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enna\Desktop\~Working~ ~Folder~\PhD\Chapter 2 - Dioecious proportion in SA\AusTraits Submission\"/>
    </mc:Choice>
  </mc:AlternateContent>
  <xr:revisionPtr revIDLastSave="0" documentId="13_ncr:1_{152F95C1-BCD0-4292-AE5F-9BB471914A46}" xr6:coauthVersionLast="47" xr6:coauthVersionMax="47" xr10:uidLastSave="{00000000-0000-0000-0000-000000000000}"/>
  <bookViews>
    <workbookView xWindow="-108" yWindow="-108" windowWidth="23256" windowHeight="12456" xr2:uid="{9BD9649D-922A-424D-AFE0-BC049380480D}"/>
  </bookViews>
  <sheets>
    <sheet name="Study area species list" sheetId="4" r:id="rId1"/>
    <sheet name="P. micro height + diam" sheetId="6" r:id="rId2"/>
    <sheet name="P. micro traits" sheetId="7"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8" i="7" l="1"/>
  <c r="K197" i="7"/>
  <c r="K196" i="7"/>
  <c r="K195" i="7"/>
  <c r="K194" i="7"/>
  <c r="K193" i="7"/>
  <c r="K192" i="7"/>
  <c r="K191" i="7"/>
  <c r="K190" i="7"/>
  <c r="K189" i="7"/>
  <c r="K188" i="7"/>
  <c r="K187" i="7"/>
  <c r="K186" i="7"/>
  <c r="K185" i="7"/>
  <c r="K184" i="7"/>
  <c r="K183" i="7"/>
  <c r="K182" i="7"/>
  <c r="K181" i="7"/>
  <c r="K180" i="7"/>
  <c r="K179" i="7"/>
  <c r="K178" i="7"/>
  <c r="K177" i="7"/>
  <c r="K176" i="7"/>
  <c r="K175" i="7"/>
  <c r="K174" i="7"/>
  <c r="K173" i="7"/>
  <c r="K172" i="7"/>
  <c r="K171" i="7"/>
  <c r="K170" i="7"/>
  <c r="K169" i="7"/>
  <c r="K168" i="7"/>
  <c r="K167" i="7"/>
  <c r="K166" i="7"/>
  <c r="K165" i="7"/>
  <c r="K164" i="7"/>
  <c r="K163" i="7"/>
  <c r="K162" i="7"/>
  <c r="K161" i="7"/>
  <c r="K160" i="7"/>
  <c r="K159" i="7"/>
  <c r="K158" i="7"/>
  <c r="K157" i="7"/>
  <c r="K156" i="7"/>
  <c r="K155" i="7"/>
  <c r="K154" i="7"/>
  <c r="K153" i="7"/>
  <c r="K152" i="7"/>
  <c r="K151" i="7"/>
  <c r="K150" i="7"/>
  <c r="K149" i="7"/>
  <c r="K148" i="7" l="1"/>
  <c r="K147" i="7"/>
  <c r="K146" i="7"/>
  <c r="K145" i="7"/>
  <c r="K144" i="7"/>
  <c r="K143" i="7"/>
  <c r="K142" i="7"/>
  <c r="K141" i="7"/>
  <c r="K140" i="7"/>
  <c r="K139" i="7"/>
  <c r="K138" i="7"/>
  <c r="K137" i="7"/>
  <c r="K136" i="7"/>
  <c r="K135" i="7"/>
  <c r="K134" i="7"/>
  <c r="K133" i="7"/>
  <c r="K132" i="7"/>
  <c r="K131" i="7"/>
  <c r="K130" i="7"/>
  <c r="K129" i="7"/>
  <c r="K128" i="7"/>
  <c r="K127" i="7"/>
  <c r="K126" i="7"/>
  <c r="K125" i="7"/>
  <c r="K124" i="7"/>
  <c r="K123" i="7"/>
  <c r="J123" i="7"/>
  <c r="J122" i="7"/>
  <c r="K122" i="7" s="1"/>
  <c r="J121" i="7"/>
  <c r="K121" i="7" s="1"/>
  <c r="K120" i="7"/>
  <c r="J120" i="7"/>
  <c r="J119" i="7"/>
  <c r="K119" i="7" s="1"/>
  <c r="J118" i="7"/>
  <c r="K118" i="7" s="1"/>
  <c r="J117" i="7"/>
  <c r="K117" i="7" s="1"/>
  <c r="J116" i="7"/>
  <c r="K116" i="7" s="1"/>
  <c r="J115" i="7"/>
  <c r="K115" i="7" s="1"/>
  <c r="J114" i="7"/>
  <c r="K114" i="7" s="1"/>
  <c r="K113" i="7"/>
  <c r="K112" i="7"/>
  <c r="K111" i="7"/>
  <c r="K110" i="7"/>
  <c r="K109" i="7"/>
  <c r="K108" i="7"/>
  <c r="K107" i="7"/>
  <c r="K106" i="7"/>
  <c r="K105" i="7"/>
  <c r="K104" i="7"/>
  <c r="K103" i="7"/>
  <c r="K102" i="7"/>
  <c r="K101" i="7"/>
  <c r="K100" i="7"/>
  <c r="K99" i="7"/>
  <c r="J98" i="7" l="1"/>
  <c r="K98" i="7" s="1"/>
  <c r="J97" i="7"/>
  <c r="K97" i="7" s="1"/>
  <c r="J96" i="7"/>
  <c r="K96" i="7" s="1"/>
  <c r="J95" i="7"/>
  <c r="K95" i="7" s="1"/>
  <c r="J94" i="7"/>
  <c r="K94" i="7" s="1"/>
  <c r="J93" i="7"/>
  <c r="K93" i="7" s="1"/>
  <c r="K92" i="7"/>
  <c r="J91" i="7"/>
  <c r="K91" i="7" s="1"/>
  <c r="J90" i="7"/>
  <c r="K90" i="7" s="1"/>
  <c r="J89" i="7"/>
  <c r="K89" i="7" s="1"/>
  <c r="J88" i="7"/>
  <c r="K88" i="7" s="1"/>
  <c r="J87" i="7"/>
  <c r="K87" i="7" s="1"/>
  <c r="J86" i="7"/>
  <c r="K86" i="7" s="1"/>
  <c r="J85" i="7"/>
  <c r="K85" i="7" s="1"/>
  <c r="J84" i="7"/>
  <c r="K84" i="7" s="1"/>
  <c r="J83" i="7"/>
  <c r="K83" i="7" s="1"/>
  <c r="J82" i="7"/>
  <c r="K82" i="7" s="1"/>
  <c r="J81" i="7"/>
  <c r="K81" i="7" s="1"/>
  <c r="J80" i="7"/>
  <c r="K80" i="7" s="1"/>
  <c r="J79" i="7"/>
  <c r="K79" i="7" s="1"/>
  <c r="J78" i="7"/>
  <c r="K78" i="7" s="1"/>
  <c r="J77" i="7"/>
  <c r="K77" i="7" s="1"/>
  <c r="J76" i="7"/>
  <c r="K76" i="7" s="1"/>
  <c r="J75" i="7"/>
  <c r="K75" i="7" s="1"/>
  <c r="J74" i="7"/>
  <c r="K74" i="7" s="1"/>
  <c r="J73" i="7"/>
  <c r="K73" i="7" s="1"/>
  <c r="J72" i="7"/>
  <c r="K72" i="7" s="1"/>
  <c r="K71" i="7"/>
  <c r="J70" i="7"/>
  <c r="K70" i="7" s="1"/>
  <c r="J69" i="7"/>
  <c r="K69" i="7" s="1"/>
  <c r="J68" i="7"/>
  <c r="K68" i="7" s="1"/>
  <c r="K67" i="7"/>
  <c r="K66" i="7"/>
  <c r="J65" i="7"/>
  <c r="K65" i="7" s="1"/>
  <c r="J64" i="7"/>
  <c r="K64" i="7" s="1"/>
  <c r="K63" i="7"/>
  <c r="J62" i="7"/>
  <c r="K62" i="7" s="1"/>
  <c r="J61" i="7"/>
  <c r="K61" i="7" s="1"/>
  <c r="J60" i="7"/>
  <c r="K60" i="7" s="1"/>
  <c r="J59" i="7"/>
  <c r="K59" i="7" s="1"/>
  <c r="J58" i="7"/>
  <c r="K58" i="7" s="1"/>
  <c r="J57" i="7"/>
  <c r="K57" i="7" s="1"/>
  <c r="J56" i="7"/>
  <c r="K56" i="7" s="1"/>
  <c r="K55" i="7"/>
  <c r="J54" i="7"/>
  <c r="K54" i="7" s="1"/>
  <c r="J53" i="7"/>
  <c r="K53" i="7" s="1"/>
  <c r="J52" i="7"/>
  <c r="K52" i="7" s="1"/>
  <c r="J51" i="7"/>
  <c r="K51" i="7" s="1"/>
  <c r="J50" i="7"/>
  <c r="K50" i="7" s="1"/>
  <c r="J49" i="7"/>
  <c r="K49" i="7" s="1"/>
  <c r="K48" i="7" l="1"/>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K6" i="7"/>
  <c r="K5" i="7"/>
  <c r="K4" i="7"/>
  <c r="K3" i="7"/>
  <c r="K2" i="7"/>
</calcChain>
</file>

<file path=xl/sharedStrings.xml><?xml version="1.0" encoding="utf-8"?>
<sst xmlns="http://schemas.openxmlformats.org/spreadsheetml/2006/main" count="59907" uniqueCount="6912">
  <si>
    <t>Anarthria humilis</t>
  </si>
  <si>
    <t>Hydrocotyle laxiflora</t>
  </si>
  <si>
    <t>Lomandra collina</t>
  </si>
  <si>
    <t>Lomandra densiflora</t>
  </si>
  <si>
    <t>Lomandra effusa</t>
  </si>
  <si>
    <t>Lomandra fibrata</t>
  </si>
  <si>
    <t>Lomandra juncea</t>
  </si>
  <si>
    <t>Lomandra longifolia</t>
  </si>
  <si>
    <t>Lomandra glauca</t>
  </si>
  <si>
    <t>Lomandra hastilis</t>
  </si>
  <si>
    <t>Lomandra patens</t>
  </si>
  <si>
    <t>Lomandra caespitosa</t>
  </si>
  <si>
    <t>Lomandra nana</t>
  </si>
  <si>
    <t>Lomandra sororia</t>
  </si>
  <si>
    <t>Apophyllum anomalum</t>
  </si>
  <si>
    <t>Allocasuarina misera</t>
  </si>
  <si>
    <t>Allocasuarina helmsii</t>
  </si>
  <si>
    <t>Allocasuarina paludosa</t>
  </si>
  <si>
    <t>Allocasuarina paradoxa</t>
  </si>
  <si>
    <t>Allocasuarina pusilla</t>
  </si>
  <si>
    <t>Allocasuarina decaisneana</t>
  </si>
  <si>
    <t>Allocasuarina luehmannii</t>
  </si>
  <si>
    <t>Allocasuarina striata</t>
  </si>
  <si>
    <t>Allocasuarina verticillata</t>
  </si>
  <si>
    <t>Casuarina cristata</t>
  </si>
  <si>
    <t>Casuarina obesa</t>
  </si>
  <si>
    <t>Casuarina pauper</t>
  </si>
  <si>
    <t>Rhagodia baccata</t>
  </si>
  <si>
    <t>Rhagodia crassifolia</t>
  </si>
  <si>
    <t>Atriplex bunburyana</t>
  </si>
  <si>
    <t>Atriplex hymenotheca</t>
  </si>
  <si>
    <t>Atriplex nana</t>
  </si>
  <si>
    <t>Maireana eriantha</t>
  </si>
  <si>
    <t>Maireana oppositifolia</t>
  </si>
  <si>
    <t>Wurmbea citrina</t>
  </si>
  <si>
    <t>Monotoca scoparia</t>
  </si>
  <si>
    <t>Beyeria lechenaultii</t>
  </si>
  <si>
    <t>Beyeria opaca</t>
  </si>
  <si>
    <t>Beyeria subtecta</t>
  </si>
  <si>
    <t>Beyeria viscosa</t>
  </si>
  <si>
    <t>Gyrostemon australasicus</t>
  </si>
  <si>
    <t>Gyrostemon thesioides</t>
  </si>
  <si>
    <t>Gyrostemon racemiger</t>
  </si>
  <si>
    <t>Gyrostemon ramulosus</t>
  </si>
  <si>
    <t>Vallisneria nana</t>
  </si>
  <si>
    <t>Hydrilla verticillata</t>
  </si>
  <si>
    <t>Vallisneria australis</t>
  </si>
  <si>
    <t>Juncus ingens</t>
  </si>
  <si>
    <t>Logania stenophylla</t>
  </si>
  <si>
    <t>Logania crassifolia</t>
  </si>
  <si>
    <t>Logania insularis</t>
  </si>
  <si>
    <t>Logania linifolia</t>
  </si>
  <si>
    <t>Logania minor</t>
  </si>
  <si>
    <t>Logania ovata</t>
  </si>
  <si>
    <t>Logania recurva</t>
  </si>
  <si>
    <t>Logania saxatilis</t>
  </si>
  <si>
    <t>Logania scabrella</t>
  </si>
  <si>
    <t>Lawrencia berthae</t>
  </si>
  <si>
    <t>Lawrencia squamata</t>
  </si>
  <si>
    <t>Gynatrix pulchella</t>
  </si>
  <si>
    <t>Ficus aculeata</t>
  </si>
  <si>
    <t>Phyllanthus saxosus</t>
  </si>
  <si>
    <t>Phyllanthus striaticaulis</t>
  </si>
  <si>
    <t>Distichlis distichophylla</t>
  </si>
  <si>
    <t>Zygochloa paradoxa</t>
  </si>
  <si>
    <t>Muehlenbeckia adpressa</t>
  </si>
  <si>
    <t>Muehlenbeckia gunnii</t>
  </si>
  <si>
    <t>Duma coccoloboides</t>
  </si>
  <si>
    <t>Duma florulenta</t>
  </si>
  <si>
    <t>Althenia cylindrocarpa</t>
  </si>
  <si>
    <t>Althenia marina</t>
  </si>
  <si>
    <t>Althenia patentifolia</t>
  </si>
  <si>
    <t>Clematis aristata</t>
  </si>
  <si>
    <t>Clematis leptophylla</t>
  </si>
  <si>
    <t>Clematis microphylla</t>
  </si>
  <si>
    <t>Clematis pubescens</t>
  </si>
  <si>
    <t>Desmocladus eyreanus</t>
  </si>
  <si>
    <t>Apodasmia brownii</t>
  </si>
  <si>
    <t>Desmocladus diacolpicus</t>
  </si>
  <si>
    <t>Empodisma minus</t>
  </si>
  <si>
    <t>Hypolaena fastigiata</t>
  </si>
  <si>
    <t>Lepidobolus drapetocoleus</t>
  </si>
  <si>
    <t>Leptocarpus tenax</t>
  </si>
  <si>
    <t>Desmocladus parthenicus</t>
  </si>
  <si>
    <t>Sporadanthus strictus</t>
  </si>
  <si>
    <t>Sporadanthus tasmanicus</t>
  </si>
  <si>
    <t>Coprosma hirtella</t>
  </si>
  <si>
    <t>Coprosma quadrifida</t>
  </si>
  <si>
    <t>Opercularia turpis</t>
  </si>
  <si>
    <t>Asperula syrticola</t>
  </si>
  <si>
    <t>Asperula oblanceolata</t>
  </si>
  <si>
    <t>Asperula subsimplex</t>
  </si>
  <si>
    <t>Coelospermum reticulatum</t>
  </si>
  <si>
    <t>Asperula conferta</t>
  </si>
  <si>
    <t>Asperula gemella</t>
  </si>
  <si>
    <t>Asperula tetraphylla</t>
  </si>
  <si>
    <t>Asperula wimmerana</t>
  </si>
  <si>
    <t>Anthobolus leptomerioides</t>
  </si>
  <si>
    <t>Dodonaea adenophora</t>
  </si>
  <si>
    <t>Dodonaea amblyophylla</t>
  </si>
  <si>
    <t>Dodonaea filiformis</t>
  </si>
  <si>
    <t>Dodonaea rigida</t>
  </si>
  <si>
    <t>Dodonaea baueri</t>
  </si>
  <si>
    <t>Dodonaea bursariifolia</t>
  </si>
  <si>
    <t>Dodonaea hexandra</t>
  </si>
  <si>
    <t>Dodonaea humilis</t>
  </si>
  <si>
    <t>Dodonaea intricata</t>
  </si>
  <si>
    <t>Dodonaea lobulata</t>
  </si>
  <si>
    <t>Dodonaea petiolaris</t>
  </si>
  <si>
    <t>Dodonaea procumbens</t>
  </si>
  <si>
    <t>Dodonaea stenozyga</t>
  </si>
  <si>
    <t>Dodonaea subglandulifera</t>
  </si>
  <si>
    <t>Atalaya hemiglauca</t>
  </si>
  <si>
    <t>Pimelea hewardiana</t>
  </si>
  <si>
    <t>Pimelea penicillaris</t>
  </si>
  <si>
    <t>Pimelea petrophila</t>
  </si>
  <si>
    <t>Urtica incisa</t>
  </si>
  <si>
    <t>Seed dispersal</t>
  </si>
  <si>
    <t>Woody</t>
  </si>
  <si>
    <t>Non-woody</t>
  </si>
  <si>
    <t>Biotic</t>
  </si>
  <si>
    <t>Abiotic</t>
  </si>
  <si>
    <t>Family</t>
  </si>
  <si>
    <t>Species</t>
  </si>
  <si>
    <t>Anarthriaceae</t>
  </si>
  <si>
    <t>Asparagaceae</t>
  </si>
  <si>
    <t>Asteraceae</t>
  </si>
  <si>
    <t>Capparaceae</t>
  </si>
  <si>
    <t>Casuarinaceae</t>
  </si>
  <si>
    <t>Chenopodiaceae</t>
  </si>
  <si>
    <t>Colchicaceae</t>
  </si>
  <si>
    <t>Ericaceae</t>
  </si>
  <si>
    <t>Euphorbiaceae</t>
  </si>
  <si>
    <t>Gyrostemonaceae</t>
  </si>
  <si>
    <t>Hydrocharitaceae</t>
  </si>
  <si>
    <t>Juncaceae</t>
  </si>
  <si>
    <t>Loganiaceae</t>
  </si>
  <si>
    <t>Poaceae</t>
  </si>
  <si>
    <t>Polygonaceae</t>
  </si>
  <si>
    <t>Potamogetonaceae</t>
  </si>
  <si>
    <t>Ranunculaceae</t>
  </si>
  <si>
    <t>Restionaceae</t>
  </si>
  <si>
    <t>Rubiaceae</t>
  </si>
  <si>
    <t>Santalaceae</t>
  </si>
  <si>
    <t>Thymelaeaceae</t>
  </si>
  <si>
    <t>Urticaceae</t>
  </si>
  <si>
    <t>Binary GF</t>
  </si>
  <si>
    <t>Pollination</t>
  </si>
  <si>
    <t>Perennial herb</t>
  </si>
  <si>
    <t>Wind (ref for genus)</t>
  </si>
  <si>
    <t>Insect (refs for genus)</t>
  </si>
  <si>
    <t>Wind (likely due to dry fruits/seeds, no ref yet)</t>
  </si>
  <si>
    <t>Perennial</t>
  </si>
  <si>
    <t>Insect (ref for other in genus)</t>
  </si>
  <si>
    <t>Ingestion (1,2 refs for others in genus)</t>
  </si>
  <si>
    <t>Lomandra filiformis</t>
  </si>
  <si>
    <t>Ingestion (ref for genus)</t>
  </si>
  <si>
    <t>Insect (ref for species)</t>
  </si>
  <si>
    <t>Shrub</t>
  </si>
  <si>
    <t>Insect (general Asteraceae ref)</t>
  </si>
  <si>
    <t>Insect, birds (ref for family, insects much more likely)</t>
  </si>
  <si>
    <t>Wind (1, ref for genus), Wind (2, ref for other in genus)</t>
  </si>
  <si>
    <t>Allocasuarina acutivalvis</t>
  </si>
  <si>
    <t>Shrub or tree</t>
  </si>
  <si>
    <t>Wind (ref for other member in genus), bees also may interact</t>
  </si>
  <si>
    <t>Wind (1, 2 refs for genus), unassisted (3, ref for other in genus)</t>
  </si>
  <si>
    <t>Tree</t>
  </si>
  <si>
    <t>Allocasuarina eriochlamys</t>
  </si>
  <si>
    <t>Wind (ref for other species in genus)</t>
  </si>
  <si>
    <t>Wind (ref for species)</t>
  </si>
  <si>
    <t>Wind (ref for family, has mericarps for dispersal)</t>
  </si>
  <si>
    <t>Wind (ref for other member in genus, ref for family)</t>
  </si>
  <si>
    <t>Water (ref for species)</t>
  </si>
  <si>
    <t>Wind (ref for other member in genus)</t>
  </si>
  <si>
    <t>Wind (ref for genera in family)</t>
  </si>
  <si>
    <t>Gravity, some wind (ref for other in genus)</t>
  </si>
  <si>
    <t>Atriplex nummularia</t>
  </si>
  <si>
    <t>Atriplex paludosa</t>
  </si>
  <si>
    <t>Wind (ref for family)</t>
  </si>
  <si>
    <t>Wind (ref for family), but also insects (official + 2 unofficial refs)</t>
  </si>
  <si>
    <t>Ingestion (ref for species in genus)</t>
  </si>
  <si>
    <t>Ingestion (ref for species)</t>
  </si>
  <si>
    <t>Insect (ref for others in genus)</t>
  </si>
  <si>
    <t>Wurmbea latifolia</t>
  </si>
  <si>
    <t>Wind, gravity (couldn't find an official reference)</t>
  </si>
  <si>
    <t>Insect (ref for species, ref for genus says insects or birds but insects if far more likely)</t>
  </si>
  <si>
    <t>Wind (1, ref for species, 2, ref for other in genus)</t>
  </si>
  <si>
    <t>Herb</t>
  </si>
  <si>
    <t>Water (ref for family, ref for species)</t>
  </si>
  <si>
    <t>Water (1,2, ref for other member of family, 1, ref for seagrasses generally)</t>
  </si>
  <si>
    <t>Insect (ref for member of other genus)</t>
  </si>
  <si>
    <t>Insect poll likely (ref for species, ref for family)</t>
  </si>
  <si>
    <t>Insect (ref for genus, ref for family)</t>
  </si>
  <si>
    <t>Abiotic (ref for family)</t>
  </si>
  <si>
    <t>Moraceae</t>
  </si>
  <si>
    <t>Insect (ref for species, ref for others in genus)</t>
  </si>
  <si>
    <t>Insect (ref for genus), unknown (ref for genus)</t>
  </si>
  <si>
    <t>Ingestion (ref for genus, by small skinks and birds)</t>
  </si>
  <si>
    <t>Wind (ref for other in genus)</t>
  </si>
  <si>
    <t>Insects maybe (ref for genus)</t>
  </si>
  <si>
    <t>Wind (ref for other genera in family, likely due to dry fruits)</t>
  </si>
  <si>
    <t>Duma horrida</t>
  </si>
  <si>
    <t>Althenia bilocularis</t>
  </si>
  <si>
    <t>Water (refs for genus)</t>
  </si>
  <si>
    <t>Vivipary, water/unassisted</t>
  </si>
  <si>
    <t>Climber</t>
  </si>
  <si>
    <t>Insect (ref for others in genus), generally insect (ref for family)</t>
  </si>
  <si>
    <t>Ballistically (ref for species)</t>
  </si>
  <si>
    <t>Gravity/unassisted (ref for genus)</t>
  </si>
  <si>
    <t>Shrub or climber</t>
  </si>
  <si>
    <t>Wind (refs for family)</t>
  </si>
  <si>
    <t>Baloskion tetraphyllum</t>
  </si>
  <si>
    <t>Wind (ref for genus, ref for family)</t>
  </si>
  <si>
    <r>
      <t xml:space="preserve">Insect maybe (refs for similar genus </t>
    </r>
    <r>
      <rPr>
        <i/>
        <sz val="11"/>
        <color theme="1"/>
        <rFont val="Calibri"/>
        <family val="2"/>
        <scheme val="minor"/>
      </rPr>
      <t>Galium</t>
    </r>
    <r>
      <rPr>
        <sz val="11"/>
        <color theme="1"/>
        <rFont val="Calibri"/>
        <family val="2"/>
        <scheme val="minor"/>
      </rPr>
      <t>)</t>
    </r>
  </si>
  <si>
    <t>Insect (ref for clade)</t>
  </si>
  <si>
    <t>Wind (ref for tribe)</t>
  </si>
  <si>
    <t>Insect (ref for family, noted to be understudied)</t>
  </si>
  <si>
    <t>Sapindaceae</t>
  </si>
  <si>
    <t>Insect possibly (refs of insects caught on species)</t>
  </si>
  <si>
    <t>Wind (refs for other in genus)</t>
  </si>
  <si>
    <t>Dodonaea sinuolata</t>
  </si>
  <si>
    <t>Dodonaea viscosa</t>
  </si>
  <si>
    <t>Pimelea flava</t>
  </si>
  <si>
    <t>Insect (refs for others in genus)</t>
  </si>
  <si>
    <t>Pimelea serpyllifolia</t>
  </si>
  <si>
    <t>Pimelea spinescens</t>
  </si>
  <si>
    <t>Seed Dispersal Reference</t>
  </si>
  <si>
    <t>Pollination Reference</t>
  </si>
  <si>
    <t>Flora of Western Australia Online (FloraBase)</t>
  </si>
  <si>
    <r>
      <t xml:space="preserve">Linder HP, Briggs BG, Johnson LAS (1998) Anarthriaceae. </t>
    </r>
    <r>
      <rPr>
        <i/>
        <sz val="11"/>
        <color theme="1"/>
        <rFont val="Calibri"/>
        <family val="2"/>
        <scheme val="minor"/>
      </rPr>
      <t>In</t>
    </r>
    <r>
      <rPr>
        <sz val="11"/>
        <color theme="1"/>
        <rFont val="Calibri"/>
        <family val="2"/>
        <scheme val="minor"/>
      </rPr>
      <t xml:space="preserve"> The families and genera of vascular plants, Vol. IV Flowering plants - Monocotyledons (Eds K Kubitzki). Springer-Verlag Berlin, Heidelberg.</t>
    </r>
  </si>
  <si>
    <t>Flora of South Australia Online 4th Edition</t>
  </si>
  <si>
    <t>Lord, JM, Westoby, M (2006) Accessory costs of seed production. Oecologia 150, 310–317.</t>
  </si>
  <si>
    <r>
      <t xml:space="preserve">Eriksson O, Bremer B (1992) Pollination systems, dispersal modes, life forms, and diversification rates in Angiosperm families. </t>
    </r>
    <r>
      <rPr>
        <i/>
        <sz val="11"/>
        <color theme="1"/>
        <rFont val="Calibri"/>
        <family val="2"/>
        <scheme val="minor"/>
      </rPr>
      <t>Evolution</t>
    </r>
    <r>
      <rPr>
        <sz val="11"/>
        <color theme="1"/>
        <rFont val="Calibri"/>
        <family val="2"/>
        <scheme val="minor"/>
      </rPr>
      <t xml:space="preserve"> </t>
    </r>
    <r>
      <rPr>
        <b/>
        <sz val="11"/>
        <color theme="1"/>
        <rFont val="Calibri"/>
        <family val="2"/>
        <scheme val="minor"/>
      </rPr>
      <t>46(1)</t>
    </r>
    <r>
      <rPr>
        <sz val="11"/>
        <color theme="1"/>
        <rFont val="Calibri"/>
        <family val="2"/>
        <scheme val="minor"/>
      </rPr>
      <t>, 258 - 266.</t>
    </r>
  </si>
  <si>
    <t xml:space="preserve">Thiele KR &amp; Adams LG (2014) Families of Flowering Plants of Australia Revised Edition - An Interactive Identification Guide (https://keys.lucidcentral.org/keys/v3/FFPA/key/FFPA/Media/Html/index.htm) </t>
  </si>
  <si>
    <t>Barlow, B. A. (1981). Casuarinas—a taxonomic and biogeographic review. In ‘Casuarina Ecology Management and Utilization’. (Eds S. J. Midgley, J. W. Turnbull and R. D. Johnson.) pp. 10–18. (CSIRO: Canberra.)</t>
  </si>
  <si>
    <t>Flora of Western Australia Online</t>
  </si>
  <si>
    <t>Prinzinger, R, Schleucher, E (1998) Fruits of tall saltbush Rhagodia eremaea as an important source of energy and water for arid zone honeyeaters. Emu - Austral Ornithology 98, 236-240. Willson, M, O'Dowd, D (1989) Fruit color polymorphism in a bird-dispersed shrub (Rhagodia parabolica) in Australia. Evolutionary Ecology 3, 40-50.</t>
  </si>
  <si>
    <r>
      <t xml:space="preserve">Shepherd KA, Waycott M, Calladine A (2004) Radiation of the Australian Salicornioideae (Chenopodiaceae) - Based on evidence from nuclear and chloroplast DNA sequences. American Journal of Botany 91, 1387-1397., Houston TF (2000) Native Bees in Wildflowers in Western Australia. Special Publication No. 2. Western Auastralian Insect Study Society Inc, Perth, Western Australia., Leech M (2012) Bee Friendly. </t>
    </r>
    <r>
      <rPr>
        <i/>
        <sz val="11"/>
        <color theme="1"/>
        <rFont val="Calibri"/>
        <family val="2"/>
        <scheme val="minor"/>
      </rPr>
      <t xml:space="preserve">Rural Industries Research &amp; Development Corporation, Australian Government, Australian Capital Territory., </t>
    </r>
    <r>
      <rPr>
        <sz val="11"/>
        <color theme="1"/>
        <rFont val="Calibri"/>
        <family val="2"/>
        <scheme val="minor"/>
      </rPr>
      <t xml:space="preserve">Unknown, Cambridge Coast (??) Factsheet - </t>
    </r>
    <r>
      <rPr>
        <i/>
        <sz val="11"/>
        <color theme="1"/>
        <rFont val="Calibri"/>
        <family val="2"/>
        <scheme val="minor"/>
      </rPr>
      <t>Rhagodia baccata</t>
    </r>
    <r>
      <rPr>
        <sz val="11"/>
        <color theme="1"/>
        <rFont val="Calibri"/>
        <family val="2"/>
        <scheme val="minor"/>
      </rPr>
      <t>.</t>
    </r>
  </si>
  <si>
    <t>Flora of Victoria Online</t>
  </si>
  <si>
    <t>McIntyre, S., Lavorel, S., &amp; Tremont, R.M. (1995) Plant life-hisory attributes: their relationship
to disturbance response in herbaceous vegetation. Journal of Ecology 83: 31–44 (ingestion by birds), Westoby, M., Rice, B. &amp; Howell, J. (1990) Seed size and plant growth form as factors in dispersal
spectra. Ecology 71: 1307–1315 (ants), Rice, B. &amp; Westoby, M. (1981) Myremecochory in sclerophyll vegetation of the West Head, New
South Wales. Australian Journal of Ecology 6: 291–298 (ants).</t>
  </si>
  <si>
    <t>Vincent, BJ, Barrett, S, Cochrane, A, Plummer, JA, Renton, M (2015) Conservation biology of two endemic species (Euphorbiaceae) from southern Western Australia. Australian Journal of Botany 63, 484-496.</t>
  </si>
  <si>
    <t>George, AS (2003) Gyrostemonaceae. In 'Flowering Plants · Dicotyledons Malvales, Capparales and Non-betalain Caryophyllales.' (Eds K Kubitzki, C Bayer.) pp. 213 - 217. (Springer Berlin Heidelberg: Berlin, Heidelberg). Berg, RY (1975) Myrmecochorous plants in Australia and their dispersal by ants. Australian Journal of Botany 23, 475-508.</t>
  </si>
  <si>
    <t>George AS (2003) Gyrostemonaceae. In 'Flowering Plants - Dicotyledons Malvales, Capparales and Non-betalain Caryophyllales.' (Eds K Kubitzki, C Bayer) pp. 213 - 217 (Springer: Berlin, Heidelberg).</t>
  </si>
  <si>
    <t>Birch, WR (1981) Morphology of germinating seeds of the seagrass Halophila spinulosa (R.Br.) Aschers. (Hydrocharitaceae). Aquatic Botany 11, 79-90. McMillan, C, Soong, K (1989) An annual cycle of flowering, fruiting and seed reserve for Halophila decipiens Ostenfeld (Hydrocharitaceae) in Panama. Aquatic Botany 34, 375-379. Kendrick, GA, Waycott, M, Carruthers, TJB, Cambridge, ML, Hovey, R, Krauss, SL, Lavery, PS, Les, DH, Lowe, RJ, Vidal, OMi, Ooi, JLS, Orth, RJ, Rivers, DO, Ruiz-Montoya, L, Sinclair, EA, Statton, J, van Dijk, JK, Verduin, JJ (2012) The central role of dispersal in the maintenance and persistence of seagrass populations. Bioscience 62, 56-65.</t>
  </si>
  <si>
    <t>Roberts J, Marston F (2011)‘Water regime for wetland and floodplain plants, a sourcebook for the Murray–Darling Basin.’ (National Water Commission: Canberra)</t>
  </si>
  <si>
    <t>Struwe, L, Gibbons, KL, Conn, BJ, Motley, TJ (2019) Loganiaceae. In 'Flowering Plants. Eudicots: Apiales, Gentianales (except Rubiaceae).' (Eds K Kubitzki, JW Kadereit, V Bittrich.) Vol. 15 pp. 511 - 526. (Springer International Publishing: Cham). Thorsen, MJ, Dickinson, KJM, Seddon, PJ (2009) Seed dispersal systems in the New Zealand flora. Perspectives in Plant Ecology, Evolution and Systematics 11, 285-309. Grehn, US (2015) Regrowth and recruitment of the rare shrub Logania saxatilis in response to fire. The University of Adelaide.</t>
  </si>
  <si>
    <t>Lush, WM, Kaye, PE, Groves, RH (1984) Germination of Clematis microphylla Seeds Following Weathering and Other Treatments. Australian Journal of Botany 32, 121-129. Kral, R (1987) A new 'Viorna' Clematis from northern Alabama. Annals of the Missouri Botanical Garden 665-669.</t>
  </si>
  <si>
    <t xml:space="preserve"> </t>
  </si>
  <si>
    <t>Flora of Western Australia Online (FloraBase), Linder HP, Rudall PJ (2005) Evolutionary History of Poales. Annual Review of Ecology, Ecolution and Systematics 36, 107-124., Givnish TJ, Ames M, McNeal JR, McKain MR, Steele PR, dePamphilis CW, Graham SW, Pires JC, Stevenson DW, Zomlefer WB, Briggs BG, Duvall MR, Moore MJ, Heaney JM, Soltis DE, Soltis PS, Thiele K, Leebens-Mack JH (2010) Assembling the tree of the monocotyledons: Plastome sequence phylogeny and evolution of Poales. Annals of the Missouri Botanical Garden 97(4), 584 - 616.</t>
  </si>
  <si>
    <r>
      <t xml:space="preserve">Franch K, O'Dowd DJ, Lill A (1992) Fruit removal of </t>
    </r>
    <r>
      <rPr>
        <i/>
        <sz val="11"/>
        <color theme="1"/>
        <rFont val="Calibri"/>
        <family val="2"/>
        <scheme val="minor"/>
      </rPr>
      <t>Coprosma quadrifida</t>
    </r>
    <r>
      <rPr>
        <sz val="11"/>
        <color theme="1"/>
        <rFont val="Calibri"/>
        <family val="2"/>
        <scheme val="minor"/>
      </rPr>
      <t xml:space="preserve"> (Rubiaceae) by birds in south-eastern Australia. </t>
    </r>
    <r>
      <rPr>
        <i/>
        <sz val="11"/>
        <color theme="1"/>
        <rFont val="Calibri"/>
        <family val="2"/>
        <scheme val="minor"/>
      </rPr>
      <t>Australian Journal of Ecology</t>
    </r>
    <r>
      <rPr>
        <sz val="11"/>
        <color theme="1"/>
        <rFont val="Calibri"/>
        <family val="2"/>
        <scheme val="minor"/>
      </rPr>
      <t xml:space="preserve"> </t>
    </r>
    <r>
      <rPr>
        <b/>
        <sz val="11"/>
        <color theme="1"/>
        <rFont val="Calibri"/>
        <family val="2"/>
        <scheme val="minor"/>
      </rPr>
      <t>17</t>
    </r>
    <r>
      <rPr>
        <sz val="11"/>
        <color theme="1"/>
        <rFont val="Calibri"/>
        <family val="2"/>
        <scheme val="minor"/>
      </rPr>
      <t>, 35 - 42.</t>
    </r>
  </si>
  <si>
    <r>
      <t xml:space="preserve">Merrett MF, Robertson AW (2011) The efficacy of wind pollination in a small understory shrub </t>
    </r>
    <r>
      <rPr>
        <i/>
        <sz val="11"/>
        <color theme="1"/>
        <rFont val="Calibri"/>
        <family val="2"/>
        <scheme val="minor"/>
      </rPr>
      <t>Coprosma spathulata</t>
    </r>
    <r>
      <rPr>
        <sz val="11"/>
        <color theme="1"/>
        <rFont val="Calibri"/>
        <family val="2"/>
        <scheme val="minor"/>
      </rPr>
      <t xml:space="preserve">) in native forest of the Waikato region, New Zealand. </t>
    </r>
    <r>
      <rPr>
        <i/>
        <sz val="11"/>
        <color theme="1"/>
        <rFont val="Calibri"/>
        <family val="2"/>
        <scheme val="minor"/>
      </rPr>
      <t>New Zealand Journal of Botany</t>
    </r>
    <r>
      <rPr>
        <sz val="11"/>
        <color theme="1"/>
        <rFont val="Calibri"/>
        <family val="2"/>
        <scheme val="minor"/>
      </rPr>
      <t xml:space="preserve"> </t>
    </r>
    <r>
      <rPr>
        <b/>
        <sz val="11"/>
        <color theme="1"/>
        <rFont val="Calibri"/>
        <family val="2"/>
        <scheme val="minor"/>
      </rPr>
      <t>50(1)</t>
    </r>
    <r>
      <rPr>
        <sz val="11"/>
        <color theme="1"/>
        <rFont val="Calibri"/>
        <family val="2"/>
        <scheme val="minor"/>
      </rPr>
      <t>, 37 - 49.</t>
    </r>
  </si>
  <si>
    <t>G. Razafimandimbison, Sylvain; Ekman, Stefan; D. McDowell, Timothy; Bremer, Birgitta (2015): Morphological characteristics and other important information of the five recognized genera of the tribe Morindeae.. PLOS ONE. Dataset. https://doi.org/10.1371/journal.pone.0040851.t001</t>
  </si>
  <si>
    <t>Acevedo-Rodríguez, P, van Welzen, PC, Adema, F, van Der Ham, RWJM (2011) Sapindaceae. In 'Flowering Plants. Eudicots: Sapindales, Cucurbitales, Myrtaceae.' (Ed. K Kubitzki.) Vol. 10 pp. 357-407. (Springer Berlin Heidelberg: Berlin, Heidelberg)</t>
  </si>
  <si>
    <r>
      <t xml:space="preserve">Johanson LG, Hoffman AA, Walker KL, Nash MA (2019) Bees of the Victorian Alps: Network structure and interactions of introduced species. </t>
    </r>
    <r>
      <rPr>
        <i/>
        <sz val="11"/>
        <color theme="1"/>
        <rFont val="Calibri"/>
        <family val="2"/>
        <scheme val="minor"/>
      </rPr>
      <t>Austral Ecology</t>
    </r>
    <r>
      <rPr>
        <sz val="11"/>
        <color theme="1"/>
        <rFont val="Calibri"/>
        <family val="2"/>
        <scheme val="minor"/>
      </rPr>
      <t xml:space="preserve"> </t>
    </r>
    <r>
      <rPr>
        <b/>
        <sz val="11"/>
        <color theme="1"/>
        <rFont val="Calibri"/>
        <family val="2"/>
        <scheme val="minor"/>
      </rPr>
      <t>44</t>
    </r>
    <r>
      <rPr>
        <sz val="11"/>
        <color theme="1"/>
        <rFont val="Calibri"/>
        <family val="2"/>
        <scheme val="minor"/>
      </rPr>
      <t xml:space="preserve">, 245-254., Gross CL (2017) Improving vegetation quality for the restoration of pollinators - the relevance of co-flowering species in space and time. </t>
    </r>
    <r>
      <rPr>
        <i/>
        <sz val="11"/>
        <color theme="1"/>
        <rFont val="Calibri"/>
        <family val="2"/>
        <scheme val="minor"/>
      </rPr>
      <t>The Rangeland Journal</t>
    </r>
    <r>
      <rPr>
        <sz val="11"/>
        <color theme="1"/>
        <rFont val="Calibri"/>
        <family val="2"/>
        <scheme val="minor"/>
      </rPr>
      <t xml:space="preserve"> </t>
    </r>
    <r>
      <rPr>
        <b/>
        <sz val="11"/>
        <color theme="1"/>
        <rFont val="Calibri"/>
        <family val="2"/>
        <scheme val="minor"/>
      </rPr>
      <t>39</t>
    </r>
    <r>
      <rPr>
        <sz val="11"/>
        <color theme="1"/>
        <rFont val="Calibri"/>
        <family val="2"/>
        <scheme val="minor"/>
      </rPr>
      <t xml:space="preserve">, 499 - 522., Dawson PAC, Rapson GL, Robertson AW, Fordham RA (2005) Limitations on the recruitment of the rare sand daphne </t>
    </r>
    <r>
      <rPr>
        <i/>
        <sz val="11"/>
        <color theme="1"/>
        <rFont val="Calibri"/>
        <family val="2"/>
        <scheme val="minor"/>
      </rPr>
      <t>Pimelea areanaria</t>
    </r>
    <r>
      <rPr>
        <sz val="11"/>
        <color theme="1"/>
        <rFont val="Calibri"/>
        <family val="2"/>
        <scheme val="minor"/>
      </rPr>
      <t xml:space="preserve"> (Thymelaeaceae), lower North Island, New Zealand. </t>
    </r>
    <r>
      <rPr>
        <i/>
        <sz val="11"/>
        <color theme="1"/>
        <rFont val="Calibri"/>
        <family val="2"/>
        <scheme val="minor"/>
      </rPr>
      <t>New Zealand Journal of Botany</t>
    </r>
    <r>
      <rPr>
        <sz val="11"/>
        <color theme="1"/>
        <rFont val="Calibri"/>
        <family val="2"/>
        <scheme val="minor"/>
      </rPr>
      <t xml:space="preserve"> </t>
    </r>
    <r>
      <rPr>
        <b/>
        <sz val="11"/>
        <color theme="1"/>
        <rFont val="Calibri"/>
        <family val="2"/>
        <scheme val="minor"/>
      </rPr>
      <t>43(3)</t>
    </r>
    <r>
      <rPr>
        <sz val="11"/>
        <color theme="1"/>
        <rFont val="Calibri"/>
        <family val="2"/>
        <scheme val="minor"/>
      </rPr>
      <t>, 619 - 630.</t>
    </r>
  </si>
  <si>
    <t>Flora of South Australia 4th Edition</t>
  </si>
  <si>
    <t>Janzen, DH (1984) Dispersal of small seeds by big herbivoresL foliage is the fruit. The American Naturalist 123, 338 - 353.</t>
  </si>
  <si>
    <t>Anderberg AA, Baldwin BG, Bayer RG, Breitwieser, C Jeffery, Dillon MO, Eldenas P, Funk V, Garcia-Jacas N, Panero JL, Puttock C, Robinson H, Stuessy TF, Susanna A, Urtubey E, Vogt R, Ward J, Watson LE (2007) (Eds JW Kadereit, C Jeffrey) In Flowering Plants. Eudicots: Asterales. (Springer, Berlin, Heidelburg)</t>
  </si>
  <si>
    <t>Stebbins GL (1970) Adaptive radiation of reproductive characteristics in Angiosperms, I: Pollination Mechanisms. Annual Review of Ecology and Systematics 1, 307 – 326. Stebbins GL (1974) Flowering plants evolution above the species level. The Belknap Press of Harvard University Press, Cambridge, Mass., USA., Colin LJ, Jones CE (1980) Pollen energetics and pollination modes. American Journal of Botany 67(2), 210 – 2015.</t>
  </si>
  <si>
    <t>Llorens TM, Tapper S, Coates DJ, McArthur S, Hankinson M, Byrne M (2016) Does population distribution matter? Influence of a patchy versus continuous distribution on genetic patterns in a wind-pollinated shrub. Journal of Biogeography 44(2), 361 - 374. Broadhurst L (2015) Pollen dispersal in fragmented populations of the dioecious wind pollinated tree, Allocasuarina verticillata (drooping sheoak, drooping she-oak; Allocasuarinaceae). PLoS One 10(3), e0119498. Calvino-Cancela M, Dunn RR, Van Etten EJB, Lamont BB (2006) Emus as non-standard seed dispersers and their potential for long-distance dispersal. Ecography 29(4), 632 - 340.</t>
  </si>
  <si>
    <t>Moncur MW, Boland DJ, Harbara JL (1997) Aspects of the floral biology of Allocasuarina verticillata (Casuarinaceae). Australian Journal of Botany 45, 857-869., Paton DC (1993) Honeybees in the Australian environment. BioScience 43, 95-103.</t>
  </si>
  <si>
    <t>Flora of South Australia 5th Edition</t>
  </si>
  <si>
    <t>Shepherd KA, Waycott M, Calladine A (2004) Radiation of the Australian Salicornioideae (Chenopodiaceae) - Based on evidence from nuclear and chloroplast DNA sequences. American Journal of Botany 91, 1387-1397., Blackwell WH, Powell MJ (1981) A preliminary note on pollination in the Chenopodiaceae. Annals of the Missouri Botanical Gardens 68, 524-526.</t>
  </si>
  <si>
    <t>Vaughton G, Ramsey M (1998) Floral display, pollinator visitation and the repoductive success in the dioecious perennial herb Wurmbea dioica (Liliaceae). Oecologia 115, 93-103., Ramsey M, Vaughton G, Peakall R (2006) Inbreeding avoidance and the evolution of gender diomorphism in Wurmbea biglandulosa (Colchicaceae) Evolution 60, 529-537.</t>
  </si>
  <si>
    <t>Leigh, A, Cosgrove, MJ, Nicotra, AB (2006) Reproductive allocation in a gender dimorphic shrub: anomalous female investment in Gynatrix pulchella? Journal of Ecology 94, 1261-1271.</t>
  </si>
  <si>
    <t>Bayer, C, Kubitzki, K (2003) Malvaceae. In 'Flowering Plants · Dicotyledons Malvales, Capparales and Non-betalain Caryophyllales.' (Eds K Kubitzki, C Bayer.) Vol. 5 pp. 225 - 311. (Springer Berlin Heidelberg: Berlin, Heidelberg)</t>
  </si>
  <si>
    <t>Prasad, S, Krishnaswamy, J, Chellam, R, Goyal, SP (2006) Ruminant‐mediated seed dispersal of an economically valuable tree in Indian dry forests. Biotropica 38, 679-682. Soerjani, M, Kostermans, A, Tjitroosoepomo, G (Eds M Soerjani, A Kostermans, G Tjitroosoepomo (1987) 'Weeds of Indonesia.' (Balai Pustaka: Jakarta, Indonesia)</t>
  </si>
  <si>
    <t>Maze, KM, Whalley, RDB (1990) Resource allocation patterns in Spinifex sericeus R.Br.: A dioecious perennial grass of coastal sand dunes. Australian Journal of Ecology 15, 145-153.</t>
  </si>
  <si>
    <t>Murray, B, Reid, M, Capon, S, Wu, SB (2019) Genetic analysis suggests extensive gene flow within and between catchments in a common and ecologically significant dryland river shrub species; Duma florulenta (Polygonaceae. Ecology and Evolution 9, 7613-7627.</t>
  </si>
  <si>
    <t>De Lange, P, Jones, C, 2000. Shrubby tororaro (Muehlenbeckia astonii Petrie) recovery plan 2000 - 2010. Biodiversity Recovery Unit, Wellington, New Zealand. 24.</t>
  </si>
  <si>
    <t>Cook, CDK, Guo, Y-H (1990) A contribution to the natural history of Althenia filiformis petit (Zannichelliaceae). Aquatic Botany 38, 261-281.</t>
  </si>
  <si>
    <t>Flora of South Australia 4th Edition, Tanaka N, Uehara K, Murata J (2004) Correlation between pollen morphology and pollination mechanisms in Hydrocharitaceae. Journal of Plant Research 117, 265 - 276.</t>
  </si>
  <si>
    <t>Cox PA (1993) Hydrophilous pollination and breeding system evolution in seagrasses: a phylogenetic approach to the evolutionary ecology of the Cymodoceaceae. Botanical Journal of the Linnean Society 133(3), 217 - 226., Du Z, Wanf Q (2014) Correlations of life form, pollination mode and sexual system in aquatic Angiosperms. PLoS ONE 9(12), e115653., Conde-Álvarez RM, Figueroa FL, Bañares-España E, Nieto-Caldera JM (2008) Photoreceptive role of inflorescence and UV-radiation effects on pollen viability of different freshwater plants. Aquatic Sciences 70, 57 - 64., Cook CDK, Guo Y (1990) A contribution to the natural history of Althenia filiformis Petit (Zannichelliaceae). Aquatic Botany 38, 261 - 281.</t>
  </si>
  <si>
    <t>Berg, RY (1975) Myrmecochorous plants in Australia and their dispersal by ants. Australian Journal of Botany 23, 475-508. Markey, A (1975) By their fruit you will recognise them: Species notes and typifications in Western Australian species for Opercularia (Rubiaceae: Anthoperminae). Nuytsia 29, 119 - 140.</t>
  </si>
  <si>
    <t>Robbrecht E (1988) Tropical woody Rubiaceae (Eds National Botanic Garden of Belgium, Meise). Universe, Wetteren, Belgium.</t>
  </si>
  <si>
    <t>http://www.padil.gov.au/pollinators/pest/specimens/138240 (halictid), http://www.padil.gov.au/pollinators/pest/main/138886/21020 (colletid)</t>
  </si>
  <si>
    <t>Kuiters, AT, Huiskes, HPJ (2010) Potential of endozoochorous seed dispersal by sheep in calcareous grasslands: correlations with seed traits. Applied vegetation science 13, 163-172. Taylor, K (2009) Biological Flora of the British Isles: Urtica dioica L. Journal of Ecology 97, 1436-1458.</t>
  </si>
  <si>
    <t>Dowding, P (1987) Wind Pollination Mechanisms and Aerobiology. In 'International Review of Cytology - Pollen: Cytology and Development.' (Eds G Bourne, K Jeon, M Friedlander.) Vol. 107 pp. 421-437. (Academic Press: Cambridge, USA)</t>
  </si>
  <si>
    <t>Genera</t>
  </si>
  <si>
    <t>Growth Form Reference</t>
  </si>
  <si>
    <t>Acanthaceae</t>
  </si>
  <si>
    <t>Dipteracanthus</t>
  </si>
  <si>
    <t>Dipteracanthus australasicus</t>
  </si>
  <si>
    <t>ND</t>
  </si>
  <si>
    <t>Insects (ref for genus)</t>
  </si>
  <si>
    <t>Passive (ref for other genera in family)</t>
  </si>
  <si>
    <t>https://florabase.dpaw.wa.gov.au/browse/profile/22084</t>
  </si>
  <si>
    <r>
      <t xml:space="preserve">Labhane NM, Dongarwar NM (2014) Embryological characters to study the </t>
    </r>
    <r>
      <rPr>
        <i/>
        <sz val="11"/>
        <color theme="1"/>
        <rFont val="Calibri"/>
        <family val="2"/>
        <scheme val="minor"/>
      </rPr>
      <t>Justicia-Rungia</t>
    </r>
    <r>
      <rPr>
        <sz val="11"/>
        <color theme="1"/>
        <rFont val="Calibri"/>
        <family val="2"/>
        <scheme val="minor"/>
      </rPr>
      <t xml:space="preserve"> complex (Acanthaceae). </t>
    </r>
    <r>
      <rPr>
        <i/>
        <sz val="11"/>
        <color theme="1"/>
        <rFont val="Calibri"/>
        <family val="2"/>
        <scheme val="minor"/>
      </rPr>
      <t xml:space="preserve">Journal of Plant Development </t>
    </r>
    <r>
      <rPr>
        <b/>
        <sz val="11"/>
        <color theme="1"/>
        <rFont val="Calibri"/>
        <family val="2"/>
        <scheme val="minor"/>
      </rPr>
      <t>21</t>
    </r>
    <r>
      <rPr>
        <sz val="11"/>
        <color theme="1"/>
        <rFont val="Calibri"/>
        <family val="2"/>
        <scheme val="minor"/>
      </rPr>
      <t>, 33 - 39.</t>
    </r>
  </si>
  <si>
    <t>Rostellularia</t>
  </si>
  <si>
    <t>Rostellularia adscendens</t>
  </si>
  <si>
    <t>https://florabase.dpaw.wa.gov.au/browse/profile/22091</t>
  </si>
  <si>
    <t>Xerothamnella</t>
  </si>
  <si>
    <t>Xerothamnella parvifolia</t>
  </si>
  <si>
    <t>Insects (likely, ref for species in genus)</t>
  </si>
  <si>
    <t>Passive (seed morphology for species)</t>
  </si>
  <si>
    <r>
      <t xml:space="preserve">Lamont RW, Conroy G (2016) A genetic, demographic and habitat evaluation of an endangered ephemeral species </t>
    </r>
    <r>
      <rPr>
        <i/>
        <sz val="11"/>
        <color theme="1"/>
        <rFont val="Calibri"/>
        <family val="2"/>
        <scheme val="minor"/>
      </rPr>
      <t>Xerothamnella herbacea</t>
    </r>
    <r>
      <rPr>
        <sz val="11"/>
        <color theme="1"/>
        <rFont val="Calibri"/>
        <family val="2"/>
        <scheme val="minor"/>
      </rPr>
      <t xml:space="preserve"> from Australia. </t>
    </r>
    <r>
      <rPr>
        <i/>
        <sz val="11"/>
        <color theme="1"/>
        <rFont val="Calibri"/>
        <family val="2"/>
        <scheme val="minor"/>
      </rPr>
      <t>Australian Journal of Botany</t>
    </r>
    <r>
      <rPr>
        <sz val="11"/>
        <color theme="1"/>
        <rFont val="Calibri"/>
        <family val="2"/>
        <scheme val="minor"/>
      </rPr>
      <t xml:space="preserve"> </t>
    </r>
    <r>
      <rPr>
        <b/>
        <sz val="11"/>
        <color theme="1"/>
        <rFont val="Calibri"/>
        <family val="2"/>
        <scheme val="minor"/>
      </rPr>
      <t>65</t>
    </r>
    <r>
      <rPr>
        <sz val="11"/>
        <color theme="1"/>
        <rFont val="Calibri"/>
        <family val="2"/>
        <scheme val="minor"/>
      </rPr>
      <t>, 38 - 57.</t>
    </r>
  </si>
  <si>
    <t>https://spapps.environment.sa.gov.au/SeedsOfSA/scientificresults.html?family=&amp;genus=Xerothamnella&amp;species=&amp;sortby=genus&amp;synonyms=true</t>
  </si>
  <si>
    <t>Adoxaceae</t>
  </si>
  <si>
    <t>Sambucus</t>
  </si>
  <si>
    <t>Sambucus gaudichaudiana</t>
  </si>
  <si>
    <t>Insects (ref for other species in genus)</t>
  </si>
  <si>
    <t>Flora of New South Wales Online</t>
  </si>
  <si>
    <r>
      <t xml:space="preserve">Scott-Brown AS, Arnold SEJ, Kite GC, Farrell IW, Farman DL, Collins DW, Stevenson PC (2019) Mechanisms in mutualisms: a chemically mediated thrips pollination strategy in common elder. </t>
    </r>
    <r>
      <rPr>
        <i/>
        <sz val="11"/>
        <color theme="1"/>
        <rFont val="Calibri"/>
        <family val="2"/>
        <scheme val="minor"/>
      </rPr>
      <t>Planta</t>
    </r>
    <r>
      <rPr>
        <sz val="11"/>
        <color theme="1"/>
        <rFont val="Calibri"/>
        <family val="2"/>
        <scheme val="minor"/>
      </rPr>
      <t xml:space="preserve"> </t>
    </r>
    <r>
      <rPr>
        <b/>
        <sz val="11"/>
        <color theme="1"/>
        <rFont val="Calibri"/>
        <family val="2"/>
        <scheme val="minor"/>
      </rPr>
      <t>250</t>
    </r>
    <r>
      <rPr>
        <sz val="11"/>
        <color theme="1"/>
        <rFont val="Calibri"/>
        <family val="2"/>
        <scheme val="minor"/>
      </rPr>
      <t>, 367 - 379.</t>
    </r>
  </si>
  <si>
    <r>
      <t xml:space="preserve">French K (1992) Phenology of fleshy fruits in a wet sclerophyll forest in Southeastern Australia: Are birds an important influence? </t>
    </r>
    <r>
      <rPr>
        <i/>
        <sz val="11"/>
        <color theme="1"/>
        <rFont val="Calibri"/>
        <family val="2"/>
        <scheme val="minor"/>
      </rPr>
      <t>Oecologia</t>
    </r>
    <r>
      <rPr>
        <sz val="11"/>
        <color theme="1"/>
        <rFont val="Calibri"/>
        <family val="2"/>
        <scheme val="minor"/>
      </rPr>
      <t xml:space="preserve"> </t>
    </r>
    <r>
      <rPr>
        <b/>
        <sz val="11"/>
        <color theme="1"/>
        <rFont val="Calibri"/>
        <family val="2"/>
        <scheme val="minor"/>
      </rPr>
      <t>90</t>
    </r>
    <r>
      <rPr>
        <sz val="11"/>
        <color theme="1"/>
        <rFont val="Calibri"/>
        <family val="2"/>
        <scheme val="minor"/>
      </rPr>
      <t>, 366 - 373.</t>
    </r>
  </si>
  <si>
    <t>Aizoaceae</t>
  </si>
  <si>
    <t>Carpobrotus</t>
  </si>
  <si>
    <t>Carpobrotus modestus</t>
  </si>
  <si>
    <t>Insect (ref for other species in genus)</t>
  </si>
  <si>
    <r>
      <t xml:space="preserve">Moragues E, Traveset A (2005) Effect of </t>
    </r>
    <r>
      <rPr>
        <i/>
        <sz val="11"/>
        <color theme="1"/>
        <rFont val="Calibri"/>
        <family val="2"/>
        <scheme val="minor"/>
      </rPr>
      <t xml:space="preserve">Carpobrotus </t>
    </r>
    <r>
      <rPr>
        <sz val="11"/>
        <color theme="1"/>
        <rFont val="Calibri"/>
        <family val="2"/>
        <scheme val="minor"/>
      </rPr>
      <t xml:space="preserve">spp. on the pollination success of native plants species of the Balearic Islands. </t>
    </r>
    <r>
      <rPr>
        <i/>
        <sz val="11"/>
        <color theme="1"/>
        <rFont val="Calibri"/>
        <family val="2"/>
        <scheme val="minor"/>
      </rPr>
      <t xml:space="preserve">Biological Conservation </t>
    </r>
    <r>
      <rPr>
        <b/>
        <sz val="11"/>
        <color theme="1"/>
        <rFont val="Calibri"/>
        <family val="2"/>
        <scheme val="minor"/>
      </rPr>
      <t>122(4)</t>
    </r>
    <r>
      <rPr>
        <sz val="11"/>
        <color theme="1"/>
        <rFont val="Calibri"/>
        <family val="2"/>
        <scheme val="minor"/>
      </rPr>
      <t>, 611 - 619</t>
    </r>
  </si>
  <si>
    <t>Carpobrotus rossii</t>
  </si>
  <si>
    <t>Carpobrotus virescens</t>
  </si>
  <si>
    <t>Insect (refs for other species in genus)</t>
  </si>
  <si>
    <r>
      <t xml:space="preserve">Jakobsson A, Pardon B, Traveset A (2008) Pollen transfer from invasive </t>
    </r>
    <r>
      <rPr>
        <i/>
        <sz val="11"/>
        <color theme="1"/>
        <rFont val="Calibri"/>
        <family val="2"/>
        <scheme val="minor"/>
      </rPr>
      <t xml:space="preserve">Carpobrotus </t>
    </r>
    <r>
      <rPr>
        <sz val="11"/>
        <color theme="1"/>
        <rFont val="Calibri"/>
        <family val="2"/>
        <scheme val="minor"/>
      </rPr>
      <t xml:space="preserve">sp. To natives - A study of pollinator behaviour and reproduction success. </t>
    </r>
    <r>
      <rPr>
        <i/>
        <sz val="11"/>
        <color theme="1"/>
        <rFont val="Calibri"/>
        <family val="2"/>
        <scheme val="minor"/>
      </rPr>
      <t>Biological Conservation</t>
    </r>
    <r>
      <rPr>
        <sz val="11"/>
        <color theme="1"/>
        <rFont val="Calibri"/>
        <family val="2"/>
        <scheme val="minor"/>
      </rPr>
      <t xml:space="preserve"> </t>
    </r>
    <r>
      <rPr>
        <b/>
        <sz val="11"/>
        <color theme="1"/>
        <rFont val="Calibri"/>
        <family val="2"/>
        <scheme val="minor"/>
      </rPr>
      <t>141(1)</t>
    </r>
    <r>
      <rPr>
        <sz val="11"/>
        <color theme="1"/>
        <rFont val="Calibri"/>
        <family val="2"/>
        <scheme val="minor"/>
      </rPr>
      <t>, 136 - 145.</t>
    </r>
  </si>
  <si>
    <t>Hartmann HEK (1993) Aizoaceae. In 'The Families and Genera of Vascular Plants. Vol. II Flowering Plants . Dicotyledons' Eds K Kubitzki, JG Rohwer, V Bittrich, Springer-Verlag, Heidelburg, Berlin.</t>
  </si>
  <si>
    <t xml:space="preserve">Disphyma </t>
  </si>
  <si>
    <t>Disphyma crassifolium</t>
  </si>
  <si>
    <t>Triggered by moisture/passive (ref for family)</t>
  </si>
  <si>
    <t>https://florabase.dpaw.wa.gov.au/browse/profile/22394</t>
  </si>
  <si>
    <t>Glinus</t>
  </si>
  <si>
    <t xml:space="preserve">Glinis oppositifolius </t>
  </si>
  <si>
    <t>Insect (refs for species, family, also morphology)</t>
  </si>
  <si>
    <r>
      <t xml:space="preserve">Sulakshana M, Raju AJS (2018) Floral biology and polliantion of carpet weeds, </t>
    </r>
    <r>
      <rPr>
        <i/>
        <sz val="11"/>
        <color theme="1"/>
        <rFont val="Calibri"/>
        <family val="2"/>
        <scheme val="minor"/>
      </rPr>
      <t>Glinus lotoides</t>
    </r>
    <r>
      <rPr>
        <sz val="11"/>
        <color theme="1"/>
        <rFont val="Calibri"/>
        <family val="2"/>
        <scheme val="minor"/>
      </rPr>
      <t xml:space="preserve"> L. and </t>
    </r>
    <r>
      <rPr>
        <i/>
        <sz val="11"/>
        <color theme="1"/>
        <rFont val="Calibri"/>
        <family val="2"/>
        <scheme val="minor"/>
      </rPr>
      <t>Glinus oppositifolius</t>
    </r>
    <r>
      <rPr>
        <sz val="11"/>
        <color theme="1"/>
        <rFont val="Calibri"/>
        <family val="2"/>
        <scheme val="minor"/>
      </rPr>
      <t xml:space="preserve"> (L.) Aug. DC. (Molluginaceae). </t>
    </r>
    <r>
      <rPr>
        <i/>
        <sz val="11"/>
        <color theme="1"/>
        <rFont val="Calibri"/>
        <family val="2"/>
        <scheme val="minor"/>
      </rPr>
      <t xml:space="preserve">Anales de Biologia </t>
    </r>
    <r>
      <rPr>
        <b/>
        <sz val="11"/>
        <color theme="1"/>
        <rFont val="Calibri"/>
        <family val="2"/>
        <scheme val="minor"/>
      </rPr>
      <t>40</t>
    </r>
    <r>
      <rPr>
        <sz val="11"/>
        <color theme="1"/>
        <rFont val="Calibri"/>
        <family val="2"/>
        <scheme val="minor"/>
      </rPr>
      <t>, 103 - 114.</t>
    </r>
  </si>
  <si>
    <t>Glinus lotoides</t>
  </si>
  <si>
    <t>Glinus orygioides</t>
  </si>
  <si>
    <t>Gunniopsis</t>
  </si>
  <si>
    <t>Gunniopsis calcarea</t>
  </si>
  <si>
    <t>Chinnock, R. J. 1983. The Australian genus Gunniopsis Pax (Aizoaceae). J. Adelaide Bot. Gard. 6 (2): 133-179.</t>
  </si>
  <si>
    <t>Gunniopsis calva</t>
  </si>
  <si>
    <t>Gunniopsis kochii</t>
  </si>
  <si>
    <t>Gunniopsis papillata</t>
  </si>
  <si>
    <t>Gunniopsis quadrifida</t>
  </si>
  <si>
    <t>Gunniopsis septifraga</t>
  </si>
  <si>
    <t>Gunniopsis tenuifolia</t>
  </si>
  <si>
    <t>Gunniopsis zygophylloides</t>
  </si>
  <si>
    <t>Hypertelis</t>
  </si>
  <si>
    <t>Hypertelis cerviana</t>
  </si>
  <si>
    <t>Insect (refs for family, also morphology)</t>
  </si>
  <si>
    <t>Sarcozona</t>
  </si>
  <si>
    <t>Sarcozona bicarinata</t>
  </si>
  <si>
    <t>Insect (refs for genus, family, also morphology)</t>
  </si>
  <si>
    <t>https://florabase.dpaw.wa.gov.au/browse/profile/21406, Hartmann HEK (1993) Aizoaceae. In 'The Families and Genera of Vascular Plants. Vol. II Flowering Plants . Dicotyledons' Eds K Kubitzki, JG Rohwer, V Bittrich, Springer-Verlag, Heidelburg, Berlin.</t>
  </si>
  <si>
    <t>Sarcozona praecox</t>
  </si>
  <si>
    <t>Tetragonia</t>
  </si>
  <si>
    <t>Tetragonia eremaea</t>
  </si>
  <si>
    <t>Water (ref for genus)</t>
  </si>
  <si>
    <t>Tetragonia implexicoma</t>
  </si>
  <si>
    <t>Tetragonia moorei</t>
  </si>
  <si>
    <t>Tetragonia tetragonoides</t>
  </si>
  <si>
    <t>Trianthema</t>
  </si>
  <si>
    <t>Trianthema pilosum</t>
  </si>
  <si>
    <t>https://florabase.dpaw.wa.gov.au/browse/profile/22398, Hartmann HEK (1993) Aizoaceae. In 'The Families and Genera of Vascular Plants. Vol. II Flowering Plants . Dicotyledons' Eds K Kubitzki, JG Rohwer, V Bittrich, Springer-Verlag, Heidelburg, Berlin.</t>
  </si>
  <si>
    <t>Trianthema triquetrum</t>
  </si>
  <si>
    <t>Zaleya</t>
  </si>
  <si>
    <t>Zaleya galericulata</t>
  </si>
  <si>
    <t>https://florabase.dpaw.wa.gov.au/browse/profile/21408, Hartmann HEK (1993) Aizoaceae. In 'The Families and Genera of Vascular Plants. Vol. II Flowering Plants . Dicotyledons' Eds K Kubitzki, JG Rohwer, V Bittrich, Springer-Verlag, Heidelburg, Berlin.</t>
  </si>
  <si>
    <t>Alismataceae</t>
  </si>
  <si>
    <t>Alisma</t>
  </si>
  <si>
    <t>Alisma plantago-aquatifa</t>
  </si>
  <si>
    <t>Insects (ref for species)</t>
  </si>
  <si>
    <t>Adhesion and water (ref for family)</t>
  </si>
  <si>
    <r>
      <t xml:space="preserve">Vislobokov, NA, Kuzmicheva, EA (2002) Flowering biology of </t>
    </r>
    <r>
      <rPr>
        <i/>
        <sz val="11"/>
        <color theme="1"/>
        <rFont val="Calibri"/>
        <family val="2"/>
        <scheme val="minor"/>
      </rPr>
      <t xml:space="preserve">Alisma plantago-aquatica </t>
    </r>
    <r>
      <rPr>
        <sz val="11"/>
        <color theme="1"/>
        <rFont val="Calibri"/>
        <family val="2"/>
        <scheme val="minor"/>
      </rPr>
      <t xml:space="preserve">(Alismataceae). </t>
    </r>
    <r>
      <rPr>
        <i/>
        <sz val="11"/>
        <color theme="1"/>
        <rFont val="Calibri"/>
        <family val="2"/>
        <scheme val="minor"/>
      </rPr>
      <t>Doklady Biological Sciences</t>
    </r>
    <r>
      <rPr>
        <sz val="11"/>
        <color theme="1"/>
        <rFont val="Calibri"/>
        <family val="2"/>
        <scheme val="minor"/>
      </rPr>
      <t xml:space="preserve"> </t>
    </r>
    <r>
      <rPr>
        <b/>
        <sz val="11"/>
        <color theme="1"/>
        <rFont val="Calibri"/>
        <family val="2"/>
        <scheme val="minor"/>
      </rPr>
      <t>506</t>
    </r>
    <r>
      <rPr>
        <sz val="11"/>
        <color theme="1"/>
        <rFont val="Calibri"/>
        <family val="2"/>
        <scheme val="minor"/>
      </rPr>
      <t>, 172 - 178. Haynes RR, Les DH, Holm-Nielsen (1998) Alismataceae. In 'The Families and Genera of Vascular Plants - Flowering Plants. Monocotyledons. (Eds K Kubitzki) Vol. 4, 11 - 18.</t>
    </r>
  </si>
  <si>
    <t>Damasonium</t>
  </si>
  <si>
    <t>Damasonium minus</t>
  </si>
  <si>
    <t>Insects and wind (ref for genus)</t>
  </si>
  <si>
    <r>
      <t xml:space="preserve">Biotic and abiotic (ref for family). Stated that the dispersal mechanisms are not well known, however the morphology of </t>
    </r>
    <r>
      <rPr>
        <i/>
        <sz val="11"/>
        <color theme="1"/>
        <rFont val="Calibri"/>
        <family val="2"/>
        <scheme val="minor"/>
      </rPr>
      <t>Damasonium</t>
    </r>
    <r>
      <rPr>
        <sz val="11"/>
        <color theme="1"/>
        <rFont val="Calibri"/>
        <family val="2"/>
        <scheme val="minor"/>
      </rPr>
      <t xml:space="preserve"> suggests abiotic dispersal.</t>
    </r>
  </si>
  <si>
    <t>Haynes RR, Les DH, Holm-Nielsen (1998) Alismataceae. In 'The Families and Genera of Vascular Plants - Flowering Plants. Monocotyledons. (Eds K Kubitzki) Vol. 4, 11 - 18.</t>
  </si>
  <si>
    <t>Amaranthaceae</t>
  </si>
  <si>
    <t>Alternanthera</t>
  </si>
  <si>
    <t>Alternanthera denticulata</t>
  </si>
  <si>
    <t>Townsend CC (1993) Amaranthus. In 'The Families and Genera of Vascular Plants. Vol. II Flowering Plants . Dicotyledons' Eds K Kubitzki, JG Rohwer, V Bittrich, Springer-Verlag, Heidelburg, Berlin. Shepherd KA, Waycott M, Calladine A (2004) Radiation of the Australian Salicornioideae (Chenopodiaceae) - Based on evidence from nuclear and chloroplast DNA sequences. American Journal of Botany 91, 1387-1397., Blackwell WH, Powell MJ (1981) A preliminary note on pollination in the Chenopodiaceae. Annals of the Missouri Botanical Gardens 68, 524-526.</t>
  </si>
  <si>
    <t>Townsend CC (1993) Amaranthus. In 'The Families and Genera of Vascular Plants. Vol. II Flowering Plants . Dicotyledons' Eds K Kubitzki, JG Rohwer, V Bittrich, Springer-Verlag, Heidelburg, Berlin.</t>
  </si>
  <si>
    <t>Alternanthera nana</t>
  </si>
  <si>
    <t>Alternanthera nodiflora</t>
  </si>
  <si>
    <t>Althernantera angustifolia</t>
  </si>
  <si>
    <t>Amaranthus</t>
  </si>
  <si>
    <t>Amaranthus centralis</t>
  </si>
  <si>
    <t>Wind</t>
  </si>
  <si>
    <t>Water and attached to animals, ingestion. Seeds can float for up to 10 days without waterlogging, but can also be fed to captive ducks and remain viable after gut passage, sufficient for the birds to fly great distances. I've selected abiotic, as this appears to make the most sense due to the aquatic habitat.</t>
  </si>
  <si>
    <r>
      <t>Liu J, Davis AS, Tranel PJ (2012) Pollenation biology and dispersal dynamics of waterhemp (</t>
    </r>
    <r>
      <rPr>
        <i/>
        <sz val="11"/>
        <color theme="1"/>
        <rFont val="Calibri"/>
        <family val="2"/>
        <scheme val="minor"/>
      </rPr>
      <t>Amaranthus tuberculatus</t>
    </r>
    <r>
      <rPr>
        <sz val="11"/>
        <color theme="1"/>
        <rFont val="Calibri"/>
        <family val="2"/>
        <scheme val="minor"/>
      </rPr>
      <t xml:space="preserve">). </t>
    </r>
    <r>
      <rPr>
        <i/>
        <sz val="11"/>
        <color theme="1"/>
        <rFont val="Calibri"/>
        <family val="2"/>
        <scheme val="minor"/>
      </rPr>
      <t>Weed Science</t>
    </r>
    <r>
      <rPr>
        <sz val="11"/>
        <color theme="1"/>
        <rFont val="Calibri"/>
        <family val="2"/>
        <scheme val="minor"/>
      </rPr>
      <t xml:space="preserve"> </t>
    </r>
    <r>
      <rPr>
        <b/>
        <sz val="11"/>
        <color theme="1"/>
        <rFont val="Calibri"/>
        <family val="2"/>
        <scheme val="minor"/>
      </rPr>
      <t>60(3)</t>
    </r>
    <r>
      <rPr>
        <sz val="11"/>
        <color theme="1"/>
        <rFont val="Calibri"/>
        <family val="2"/>
        <scheme val="minor"/>
      </rPr>
      <t>, 416 - 422.</t>
    </r>
  </si>
  <si>
    <r>
      <t xml:space="preserve">Sauer JD (1972) The dioecious amaranths: A new species name and major range extensions. </t>
    </r>
    <r>
      <rPr>
        <i/>
        <sz val="11"/>
        <color theme="1"/>
        <rFont val="Calibri"/>
        <family val="2"/>
        <scheme val="minor"/>
      </rPr>
      <t>Madrono</t>
    </r>
    <r>
      <rPr>
        <sz val="11"/>
        <color theme="1"/>
        <rFont val="Calibri"/>
        <family val="2"/>
        <scheme val="minor"/>
      </rPr>
      <t xml:space="preserve"> </t>
    </r>
    <r>
      <rPr>
        <b/>
        <sz val="11"/>
        <color theme="1"/>
        <rFont val="Calibri"/>
        <family val="2"/>
        <scheme val="minor"/>
      </rPr>
      <t>21(6)</t>
    </r>
    <r>
      <rPr>
        <sz val="11"/>
        <color theme="1"/>
        <rFont val="Calibri"/>
        <family val="2"/>
        <scheme val="minor"/>
      </rPr>
      <t>, 426 - 434.</t>
    </r>
  </si>
  <si>
    <t>Amaranthus cuspidifolius</t>
  </si>
  <si>
    <t>Amaranthus grandiflorus</t>
  </si>
  <si>
    <t>Amaranthus interruptus</t>
  </si>
  <si>
    <t>Amaranthus macrocarpus</t>
  </si>
  <si>
    <t>Amaranthus mtchellii</t>
  </si>
  <si>
    <t>Einadia</t>
  </si>
  <si>
    <t>Einadia hastata</t>
  </si>
  <si>
    <t>Ingestion (ref for other species in genus)</t>
  </si>
  <si>
    <t>Flora of New South Wales</t>
  </si>
  <si>
    <r>
      <t xml:space="preserve">Gosper CR, Whelan RJ, French K (2006) The effect of invasive plant management on the rate of removal of vertebrate-dispersed fruits. </t>
    </r>
    <r>
      <rPr>
        <i/>
        <sz val="11"/>
        <color theme="1"/>
        <rFont val="Calibri"/>
        <family val="2"/>
        <scheme val="minor"/>
      </rPr>
      <t>Plant Ecology</t>
    </r>
    <r>
      <rPr>
        <sz val="11"/>
        <color theme="1"/>
        <rFont val="Calibri"/>
        <family val="2"/>
        <scheme val="minor"/>
      </rPr>
      <t xml:space="preserve"> </t>
    </r>
    <r>
      <rPr>
        <b/>
        <sz val="11"/>
        <color theme="1"/>
        <rFont val="Calibri"/>
        <family val="2"/>
        <scheme val="minor"/>
      </rPr>
      <t>184</t>
    </r>
    <r>
      <rPr>
        <sz val="11"/>
        <color theme="1"/>
        <rFont val="Calibri"/>
        <family val="2"/>
        <scheme val="minor"/>
      </rPr>
      <t>, 351 - 363.</t>
    </r>
  </si>
  <si>
    <t>Gomphrena</t>
  </si>
  <si>
    <t>Gomphrena cunninghamii</t>
  </si>
  <si>
    <t>Gomphrena lanata</t>
  </si>
  <si>
    <t>Gomphrena leptophylla</t>
  </si>
  <si>
    <t>Hemichroa</t>
  </si>
  <si>
    <t>Hemichroa diandra</t>
  </si>
  <si>
    <t>Hemichroa mesembryanthema</t>
  </si>
  <si>
    <t>Hemichroa pentandra</t>
  </si>
  <si>
    <t>Ptilotus</t>
  </si>
  <si>
    <t>Ptilostus angustifolius</t>
  </si>
  <si>
    <r>
      <t xml:space="preserve">Hammer TA, Zhong X, Francs-Small CD, Nevill PG, Small IG, Thiele KR (2019) Resolving intergeneric relationships in the aervoid clad and the backbone of </t>
    </r>
    <r>
      <rPr>
        <i/>
        <sz val="11"/>
        <color theme="1"/>
        <rFont val="Calibri"/>
        <family val="2"/>
        <scheme val="minor"/>
      </rPr>
      <t>Ptilotus</t>
    </r>
    <r>
      <rPr>
        <sz val="11"/>
        <color theme="1"/>
        <rFont val="Calibri"/>
        <family val="2"/>
        <scheme val="minor"/>
      </rPr>
      <t xml:space="preserve"> (Amaranthaceae): Evidence from whole plant genomes and morphology. </t>
    </r>
    <r>
      <rPr>
        <i/>
        <sz val="11"/>
        <color theme="1"/>
        <rFont val="Calibri"/>
        <family val="2"/>
        <scheme val="minor"/>
      </rPr>
      <t>Taxon</t>
    </r>
    <r>
      <rPr>
        <sz val="11"/>
        <color theme="1"/>
        <rFont val="Calibri"/>
        <family val="2"/>
        <scheme val="minor"/>
      </rPr>
      <t xml:space="preserve"> </t>
    </r>
    <r>
      <rPr>
        <b/>
        <sz val="11"/>
        <color theme="1"/>
        <rFont val="Calibri"/>
        <family val="2"/>
        <scheme val="minor"/>
      </rPr>
      <t>68(2)</t>
    </r>
    <r>
      <rPr>
        <sz val="11"/>
        <color theme="1"/>
        <rFont val="Calibri"/>
        <family val="2"/>
        <scheme val="minor"/>
      </rPr>
      <t>, 297 - 314.</t>
    </r>
  </si>
  <si>
    <t>Ptilostus aristatus</t>
  </si>
  <si>
    <t>Ptilotus aervoides</t>
  </si>
  <si>
    <t>Ptilotus arthrolasius</t>
  </si>
  <si>
    <t>Ptilotus barkeri</t>
  </si>
  <si>
    <t>Ptilotus beckerianus</t>
  </si>
  <si>
    <t>Ptilotus calostachyus</t>
  </si>
  <si>
    <t>Ptilotus carlsonii</t>
  </si>
  <si>
    <t>Ptilotus chamaecladus</t>
  </si>
  <si>
    <t>Ptilotus chippendalei</t>
  </si>
  <si>
    <t>Ptilotus clementii</t>
  </si>
  <si>
    <t>Ptilotus decipiens</t>
  </si>
  <si>
    <t>Ptilotus disparilis</t>
  </si>
  <si>
    <t>Ptilotus drummondii</t>
  </si>
  <si>
    <t>Ptilotus eichleranus</t>
  </si>
  <si>
    <t>Ptilotus erubescens</t>
  </si>
  <si>
    <t>Ptilotus exaltatus</t>
  </si>
  <si>
    <t>Ptilotus fusiformis</t>
  </si>
  <si>
    <t>Ptilotus gaudichaudii</t>
  </si>
  <si>
    <t>Ptilotus helipteroides</t>
  </si>
  <si>
    <t>Ptilotus holosericeus</t>
  </si>
  <si>
    <t>Ptilotus incanus</t>
  </si>
  <si>
    <t>Ptilotus latifolius</t>
  </si>
  <si>
    <t>Ptilotus leucocoma</t>
  </si>
  <si>
    <t>Ptilotus maconochiei</t>
  </si>
  <si>
    <t>Atlas of Living Australia</t>
  </si>
  <si>
    <t>Ptilotus macrocephalus</t>
  </si>
  <si>
    <t>Ptilotus modestus</t>
  </si>
  <si>
    <t>Ptilotus murrayi</t>
  </si>
  <si>
    <t>Ptilotus nobilis</t>
  </si>
  <si>
    <t>Ptilotus obovatus</t>
  </si>
  <si>
    <t>Ptilotus parvifolius</t>
  </si>
  <si>
    <t>Ptilotus polystachyus</t>
  </si>
  <si>
    <t>Ptilotus propinquus</t>
  </si>
  <si>
    <t>Ptilotus pseudoheliperoides</t>
  </si>
  <si>
    <t>Ptilotus remotiflorus</t>
  </si>
  <si>
    <t>Ptilotus robynsianus</t>
  </si>
  <si>
    <t>Ptilotus schwartzii</t>
  </si>
  <si>
    <t>Ptilotus semilanatus</t>
  </si>
  <si>
    <t>Ptilotus seminudus</t>
  </si>
  <si>
    <t>Ptilotus sessilifolius</t>
  </si>
  <si>
    <t>Ptilotus spathulatus</t>
  </si>
  <si>
    <t>Ptilotus symonii</t>
  </si>
  <si>
    <t>Ptilotus whitei</t>
  </si>
  <si>
    <t>Ptilotus xerophilus</t>
  </si>
  <si>
    <t>Salsola</t>
  </si>
  <si>
    <t>Salsola australis</t>
  </si>
  <si>
    <t>Wind (tumbleweeds, ref for species)</t>
  </si>
  <si>
    <t>Kuhn U (1993) Chenopodiaceae. In 'The Families and Genera of Vascular Plants. Vol. II Flowering Plants . Dicotyledons' Eds K Kubitzki, JG Rohwer, V Bittrich, Springer-Verlag, Heidelburg, Berlin. Shepherd KA, Waycott M, Calladine A (2004) Radiation of the Australian Salicornioideae (Chenopodiaceae) - Based on evidence from nuclear and chloroplast DNA sequences. American Journal of Botany 91, 1387-1397., Blackwell WH, Powell MJ (1981) A preliminary note on pollination in the Chenopodiaceae. Annals of the Missouri Botanical Gardens 68, 524-526.</t>
  </si>
  <si>
    <r>
      <t xml:space="preserve">Borger CPD, Walsh M, Scott JK, Powles SB (2007) Tumbleweeds in the Western Australian cropping system: Seed dispersal characteristics of </t>
    </r>
    <r>
      <rPr>
        <i/>
        <sz val="11"/>
        <color theme="1"/>
        <rFont val="Calibri"/>
        <family val="2"/>
        <scheme val="minor"/>
      </rPr>
      <t xml:space="preserve">Salsola australis. Weed Research </t>
    </r>
    <r>
      <rPr>
        <b/>
        <sz val="11"/>
        <color theme="1"/>
        <rFont val="Calibri"/>
        <family val="2"/>
        <scheme val="minor"/>
      </rPr>
      <t>47</t>
    </r>
    <r>
      <rPr>
        <sz val="11"/>
        <color theme="1"/>
        <rFont val="Calibri"/>
        <family val="2"/>
        <scheme val="minor"/>
      </rPr>
      <t>, 406 - 414.</t>
    </r>
  </si>
  <si>
    <t>Surreya</t>
  </si>
  <si>
    <t>Surreya diandra</t>
  </si>
  <si>
    <t>Abiotic (based on morphology, no ref)</t>
  </si>
  <si>
    <t>Surreya mesembryanthema</t>
  </si>
  <si>
    <t>Insect (based on morphology, and similarity to entomophilous genera in family)</t>
  </si>
  <si>
    <t>Ingestion (no ref, based on the few available images, and description of fleshiness when in fruiting)</t>
  </si>
  <si>
    <t>Australian National Botanic Garden Online</t>
  </si>
  <si>
    <r>
      <t xml:space="preserve">Masson R, Kadereit G (2013) Phylogeny of Polycnemoideae (Amaranthaceae): Implications for biogeography, character evolution and taxonomy. </t>
    </r>
    <r>
      <rPr>
        <i/>
        <sz val="11"/>
        <color theme="1"/>
        <rFont val="Calibri"/>
        <family val="2"/>
        <scheme val="minor"/>
      </rPr>
      <t>Taxon</t>
    </r>
    <r>
      <rPr>
        <sz val="11"/>
        <color theme="1"/>
        <rFont val="Calibri"/>
        <family val="2"/>
        <scheme val="minor"/>
      </rPr>
      <t xml:space="preserve"> </t>
    </r>
    <r>
      <rPr>
        <b/>
        <sz val="11"/>
        <color theme="1"/>
        <rFont val="Calibri"/>
        <family val="2"/>
        <scheme val="minor"/>
      </rPr>
      <t>62(1)</t>
    </r>
    <r>
      <rPr>
        <sz val="11"/>
        <color theme="1"/>
        <rFont val="Calibri"/>
        <family val="2"/>
        <scheme val="minor"/>
      </rPr>
      <t>, 100 - 111.</t>
    </r>
  </si>
  <si>
    <t>Amaryllidaceae</t>
  </si>
  <si>
    <t>Calostemma</t>
  </si>
  <si>
    <t>Calostema purpureum</t>
  </si>
  <si>
    <t>Insect (likely, ref for family)</t>
  </si>
  <si>
    <t>Water (ref for species in genus)</t>
  </si>
  <si>
    <t>Meerwo AW, Snijman (1998) Amaryllidaceae. In 'The Families and Genera of Vascular Plants - Flowering Plants. Monocotyledons. Vol. 3 (Eds K Kubitzki) 83 - 110.</t>
  </si>
  <si>
    <r>
      <t xml:space="preserve">Clark T, Parsons RF (1994) Ecology of </t>
    </r>
    <r>
      <rPr>
        <i/>
        <sz val="11"/>
        <color theme="1"/>
        <rFont val="Calibri"/>
        <family val="2"/>
        <scheme val="minor"/>
      </rPr>
      <t>Calostemma</t>
    </r>
    <r>
      <rPr>
        <sz val="11"/>
        <color theme="1"/>
        <rFont val="Calibri"/>
        <family val="2"/>
        <scheme val="minor"/>
      </rPr>
      <t xml:space="preserve"> and </t>
    </r>
    <r>
      <rPr>
        <i/>
        <sz val="11"/>
        <color theme="1"/>
        <rFont val="Calibri"/>
        <family val="2"/>
        <scheme val="minor"/>
      </rPr>
      <t>Crinum</t>
    </r>
    <r>
      <rPr>
        <sz val="11"/>
        <color theme="1"/>
        <rFont val="Calibri"/>
        <family val="2"/>
        <scheme val="minor"/>
      </rPr>
      <t xml:space="preserve"> (Amaryllidaceae) in the River Murray area, South-eastern Australia. </t>
    </r>
    <r>
      <rPr>
        <i/>
        <sz val="11"/>
        <color theme="1"/>
        <rFont val="Calibri"/>
        <family val="2"/>
        <scheme val="minor"/>
      </rPr>
      <t>Proceedings of the Royal Society of Victoria</t>
    </r>
    <r>
      <rPr>
        <sz val="11"/>
        <color theme="1"/>
        <rFont val="Calibri"/>
        <family val="2"/>
        <scheme val="minor"/>
      </rPr>
      <t xml:space="preserve"> </t>
    </r>
    <r>
      <rPr>
        <b/>
        <sz val="11"/>
        <color theme="1"/>
        <rFont val="Calibri"/>
        <family val="2"/>
        <scheme val="minor"/>
      </rPr>
      <t>106</t>
    </r>
    <r>
      <rPr>
        <sz val="11"/>
        <color theme="1"/>
        <rFont val="Calibri"/>
        <family val="2"/>
        <scheme val="minor"/>
      </rPr>
      <t>, 129 - 145.</t>
    </r>
  </si>
  <si>
    <t>Calostemma abdicatum</t>
  </si>
  <si>
    <t>Calostemma luteum</t>
  </si>
  <si>
    <t>Crinum</t>
  </si>
  <si>
    <t>Crinum flaccidum</t>
  </si>
  <si>
    <t>Insect (ref for genus)</t>
  </si>
  <si>
    <t>Anarthria</t>
  </si>
  <si>
    <t>D</t>
  </si>
  <si>
    <t>Apiaceae</t>
  </si>
  <si>
    <t>Actinotus</t>
  </si>
  <si>
    <t>Actinotus laxus</t>
  </si>
  <si>
    <t>Wind, also adhesion (ref for species in genus)</t>
  </si>
  <si>
    <r>
      <t xml:space="preserve">Emery NJ, Offord CA, Henwood MJ, Wardle GM (2016) Right here, right now: Populations of </t>
    </r>
    <r>
      <rPr>
        <i/>
        <sz val="11"/>
        <color theme="1"/>
        <rFont val="Calibri"/>
        <family val="2"/>
        <scheme val="minor"/>
      </rPr>
      <t>Actinotus helianthi</t>
    </r>
    <r>
      <rPr>
        <sz val="11"/>
        <color theme="1"/>
        <rFont val="Calibri"/>
        <family val="2"/>
        <scheme val="minor"/>
      </rPr>
      <t xml:space="preserve"> differ in theor early performance traits and interactions. </t>
    </r>
    <r>
      <rPr>
        <i/>
        <sz val="11"/>
        <color theme="1"/>
        <rFont val="Calibri"/>
        <family val="2"/>
        <scheme val="minor"/>
      </rPr>
      <t>Austral Ecology,  doi:10.1111/aec.12450</t>
    </r>
  </si>
  <si>
    <t>https://keyserver.lucidcentral.org/weeds/data/media/Html/actinotus_helianthi.htm</t>
  </si>
  <si>
    <t>Actinotus minor</t>
  </si>
  <si>
    <t>Apium</t>
  </si>
  <si>
    <t>Apium annuum</t>
  </si>
  <si>
    <t>Insect (ref for family)</t>
  </si>
  <si>
    <t>Abiotic likely (ref for family)</t>
  </si>
  <si>
    <t>Plunkett GM, Pimenov MG, Reduron EV, Kljuykov EV, Van Wyk BE, Ostroumova TA, Henwood MJ, Tilney PM, Spalik K, Watson MF, Lee BY, Pu FD, Webb CJ, Hart JM, Mitchell AD, Muckenstrum B (2019) Apiaceae. In 'The Families and Genera of Vascular Plants - Flowering Plants . Eudicots' Eds JW Kadereit, V Bittrich. Vol 15, 9 - 206. Springer, Cham.</t>
  </si>
  <si>
    <t>Apium prostratum</t>
  </si>
  <si>
    <t>Centella</t>
  </si>
  <si>
    <t>Centella asiatica</t>
  </si>
  <si>
    <r>
      <t xml:space="preserve">Bernardello G, Anderson GJ, Stuessy TF, Crawford DJ (2001) A survey of the floral traits, breeding systems, floral visitors and pollination systems of the Angiosperms of the Juan Fernandez Islands (Chile). </t>
    </r>
    <r>
      <rPr>
        <i/>
        <sz val="11"/>
        <color theme="1"/>
        <rFont val="Calibri"/>
        <family val="2"/>
        <scheme val="minor"/>
      </rPr>
      <t>The Botanical Review</t>
    </r>
    <r>
      <rPr>
        <sz val="11"/>
        <color theme="1"/>
        <rFont val="Calibri"/>
        <family val="2"/>
        <scheme val="minor"/>
      </rPr>
      <t xml:space="preserve"> </t>
    </r>
    <r>
      <rPr>
        <b/>
        <sz val="11"/>
        <color theme="1"/>
        <rFont val="Calibri"/>
        <family val="2"/>
        <scheme val="minor"/>
      </rPr>
      <t>67(3)</t>
    </r>
    <r>
      <rPr>
        <sz val="11"/>
        <color theme="1"/>
        <rFont val="Calibri"/>
        <family val="2"/>
        <scheme val="minor"/>
      </rPr>
      <t xml:space="preserve">, 256 - 308., Duara P, Kalita J (2013) An investigation on the pollinating insects of medicinally important plants. </t>
    </r>
    <r>
      <rPr>
        <i/>
        <sz val="11"/>
        <color theme="1"/>
        <rFont val="Calibri"/>
        <family val="2"/>
        <scheme val="minor"/>
      </rPr>
      <t>International Journal of Life Sciences Biotechnology and Pharma Research</t>
    </r>
    <r>
      <rPr>
        <sz val="11"/>
        <color theme="1"/>
        <rFont val="Calibri"/>
        <family val="2"/>
        <scheme val="minor"/>
      </rPr>
      <t xml:space="preserve"> </t>
    </r>
    <r>
      <rPr>
        <b/>
        <sz val="11"/>
        <color theme="1"/>
        <rFont val="Calibri"/>
        <family val="2"/>
        <scheme val="minor"/>
      </rPr>
      <t>2(1)</t>
    </r>
    <r>
      <rPr>
        <sz val="11"/>
        <color theme="1"/>
        <rFont val="Calibri"/>
        <family val="2"/>
        <scheme val="minor"/>
      </rPr>
      <t>, 318 - 324.</t>
    </r>
  </si>
  <si>
    <t>Centella cordifolia</t>
  </si>
  <si>
    <t>Centella uniflora</t>
  </si>
  <si>
    <t>Daucus</t>
  </si>
  <si>
    <t>Daucus glochidiatus</t>
  </si>
  <si>
    <t>Attachment (ref for genus)</t>
  </si>
  <si>
    <t>Eryngium</t>
  </si>
  <si>
    <t>Eryngium ovinum</t>
  </si>
  <si>
    <t>Eryngium paludosum</t>
  </si>
  <si>
    <t>Eryngium supinum</t>
  </si>
  <si>
    <t>Eryngium vesiculosum</t>
  </si>
  <si>
    <t>Hydrocotyle</t>
  </si>
  <si>
    <t>Hydrocotyle callicarpa</t>
  </si>
  <si>
    <r>
      <t xml:space="preserve">Grant V (1948) Pollination systems as isolating mechanisms in Angiosperms. </t>
    </r>
    <r>
      <rPr>
        <i/>
        <sz val="11"/>
        <color theme="1"/>
        <rFont val="Calibri"/>
        <family val="2"/>
        <scheme val="minor"/>
      </rPr>
      <t>Evolution</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82-97., Abe T (2006) Threatened pollination systems in native flora of the Ogasawara (Bonin) Islands. </t>
    </r>
    <r>
      <rPr>
        <i/>
        <sz val="11"/>
        <color theme="1"/>
        <rFont val="Calibri"/>
        <family val="2"/>
        <scheme val="minor"/>
      </rPr>
      <t>Annals of Botany</t>
    </r>
    <r>
      <rPr>
        <sz val="11"/>
        <color theme="1"/>
        <rFont val="Calibri"/>
        <family val="2"/>
        <scheme val="minor"/>
      </rPr>
      <t xml:space="preserve"> </t>
    </r>
    <r>
      <rPr>
        <b/>
        <sz val="11"/>
        <color theme="1"/>
        <rFont val="Calibri"/>
        <family val="2"/>
        <scheme val="minor"/>
      </rPr>
      <t>98</t>
    </r>
    <r>
      <rPr>
        <sz val="11"/>
        <color theme="1"/>
        <rFont val="Calibri"/>
        <family val="2"/>
        <scheme val="minor"/>
      </rPr>
      <t>, 317 - 334.</t>
    </r>
  </si>
  <si>
    <t>Hydrocotyle capillaris</t>
  </si>
  <si>
    <t>Hydrocotyle comocarpa</t>
  </si>
  <si>
    <t>Hydrocotyle crassiuscula</t>
  </si>
  <si>
    <t>Hydrocotyle diantha</t>
  </si>
  <si>
    <t>Hydrocotyle foveolata</t>
  </si>
  <si>
    <t>Hydrocotyle glochidiata</t>
  </si>
  <si>
    <t>Hydrocotyle hirta</t>
  </si>
  <si>
    <t>Hydrocotyle intertexta</t>
  </si>
  <si>
    <t>Hydrocotyle medicaginoides</t>
  </si>
  <si>
    <t>Hydrocotyle muscosa</t>
  </si>
  <si>
    <t>Hydrocotyle pterocarpa</t>
  </si>
  <si>
    <t>Hydrocotyle rugulosa</t>
  </si>
  <si>
    <t>Hydrocotyle sibthorpioides</t>
  </si>
  <si>
    <t>Hydrocotyle simulans</t>
  </si>
  <si>
    <t>Hydrocotyle trachycarpa</t>
  </si>
  <si>
    <t>Hydrocotyle tripartita</t>
  </si>
  <si>
    <t>Hydrocotyle verticillata</t>
  </si>
  <si>
    <t>Lilaeopsis</t>
  </si>
  <si>
    <t>Lilaeopsis polyantha</t>
  </si>
  <si>
    <t>Oreomyrrhis</t>
  </si>
  <si>
    <t>Oreomyrrhis eriopoda</t>
  </si>
  <si>
    <t>Platysace</t>
  </si>
  <si>
    <t>Platysace heterophylla</t>
  </si>
  <si>
    <t>Platysace lanceolata</t>
  </si>
  <si>
    <t>Trachymene</t>
  </si>
  <si>
    <t>Trachymene anisocarpa</t>
  </si>
  <si>
    <t>Trachymene bialata</t>
  </si>
  <si>
    <t>Trachymene ceratocarpa</t>
  </si>
  <si>
    <t>Trachymene clivicola</t>
  </si>
  <si>
    <t>Trachymene composita</t>
  </si>
  <si>
    <t>Trachymene cyanopetala</t>
  </si>
  <si>
    <t>Trachymene didiscoides</t>
  </si>
  <si>
    <t>Trachymene dusenii</t>
  </si>
  <si>
    <t>Trachymene glaucifolia</t>
  </si>
  <si>
    <t>Trachymene ornata</t>
  </si>
  <si>
    <t>Trachymene pilosa</t>
  </si>
  <si>
    <t>Trachymene rotundifolia</t>
  </si>
  <si>
    <t>Trachymene thysanocarpa</t>
  </si>
  <si>
    <t>Xanthosia</t>
  </si>
  <si>
    <t>Xanthosa huegelii</t>
  </si>
  <si>
    <t>Xanthosa leiophylla</t>
  </si>
  <si>
    <t>Xanthosa tasmanica</t>
  </si>
  <si>
    <t>Xanthosia huegelii</t>
  </si>
  <si>
    <t>Xanthosia pilosa</t>
  </si>
  <si>
    <t>Apocynaceae</t>
  </si>
  <si>
    <t>Alstonia</t>
  </si>
  <si>
    <t>Alstonia constricta</t>
  </si>
  <si>
    <t>Abiotic (ref for family, with morphology)</t>
  </si>
  <si>
    <t>Endress ME, Meve U, Middleton DJ, Liede-Schumann S (2019) Apocyanaceae. In 'The Families and Genera of Vascular Plants - Flowering Plants . Eudicots' EdsJW  Kadereit, V Bittrich, Vol. 15, 207 - 411.</t>
  </si>
  <si>
    <t>Alyxia</t>
  </si>
  <si>
    <t>Alyxia buxifolia</t>
  </si>
  <si>
    <t>Insects (ref for family)</t>
  </si>
  <si>
    <t>Carissa</t>
  </si>
  <si>
    <t>Carissa lanceolata</t>
  </si>
  <si>
    <t>Parsonsia</t>
  </si>
  <si>
    <t>Parsonsia eucalyptophylla</t>
  </si>
  <si>
    <t>Wind (ref for species in genus, also morpholgy)</t>
  </si>
  <si>
    <t>http://www.brisrain.org.au/01_cms/details.asp?viewMode=printable&amp;ID=525#1213</t>
  </si>
  <si>
    <t>Vincetoxicum</t>
  </si>
  <si>
    <t>Vincetoxicum lineare</t>
  </si>
  <si>
    <t>Wind (ref for genus, also morphology)</t>
  </si>
  <si>
    <t>Araceae</t>
  </si>
  <si>
    <t>Typhonium</t>
  </si>
  <si>
    <t>Typhonium alismifolium</t>
  </si>
  <si>
    <t xml:space="preserve">Insects (ref for species in genus) </t>
  </si>
  <si>
    <t>Ingestion (ref for family)</t>
  </si>
  <si>
    <r>
      <t xml:space="preserve">Sayers TDJ, Steinbauer MJ, Farnier K, Miller RE (2020) Dung mimicry in </t>
    </r>
    <r>
      <rPr>
        <i/>
        <sz val="11"/>
        <color theme="1"/>
        <rFont val="Calibri"/>
        <family val="2"/>
        <scheme val="minor"/>
      </rPr>
      <t xml:space="preserve">Typhonoium </t>
    </r>
    <r>
      <rPr>
        <sz val="11"/>
        <color theme="1"/>
        <rFont val="Calibri"/>
        <family val="2"/>
        <scheme val="minor"/>
      </rPr>
      <t xml:space="preserve">(Araceae): explaining floral trait and pollinator divergence in a widespread species complex and a rare sister species. </t>
    </r>
    <r>
      <rPr>
        <i/>
        <sz val="11"/>
        <color theme="1"/>
        <rFont val="Calibri"/>
        <family val="2"/>
        <scheme val="minor"/>
      </rPr>
      <t xml:space="preserve">Botanical Journal of the Linnean Society </t>
    </r>
    <r>
      <rPr>
        <b/>
        <sz val="11"/>
        <color theme="1"/>
        <rFont val="Calibri"/>
        <family val="2"/>
        <scheme val="minor"/>
      </rPr>
      <t>193(3)</t>
    </r>
    <r>
      <rPr>
        <sz val="11"/>
        <color theme="1"/>
        <rFont val="Calibri"/>
        <family val="2"/>
        <scheme val="minor"/>
      </rPr>
      <t>, 375 - 401.</t>
    </r>
  </si>
  <si>
    <t>Mayo SJ, Bogner J, Boyce PC (1998) Araceae. In 'The Families and Genera of Vascular Plants - Flowering Plants. Monocotyledons' Vol. 4 (Eds K Kubitzki), 26 - 74.</t>
  </si>
  <si>
    <t>Asclepiadaceae</t>
  </si>
  <si>
    <t>Cynanchum</t>
  </si>
  <si>
    <t>Cynanchum floribundum</t>
  </si>
  <si>
    <t>Cynanchum viminale</t>
  </si>
  <si>
    <t>Marsdenia</t>
  </si>
  <si>
    <t>Marsdenia australis</t>
  </si>
  <si>
    <t>Rhyncharrhena</t>
  </si>
  <si>
    <t>Rhyncharrhena lineare</t>
  </si>
  <si>
    <t>Cordyline</t>
  </si>
  <si>
    <t>Cordyline cannifolia</t>
  </si>
  <si>
    <t>Ingestion (ref for other species in genus, also morphology)</t>
  </si>
  <si>
    <r>
      <t xml:space="preserve">Moore, LB (1975) Hybridism in Cordyline (Agavaceae). </t>
    </r>
    <r>
      <rPr>
        <i/>
        <sz val="11"/>
        <color theme="1"/>
        <rFont val="Calibri"/>
        <family val="2"/>
        <scheme val="minor"/>
      </rPr>
      <t xml:space="preserve">New Zealand Journal of Botany </t>
    </r>
    <r>
      <rPr>
        <b/>
        <sz val="11"/>
        <color theme="1"/>
        <rFont val="Calibri"/>
        <family val="2"/>
        <scheme val="minor"/>
      </rPr>
      <t>13</t>
    </r>
    <r>
      <rPr>
        <sz val="11"/>
        <color theme="1"/>
        <rFont val="Calibri"/>
        <family val="2"/>
        <scheme val="minor"/>
      </rPr>
      <t xml:space="preserve">, 305-316. Beever RE, Parkes SL (1996) Self-incompatibility in </t>
    </r>
    <r>
      <rPr>
        <i/>
        <sz val="11"/>
        <color theme="1"/>
        <rFont val="Calibri"/>
        <family val="2"/>
        <scheme val="minor"/>
      </rPr>
      <t>Cordyline australis</t>
    </r>
    <r>
      <rPr>
        <sz val="11"/>
        <color theme="1"/>
        <rFont val="Calibri"/>
        <family val="2"/>
        <scheme val="minor"/>
      </rPr>
      <t xml:space="preserve"> (Asteliaceae). </t>
    </r>
    <r>
      <rPr>
        <i/>
        <sz val="11"/>
        <color theme="1"/>
        <rFont val="Calibri"/>
        <family val="2"/>
        <scheme val="minor"/>
      </rPr>
      <t>New Zealand Journal of Botany</t>
    </r>
    <r>
      <rPr>
        <sz val="11"/>
        <color theme="1"/>
        <rFont val="Calibri"/>
        <family val="2"/>
        <scheme val="minor"/>
      </rPr>
      <t xml:space="preserve"> </t>
    </r>
    <r>
      <rPr>
        <b/>
        <sz val="11"/>
        <color theme="1"/>
        <rFont val="Calibri"/>
        <family val="2"/>
        <scheme val="minor"/>
      </rPr>
      <t>34(1)</t>
    </r>
    <r>
      <rPr>
        <sz val="11"/>
        <color theme="1"/>
        <rFont val="Calibri"/>
        <family val="2"/>
        <scheme val="minor"/>
      </rPr>
      <t>, 135 - 137</t>
    </r>
  </si>
  <si>
    <r>
      <t>Stocker GCIrvine AK (1983) Seed dispersal by Cassowaries (</t>
    </r>
    <r>
      <rPr>
        <i/>
        <sz val="11"/>
        <color theme="1"/>
        <rFont val="Calibri"/>
        <family val="2"/>
        <scheme val="minor"/>
      </rPr>
      <t>Casuarius casuarius</t>
    </r>
    <r>
      <rPr>
        <sz val="11"/>
        <color theme="1"/>
        <rFont val="Calibri"/>
        <family val="2"/>
        <scheme val="minor"/>
      </rPr>
      <t xml:space="preserve">) in North Queensland's rainforests. </t>
    </r>
    <r>
      <rPr>
        <i/>
        <sz val="11"/>
        <color theme="1"/>
        <rFont val="Calibri"/>
        <family val="2"/>
        <scheme val="minor"/>
      </rPr>
      <t>Biotropica</t>
    </r>
    <r>
      <rPr>
        <sz val="11"/>
        <color theme="1"/>
        <rFont val="Calibri"/>
        <family val="2"/>
        <scheme val="minor"/>
      </rPr>
      <t xml:space="preserve"> </t>
    </r>
    <r>
      <rPr>
        <b/>
        <sz val="11"/>
        <color theme="1"/>
        <rFont val="Calibri"/>
        <family val="2"/>
        <scheme val="minor"/>
      </rPr>
      <t>15(3)</t>
    </r>
    <r>
      <rPr>
        <sz val="11"/>
        <color theme="1"/>
        <rFont val="Calibri"/>
        <family val="2"/>
        <scheme val="minor"/>
      </rPr>
      <t>, 170 - 176.</t>
    </r>
  </si>
  <si>
    <t>Lomandra</t>
  </si>
  <si>
    <t>Ants (other member of genus), unassisted/gravity/wind also likely (no ref yet). Dispersal may be by birds (red or yellow drupes), or ants (arillate species), whereas other species may be dispersed by gravity. For species without the notable features, I've classified them as unassisted/abiotically dispersed.</t>
  </si>
  <si>
    <t>Plummer, JA, Crawford, AD, Taylor, SK (1995) Germination of Lomandra sonderi (Dasypogonaceae) promoted by pericarp removal and chemical stimulation of the embryo. Australian Journal of Botany 43, 223-230. Conran JG (1998) Lomandraceae. In 'The Families and Genera of Vascular Plants. Flowering Plants. Monocotyledons.' (Eds K Kubitzki), Springer Heidelburg, Berlin</t>
  </si>
  <si>
    <t>Ingestion (ref for species, based on morphology) Dispersal may be by birds (red or yellow drupes), or ants (arillate species), whereas other species may be dispersed by gravity.</t>
  </si>
  <si>
    <t>Lomandra leucocephala</t>
  </si>
  <si>
    <t>Lomandra micrantha</t>
  </si>
  <si>
    <t>Lomandra multiflora</t>
  </si>
  <si>
    <t>Acanthocladium</t>
  </si>
  <si>
    <t>Acanthocladium dockeri</t>
  </si>
  <si>
    <t>Wind, rain (ref for species)</t>
  </si>
  <si>
    <r>
      <t xml:space="preserve">Jusaitis M, Adams M (2005) Conservation implications of clonality and limited sexual reproduction in the endangered shrub </t>
    </r>
    <r>
      <rPr>
        <i/>
        <sz val="11"/>
        <color theme="1"/>
        <rFont val="Calibri"/>
        <family val="2"/>
        <scheme val="minor"/>
      </rPr>
      <t>Acanthocladium dockeri</t>
    </r>
    <r>
      <rPr>
        <sz val="11"/>
        <color theme="1"/>
        <rFont val="Calibri"/>
        <family val="2"/>
        <scheme val="minor"/>
      </rPr>
      <t xml:space="preserve"> (Asteraceae). </t>
    </r>
    <r>
      <rPr>
        <i/>
        <sz val="11"/>
        <color theme="1"/>
        <rFont val="Calibri"/>
        <family val="2"/>
        <scheme val="minor"/>
      </rPr>
      <t>Australian Journal of Botany</t>
    </r>
    <r>
      <rPr>
        <sz val="11"/>
        <color theme="1"/>
        <rFont val="Calibri"/>
        <family val="2"/>
        <scheme val="minor"/>
      </rPr>
      <t xml:space="preserve"> </t>
    </r>
    <r>
      <rPr>
        <b/>
        <sz val="11"/>
        <color theme="1"/>
        <rFont val="Calibri"/>
        <family val="2"/>
        <scheme val="minor"/>
      </rPr>
      <t>53</t>
    </r>
    <r>
      <rPr>
        <sz val="11"/>
        <color theme="1"/>
        <rFont val="Calibri"/>
        <family val="2"/>
        <scheme val="minor"/>
      </rPr>
      <t>, 535 - 544.</t>
    </r>
  </si>
  <si>
    <t>Achnophora</t>
  </si>
  <si>
    <t>Achnophora tatei</t>
  </si>
  <si>
    <t>Anderberg AA, Baldwin BG, Bayer RG, Breitwieser J, Jefferc C, Dillon MO, Eldenas P, Funk V, Garcia-Jacas N, Hind DJN, Karis PO, Lack HW, Nesom G, Nordenstam B, Oberprieler CH, Panero JL, Puttock C, Robinson H, Stuessy TF, Susanna A, Urtuber E, Vogt R, Ward J, Watson LE (2006) In 'The Families and Genera of Vascular Plants - Flowering Plants. Eudicots: Asterales (Eds JW Kadereit, C Jeffery) Vol. 8. 61 - 588. Stebbins GL (1970) Adaptive radiation of reproductive characteristics in Angiosperms, I: Pollination Mechanisms. Annual Review of Ecology and Systematics 1, 307 – 326. Stebbins GL (1974) Flowering plants evolution above the species level. The Belknap Press of Harvard University Press, Cambridge, Mass., USA., Colin LJ, Jones CE (1980) Pollen energetics and pollination modes. American Journal of Botany 67(2), 210 – 2015.</t>
  </si>
  <si>
    <t>Kadereit JW, Jeffrey C (2006) Flowering Plants. Eudicots: Asterales, vol. 8, Springer Berlin / Heidelberg, Berlin, Heidelberg.</t>
  </si>
  <si>
    <t>Acomis</t>
  </si>
  <si>
    <t>Acomis macra</t>
  </si>
  <si>
    <t>Insect (refs for morphology of species in genus)</t>
  </si>
  <si>
    <t>Actinobole</t>
  </si>
  <si>
    <t>Actinobole oldfieldianum</t>
  </si>
  <si>
    <t>Insect (refs for family)</t>
  </si>
  <si>
    <t>Actinobole uliginosum</t>
  </si>
  <si>
    <t>Actites</t>
  </si>
  <si>
    <t>Actites megalocarpus</t>
  </si>
  <si>
    <t>Allittia</t>
  </si>
  <si>
    <t>Allittia cardiocarpa</t>
  </si>
  <si>
    <t>Allittia uliginosa</t>
  </si>
  <si>
    <t>Anemocarpa</t>
  </si>
  <si>
    <t>Anemocarpa podolepidium</t>
  </si>
  <si>
    <t>Anemocarpa saxatilis</t>
  </si>
  <si>
    <t>Angianthus</t>
  </si>
  <si>
    <t>Angianthus brachypappus</t>
  </si>
  <si>
    <t>Angianthus conocephalus</t>
  </si>
  <si>
    <t>Angianthus glabratus</t>
  </si>
  <si>
    <t>Angianthus preissianus</t>
  </si>
  <si>
    <t>Angianthus tomentosus</t>
  </si>
  <si>
    <t>Apalochlamys</t>
  </si>
  <si>
    <t>Apalochlamys spectabilis</t>
  </si>
  <si>
    <t>Apowollastonia</t>
  </si>
  <si>
    <t>Apowollastonia stirlingii</t>
  </si>
  <si>
    <t>Argentipallium</t>
  </si>
  <si>
    <t>Argentipallium blandowskianum</t>
  </si>
  <si>
    <t>Argentipallium obtusifolium</t>
  </si>
  <si>
    <t>Asteridea</t>
  </si>
  <si>
    <t>Asteridea athrixiuides</t>
  </si>
  <si>
    <t>Balladonia</t>
  </si>
  <si>
    <t>Balladonia aervoides</t>
  </si>
  <si>
    <t>Balladonia multiceps</t>
  </si>
  <si>
    <t>Basedowia</t>
  </si>
  <si>
    <t>Basedowia tenerrima</t>
  </si>
  <si>
    <t>Blennodspora</t>
  </si>
  <si>
    <t>Blennospora drummondii</t>
  </si>
  <si>
    <t>Blumea</t>
  </si>
  <si>
    <t>Blumea integrifolia</t>
  </si>
  <si>
    <t>Blumea tenella</t>
  </si>
  <si>
    <t>Brachyscome</t>
  </si>
  <si>
    <t>Brachyscome aculeata</t>
  </si>
  <si>
    <t>Flora of Victoria online</t>
  </si>
  <si>
    <t>Brachyscome blackii</t>
  </si>
  <si>
    <t>Brachyscome breviscapis</t>
  </si>
  <si>
    <t>Brachyscome chrysoglossa</t>
  </si>
  <si>
    <r>
      <t xml:space="preserve">Campbell, DR (2009) Using phenotypic manipulations to study multivariate selection of floral trait associations. </t>
    </r>
    <r>
      <rPr>
        <i/>
        <sz val="11"/>
        <color theme="1"/>
        <rFont val="Calibri"/>
        <family val="2"/>
        <scheme val="minor"/>
      </rPr>
      <t>Annals of Botany</t>
    </r>
    <r>
      <rPr>
        <sz val="11"/>
        <color theme="1"/>
        <rFont val="Calibri"/>
        <family val="2"/>
        <scheme val="minor"/>
      </rPr>
      <t xml:space="preserve"> </t>
    </r>
    <r>
      <rPr>
        <b/>
        <sz val="11"/>
        <color theme="1"/>
        <rFont val="Calibri"/>
        <family val="2"/>
        <scheme val="minor"/>
      </rPr>
      <t>103(9)</t>
    </r>
    <r>
      <rPr>
        <sz val="11"/>
        <color theme="1"/>
        <rFont val="Calibri"/>
        <family val="2"/>
        <scheme val="minor"/>
      </rPr>
      <t>, 1557 - 1566.</t>
    </r>
  </si>
  <si>
    <t>Brachyscome ciliaris</t>
  </si>
  <si>
    <t>Brachyscome cuneifolia</t>
  </si>
  <si>
    <t>Brachyscome curvicarpa</t>
  </si>
  <si>
    <t>Brachyscome debilis</t>
  </si>
  <si>
    <t>Brachyscome decipiens</t>
  </si>
  <si>
    <t>Brachyscome dentata</t>
  </si>
  <si>
    <t>Brachyscome dichromosomatica</t>
  </si>
  <si>
    <t>Brachyscome diversifolia</t>
  </si>
  <si>
    <t>Brachyscome eriogona</t>
  </si>
  <si>
    <t>Brachyscome exilis</t>
  </si>
  <si>
    <t>Brachyscome georginensis</t>
  </si>
  <si>
    <t>Brachyscome gilesii</t>
  </si>
  <si>
    <t>Brachyscome goniocarpa</t>
  </si>
  <si>
    <t>Brachyscome gracilis</t>
  </si>
  <si>
    <t>Brachyscome graminea</t>
  </si>
  <si>
    <t>Brachyscome iberidifolia</t>
  </si>
  <si>
    <t>Brachyscome lineariloba</t>
  </si>
  <si>
    <t>Brachyscome melanocarpa</t>
  </si>
  <si>
    <t>Brachyscome microcarpa</t>
  </si>
  <si>
    <t>Brachyscome muelleri</t>
  </si>
  <si>
    <t>Brachyscome multifida</t>
  </si>
  <si>
    <t>Brachyscome paludicola</t>
  </si>
  <si>
    <t>Brachyscome papillosa</t>
  </si>
  <si>
    <t>Brachyscome parvula</t>
  </si>
  <si>
    <t>Brachyscome perpusilla</t>
  </si>
  <si>
    <t>Brachyscome rara</t>
  </si>
  <si>
    <t>Brachyscome readeri</t>
  </si>
  <si>
    <t>Brachyscome scapigera</t>
  </si>
  <si>
    <t>Brachyscome smithwhitei</t>
  </si>
  <si>
    <t>Brachyscome tatei</t>
  </si>
  <si>
    <t>Brachyscome tesquorum</t>
  </si>
  <si>
    <t>Brachyscome tetrapterocarpa</t>
  </si>
  <si>
    <t>Brachyscome trachycarpa</t>
  </si>
  <si>
    <t>Brachyscome xanthocarpa</t>
  </si>
  <si>
    <t>Calocephalus</t>
  </si>
  <si>
    <t>Calocephalus badmanii</t>
  </si>
  <si>
    <t>Howie, M, Vanthoff, S &amp; Hayde, I 1991, Interim Management Plan for the Remnant of Calocephalus citreus, Department of Geography and Environmental Studies, University of Tasmania, Hobart</t>
  </si>
  <si>
    <t>Calocephalus citreus</t>
  </si>
  <si>
    <t>Calocephalus knappii</t>
  </si>
  <si>
    <t>Calocephalus lacteus</t>
  </si>
  <si>
    <t>Calocephalus multiflorus</t>
  </si>
  <si>
    <t>Calocephalus platycephalus</t>
  </si>
  <si>
    <t>Calocephalus sonderi</t>
  </si>
  <si>
    <t>Calomeria</t>
  </si>
  <si>
    <t>Calomeria amaranthoides</t>
  </si>
  <si>
    <t>Calotis</t>
  </si>
  <si>
    <t>Calotis ancyrocarpa</t>
  </si>
  <si>
    <t>Insect (refs for other species of genus, family)</t>
  </si>
  <si>
    <t xml:space="preserve"> Department of Environment, Climate Change and Water (NSW) (2009). Calotis moorei Approved Recovery Plan. Department of Environment, Climate Change and Water (NSW), Sydney. Available from: http://www.environment.gov.au/biodiversity/threatened/recovery-plans/national-recovery-plan-moores-burr-daisy-calotis-moorei. In effect under the EPBC Act from 13-Aug-2010. Kadereit JW, Jeffrey C (2006) Flowering Plants. Eudicots: Asterales, vol. 8, Springer Berlin / Heidelberg, Berlin, Heidelberg.</t>
  </si>
  <si>
    <t>Calotis anthemoides</t>
  </si>
  <si>
    <t>Calotis breviradiata</t>
  </si>
  <si>
    <t>Calotis breviseta</t>
  </si>
  <si>
    <t>Calotis cuneifolia</t>
  </si>
  <si>
    <t>Calotis cymbacantha</t>
  </si>
  <si>
    <t>Calotis erinacea</t>
  </si>
  <si>
    <t>Calotis hispidula</t>
  </si>
  <si>
    <t>Calotis inermis</t>
  </si>
  <si>
    <t>Calotis kempei</t>
  </si>
  <si>
    <t>Calotis lappulacea</t>
  </si>
  <si>
    <t>Calotis latiuscula</t>
  </si>
  <si>
    <t>Calotis multicauliis</t>
  </si>
  <si>
    <t>Calotis plumulifera</t>
  </si>
  <si>
    <t>Calotis porphyroglossa</t>
  </si>
  <si>
    <t>Calotis scabiosifolia</t>
  </si>
  <si>
    <t>Calotis scapigera</t>
  </si>
  <si>
    <t>Calotis squamigera</t>
  </si>
  <si>
    <t>Calotis xanthosioidea</t>
  </si>
  <si>
    <t>Camptacra</t>
  </si>
  <si>
    <t>Camptacra gracilis</t>
  </si>
  <si>
    <t>Cassinia</t>
  </si>
  <si>
    <t>Cassinia aculeata</t>
  </si>
  <si>
    <t>Rayment T (1935) A Cluster of Bees. Endeavour Press, Sydney, Australia</t>
  </si>
  <si>
    <t>Cassinia arcuata</t>
  </si>
  <si>
    <t>Cassinia complanata</t>
  </si>
  <si>
    <t>Cassinia diminuta</t>
  </si>
  <si>
    <t>Cassinia laevis</t>
  </si>
  <si>
    <t>Cassinia longifolia</t>
  </si>
  <si>
    <t>Cassinia rugata</t>
  </si>
  <si>
    <t>Cassinia sifton</t>
  </si>
  <si>
    <t>Cassinia tegulata</t>
  </si>
  <si>
    <t>Cassinia uncata</t>
  </si>
  <si>
    <t>Cassinia wilsoniae</t>
  </si>
  <si>
    <t>Celmisia</t>
  </si>
  <si>
    <t>Celmisia costiniana</t>
  </si>
  <si>
    <r>
      <t xml:space="preserve">Primack RB (1983) Insect pollination in the New Zealand mountain flora. </t>
    </r>
    <r>
      <rPr>
        <i/>
        <sz val="11"/>
        <color theme="1"/>
        <rFont val="Calibri"/>
        <family val="2"/>
        <scheme val="minor"/>
      </rPr>
      <t>New Zealand Journal of Botany</t>
    </r>
    <r>
      <rPr>
        <sz val="11"/>
        <color theme="1"/>
        <rFont val="Calibri"/>
        <family val="2"/>
        <scheme val="minor"/>
      </rPr>
      <t xml:space="preserve"> </t>
    </r>
    <r>
      <rPr>
        <b/>
        <sz val="11"/>
        <color theme="1"/>
        <rFont val="Calibri"/>
        <family val="2"/>
        <scheme val="minor"/>
      </rPr>
      <t>21(3)</t>
    </r>
    <r>
      <rPr>
        <sz val="11"/>
        <color theme="1"/>
        <rFont val="Calibri"/>
        <family val="2"/>
        <scheme val="minor"/>
      </rPr>
      <t xml:space="preserve">, 317 - 333. Fenner M, Lee WG, Pinn (2001) Reproductive features of </t>
    </r>
    <r>
      <rPr>
        <i/>
        <sz val="11"/>
        <color theme="1"/>
        <rFont val="Calibri"/>
        <family val="2"/>
        <scheme val="minor"/>
      </rPr>
      <t xml:space="preserve">Celmisia </t>
    </r>
    <r>
      <rPr>
        <sz val="11"/>
        <color theme="1"/>
        <rFont val="Calibri"/>
        <family val="2"/>
        <scheme val="minor"/>
      </rPr>
      <t xml:space="preserve">species (Asteraceae) in relation to altityde and geographical range in New Zealand. </t>
    </r>
    <r>
      <rPr>
        <i/>
        <sz val="11"/>
        <color theme="1"/>
        <rFont val="Calibri"/>
        <family val="2"/>
        <scheme val="minor"/>
      </rPr>
      <t>Biological Journal of the Linnean Society</t>
    </r>
    <r>
      <rPr>
        <sz val="11"/>
        <color theme="1"/>
        <rFont val="Calibri"/>
        <family val="2"/>
        <scheme val="minor"/>
      </rPr>
      <t xml:space="preserve"> </t>
    </r>
    <r>
      <rPr>
        <b/>
        <sz val="11"/>
        <color theme="1"/>
        <rFont val="Calibri"/>
        <family val="2"/>
        <scheme val="minor"/>
      </rPr>
      <t>74</t>
    </r>
    <r>
      <rPr>
        <sz val="11"/>
        <color theme="1"/>
        <rFont val="Calibri"/>
        <family val="2"/>
        <scheme val="minor"/>
      </rPr>
      <t>, 51 - 58.</t>
    </r>
  </si>
  <si>
    <t>Centipeda</t>
  </si>
  <si>
    <t>Centipeda crateriformis</t>
  </si>
  <si>
    <t>Centipeda cunninghamii</t>
  </si>
  <si>
    <t>Centipeda elatinoides</t>
  </si>
  <si>
    <t>Centipeda minima</t>
  </si>
  <si>
    <t>Centipeda nidiformis</t>
  </si>
  <si>
    <t>Centipeda pleiocephala</t>
  </si>
  <si>
    <t>Centipeda racemosa</t>
  </si>
  <si>
    <t>Centipeda thespidioides</t>
  </si>
  <si>
    <t>Cephalipterum</t>
  </si>
  <si>
    <t>Cephalipterum drummondii</t>
  </si>
  <si>
    <t>Ceratogyne</t>
  </si>
  <si>
    <t>Ceratogyne obionoides</t>
  </si>
  <si>
    <t>Chondropyxis</t>
  </si>
  <si>
    <t>Chondropyxis halophila</t>
  </si>
  <si>
    <t>Chrysocephalum</t>
  </si>
  <si>
    <t>Chrysocephalum apiculatum</t>
  </si>
  <si>
    <t>Chrysocephalum baxteri</t>
  </si>
  <si>
    <t>Chrysocephalum eremaeum</t>
  </si>
  <si>
    <t>Chrysocephalum pterochaetum</t>
  </si>
  <si>
    <t>Chrysocephalum puteale</t>
  </si>
  <si>
    <t>Chrysocephalum semipapposum</t>
  </si>
  <si>
    <t>Chrysocephalum vitelliunum</t>
  </si>
  <si>
    <t>Chthonocephalus</t>
  </si>
  <si>
    <t>Chthonocephalus multiceps</t>
  </si>
  <si>
    <t>Chthonocephalus pseudevax</t>
  </si>
  <si>
    <t>Coronidium</t>
  </si>
  <si>
    <t>Coronidium adenophorum</t>
  </si>
  <si>
    <t>Coronidium densifolium</t>
  </si>
  <si>
    <t>Coronidium glutinosum</t>
  </si>
  <si>
    <t>Insect (refs for family and other species in genus)</t>
  </si>
  <si>
    <t>Kadereit JW, Jeffrey C (2006) Flowering Plants. Eudicots: Asterales, vol. 8, Springer Berlin / Heidelberg, Berlin, Heidelberg. Hingston, A.B. &amp; McQuillan, P.B. (2000). Are pollination syndromes useful predictors of floral visitors in Tasmania? Austral Ecology 25(6): 600–609.</t>
  </si>
  <si>
    <t>Coronidium gunnianum</t>
  </si>
  <si>
    <t>Coronidium scorpioides</t>
  </si>
  <si>
    <t>Cotula</t>
  </si>
  <si>
    <t>Cotula australis</t>
  </si>
  <si>
    <t>Kadereit JW, Jeffrey C (2006) Flowering Plants. Eudicots: Asterales, vol. 8, Springer Berlin / Heidelberg, Berlin, Heidelberg. Lloyd DG (1972) Breeding systems in Cotula L. (Compositae, Anthemideae) )) Monoecious populations. New Phytologist 71, 1195 - 1202.</t>
  </si>
  <si>
    <t>Cotula vulgaris</t>
  </si>
  <si>
    <t>Craspedia</t>
  </si>
  <si>
    <t>Craspedia canens</t>
  </si>
  <si>
    <t>Craspedia glauca</t>
  </si>
  <si>
    <t>Craspedia haplorrhiza</t>
  </si>
  <si>
    <t>Kadereit JW, Jeffrey C (2006) Flowering Plants. Eudicots: Asterales, vol. 8, Springer Berlin / Heidelberg, Berlin, Heidelberg. Stebbins GL (1970) Adaptive radiation of reproductive characteristics in Angiosperms, I: Pollination Mechanisms. Annual Review of Ecology and Systematics 1, 307 – 326. Stebbins GL (1974) Flowering plants evolution above the species level. The Belknap Press of Harvard University Press, Cambridge, Mass., USA., Colin LJ, Jones CE (1980) Pollen energetics and pollination modes. American Journal of Botany 67(2), 210 – 2015.</t>
  </si>
  <si>
    <t>Craspedia paludicola</t>
  </si>
  <si>
    <t>Craspedia variabilis</t>
  </si>
  <si>
    <t>Cratystylis</t>
  </si>
  <si>
    <t>Cratystylis conocephala</t>
  </si>
  <si>
    <t>Cremnothamnus</t>
  </si>
  <si>
    <t>Cremnothamnus thomsonii</t>
  </si>
  <si>
    <t>Cymbonotus</t>
  </si>
  <si>
    <t>Cymbonotus lawsonianus</t>
  </si>
  <si>
    <t>Insect (refs for species in genus)</t>
  </si>
  <si>
    <r>
      <t xml:space="preserve">Murray L (2020) </t>
    </r>
    <r>
      <rPr>
        <i/>
        <sz val="11"/>
        <color theme="1"/>
        <rFont val="Calibri"/>
        <family val="2"/>
        <scheme val="minor"/>
      </rPr>
      <t>Cymbonotus lawsonianus</t>
    </r>
    <r>
      <rPr>
        <sz val="11"/>
        <color theme="1"/>
        <rFont val="Calibri"/>
        <family val="2"/>
        <scheme val="minor"/>
      </rPr>
      <t>. Royal Botanic Garden Sydney (https://plantnet.rbgsyd.nsw.gov.au/cgi-bin/NSWfl.pl?page=nswfl&amp;lvl=sp&amp;name=Cymbonotus~lawsonianus)</t>
    </r>
  </si>
  <si>
    <t>Cymbonotus preissianus</t>
  </si>
  <si>
    <t>Dichromochlamys</t>
  </si>
  <si>
    <t>Dichromochlamys dentatifolia</t>
  </si>
  <si>
    <t>Dimorphocoma</t>
  </si>
  <si>
    <t>Dimorphocoma minutula</t>
  </si>
  <si>
    <t>Eclipta</t>
  </si>
  <si>
    <t>Eclipta alatocarpa</t>
  </si>
  <si>
    <t>Eclipta platyglossa</t>
  </si>
  <si>
    <t>Elachanthus</t>
  </si>
  <si>
    <t>Elachanthus glaber</t>
  </si>
  <si>
    <t>Elachanthus pusillus</t>
  </si>
  <si>
    <t>Eriochlamys</t>
  </si>
  <si>
    <t>Eriochlamys behrii</t>
  </si>
  <si>
    <t>Eriochlamys cupularis</t>
  </si>
  <si>
    <t>Eriochlamys eremaea</t>
  </si>
  <si>
    <t>Eriochlamys squamata</t>
  </si>
  <si>
    <t>Erodiophyllum</t>
  </si>
  <si>
    <t>Erodiophyllum elderi</t>
  </si>
  <si>
    <t>Erymophyllum</t>
  </si>
  <si>
    <t>Erymophyllum ramosum</t>
  </si>
  <si>
    <t>Ethuliopsis</t>
  </si>
  <si>
    <t>Ethuliopsis cunninghamii</t>
  </si>
  <si>
    <t>Euchiton</t>
  </si>
  <si>
    <t>Euchiton involucratus</t>
  </si>
  <si>
    <t>Euchiton japonicus</t>
  </si>
  <si>
    <t>Euchiton sphaericus</t>
  </si>
  <si>
    <t>Gilberta</t>
  </si>
  <si>
    <t>Gilberta tenuifolia</t>
  </si>
  <si>
    <t>Glossocardia</t>
  </si>
  <si>
    <t>Glossocardia bidens</t>
  </si>
  <si>
    <t>Gnaphalium</t>
  </si>
  <si>
    <t>Gnaphalium diamantinense</t>
  </si>
  <si>
    <t>Gnaphalium indutum</t>
  </si>
  <si>
    <t>Gnephosis</t>
  </si>
  <si>
    <t>Gnephosis angianthoides</t>
  </si>
  <si>
    <t>Gnephosis arachnoidea</t>
  </si>
  <si>
    <t>Gnephosis brevifolia</t>
  </si>
  <si>
    <t>Gnephosis drummondii</t>
  </si>
  <si>
    <t>Gnephosis eriocarpa</t>
  </si>
  <si>
    <t>Gnephosis multiflora</t>
  </si>
  <si>
    <t>Gnephosis tenuissima</t>
  </si>
  <si>
    <t>Gratwickia</t>
  </si>
  <si>
    <t>Gratwickia monochaeta</t>
  </si>
  <si>
    <t>Haeckeria</t>
  </si>
  <si>
    <t>Haeckeria cassiniiformia</t>
  </si>
  <si>
    <t>Haeckeria punctulata</t>
  </si>
  <si>
    <t>Haegiela</t>
  </si>
  <si>
    <t>Haegiela tatei</t>
  </si>
  <si>
    <t>Helichrysum</t>
  </si>
  <si>
    <t>Helichrycum leucopsideum</t>
  </si>
  <si>
    <t>Helipterum</t>
  </si>
  <si>
    <t>Helipterum craspedioides</t>
  </si>
  <si>
    <t>Hyalosperma</t>
  </si>
  <si>
    <t>Hyalosperma cotula</t>
  </si>
  <si>
    <t>Hyalosperma demissum</t>
  </si>
  <si>
    <t>Hyalosperma glutinosum</t>
  </si>
  <si>
    <t>Hyalosperma praecox</t>
  </si>
  <si>
    <t>Hyalosperma semisterile</t>
  </si>
  <si>
    <t>Hyalosperma stoveae</t>
  </si>
  <si>
    <t>Iotasperma</t>
  </si>
  <si>
    <t>Iotasperma sessilifolium</t>
  </si>
  <si>
    <t>Isoetopsis</t>
  </si>
  <si>
    <t>Isoetopsis graminifolia</t>
  </si>
  <si>
    <t>Ixiochlamys</t>
  </si>
  <si>
    <t>Ixiochlamys cuneifolia</t>
  </si>
  <si>
    <t>Ixiochlamys filicifolia</t>
  </si>
  <si>
    <t>Ixiochlamys integerrima</t>
  </si>
  <si>
    <t>Ixiochlamys nana</t>
  </si>
  <si>
    <t>Ixodia</t>
  </si>
  <si>
    <t>Ixodia achillaeoides</t>
  </si>
  <si>
    <t>Ixodia flindersica</t>
  </si>
  <si>
    <t>Kippistia</t>
  </si>
  <si>
    <t>Kippistia suaedifolia</t>
  </si>
  <si>
    <t>Lagenophora</t>
  </si>
  <si>
    <t>Lagenophora gracilis</t>
  </si>
  <si>
    <t>Lagenophora gunniana</t>
  </si>
  <si>
    <t>Lagenophora huegelii</t>
  </si>
  <si>
    <t>Lagenophora montana</t>
  </si>
  <si>
    <t>Lagenophora sublyrata</t>
  </si>
  <si>
    <t>Lagenophota stipitata</t>
  </si>
  <si>
    <t>Lasiopetalum</t>
  </si>
  <si>
    <t>Lasiopetalum macrophyllum</t>
  </si>
  <si>
    <t>Insect (likely, require buzz pollination)</t>
  </si>
  <si>
    <r>
      <t xml:space="preserve">Wilkins CF, Ladd PG, Vincent BJ, Crawford AD, Sage LW (2009) Using hierarchies of cause to inform conservation of a naturally rare but critically endangered shrub </t>
    </r>
    <r>
      <rPr>
        <i/>
        <sz val="11"/>
        <color theme="1"/>
        <rFont val="Calibri"/>
        <family val="2"/>
        <scheme val="minor"/>
      </rPr>
      <t>Lasiopetalum pterocarpum</t>
    </r>
    <r>
      <rPr>
        <sz val="11"/>
        <color theme="1"/>
        <rFont val="Calibri"/>
        <family val="2"/>
        <scheme val="minor"/>
      </rPr>
      <t xml:space="preserve"> (Malvaceae s.I.). </t>
    </r>
    <r>
      <rPr>
        <i/>
        <sz val="11"/>
        <color theme="1"/>
        <rFont val="Calibri"/>
        <family val="2"/>
        <scheme val="minor"/>
      </rPr>
      <t>Australian Journal of Botany</t>
    </r>
    <r>
      <rPr>
        <sz val="11"/>
        <color theme="1"/>
        <rFont val="Calibri"/>
        <family val="2"/>
        <scheme val="minor"/>
      </rPr>
      <t xml:space="preserve"> </t>
    </r>
    <r>
      <rPr>
        <b/>
        <sz val="11"/>
        <color theme="1"/>
        <rFont val="Calibri"/>
        <family val="2"/>
        <scheme val="minor"/>
      </rPr>
      <t>57</t>
    </r>
    <r>
      <rPr>
        <sz val="11"/>
        <color theme="1"/>
        <rFont val="Calibri"/>
        <family val="2"/>
        <scheme val="minor"/>
      </rPr>
      <t>, 414 - 424.</t>
    </r>
  </si>
  <si>
    <t>Lasiopetalum rosmarinifolium</t>
  </si>
  <si>
    <t>Lawrencella</t>
  </si>
  <si>
    <t>Lawrencella davenportii</t>
  </si>
  <si>
    <t>Lawrencella rosea</t>
  </si>
  <si>
    <t>Leiocarpa</t>
  </si>
  <si>
    <t>Leiocarpa brevicompta</t>
  </si>
  <si>
    <t>Leiocarpa leptolepis</t>
  </si>
  <si>
    <t>Leiocarpa panaetioides</t>
  </si>
  <si>
    <t>Leiocarpa pluriseta</t>
  </si>
  <si>
    <t>Leiocarpa semicalva</t>
  </si>
  <si>
    <t>Leiocarpa supina</t>
  </si>
  <si>
    <t>Leiocarpa tomentosa</t>
  </si>
  <si>
    <t>Leiocarpa websteri</t>
  </si>
  <si>
    <t>Lemooria</t>
  </si>
  <si>
    <t>Lemooria burkittii</t>
  </si>
  <si>
    <t>Leptinella</t>
  </si>
  <si>
    <t>Leptinella longipes</t>
  </si>
  <si>
    <t>Leptinella reptans</t>
  </si>
  <si>
    <t>Leptorhynchos</t>
  </si>
  <si>
    <t>Leptorhynchos baileyi</t>
  </si>
  <si>
    <t>Insect (refs for other member in genus)</t>
  </si>
  <si>
    <t>Johanson LG, Hoffman AA, WalkerKL, Nash MA (2019) Bees of the Victorian Alps: Network structure and interaction of introduced species. Austral Ecology 44, 245-254. Kadereit JW, Jeffrey C (2006) Flowering Plants. Eudicots: Asterales, vol. 8, Springer Berlin / Heidelberg, Berlin, Heidelberg. Stebbins GL (1970) Adaptive radiation of reproductive characteristics in Angiosperms, I: Pollination Mechanisms. Annual Review of Ecology and Systematics 1, 307 – 326. Stebbins GL (1974) Flowering plants evolution above the species level. The Belknap Press of Harvard University Press, Cambridge, Mass., USA., Colin LJ, Jones CE (1980) Pollen energetics and pollination modes. American Journal of Botany 67(2), 210 – 2015.</t>
  </si>
  <si>
    <t>Leptorhynchos elongatus</t>
  </si>
  <si>
    <t>Leptorhynchos melanocarpus</t>
  </si>
  <si>
    <t>Leptorhynchos orientalis</t>
  </si>
  <si>
    <t>Leptorhynchos scaber</t>
  </si>
  <si>
    <t>Leptorhynchos squamatus</t>
  </si>
  <si>
    <t>Leptorhynchos tenuifolius</t>
  </si>
  <si>
    <t>Leptorhynchos tetrachaetus</t>
  </si>
  <si>
    <t>Leptorhynchos waitzia</t>
  </si>
  <si>
    <t>Leucochrysum</t>
  </si>
  <si>
    <t>Leucochrysum albicans</t>
  </si>
  <si>
    <t>Leucochrysum fitzgibbonii</t>
  </si>
  <si>
    <t>Leucochrysum molle</t>
  </si>
  <si>
    <t>Leucochrysum stipitatum</t>
  </si>
  <si>
    <t>Leucophyta</t>
  </si>
  <si>
    <t>Leucophyta brownii</t>
  </si>
  <si>
    <t>Melhania</t>
  </si>
  <si>
    <t>Melhania ovata</t>
  </si>
  <si>
    <t>Insects (ref for family, combined with morphology)</t>
  </si>
  <si>
    <t>https://keys.lucidcentral.org/keys/v3/FFPA/key/FFPA/Media/Html/Sterculiaceae.htm</t>
  </si>
  <si>
    <t>Microseris</t>
  </si>
  <si>
    <t>Microseris walteri</t>
  </si>
  <si>
    <t>Millotia</t>
  </si>
  <si>
    <t>Millotia greevesii</t>
  </si>
  <si>
    <t>Millotia incurva</t>
  </si>
  <si>
    <t>Millotia macrocarpa</t>
  </si>
  <si>
    <t>Millotia major</t>
  </si>
  <si>
    <t>Millotia muelleri</t>
  </si>
  <si>
    <t>Millotia myosotidifolia</t>
  </si>
  <si>
    <t>Millotia perpusilla</t>
  </si>
  <si>
    <t>Millotia tenuifolia</t>
  </si>
  <si>
    <t>Minuria</t>
  </si>
  <si>
    <t>Minuria annua</t>
  </si>
  <si>
    <t>Nano C, Ross R, Pavey C (2008) National Recovery Plan for Olearia macdonnellensis, Minuria tridens (Minnie Daisy) and Acrinotus schwarzii (Desert Flannel Flower). Department of Natural Resources, The Arts and Sport, Northern Territory. Available from http://www.environment.gov.au/resource/national-recovery-plan-olearia-macdonnellensis-minuria-tridens-minnie-daisy-and-actinotus.</t>
  </si>
  <si>
    <t>Minuria cunninghamii</t>
  </si>
  <si>
    <t>Minuria denticulata</t>
  </si>
  <si>
    <t>Minuria integerrima</t>
  </si>
  <si>
    <t>Minuria leptophylla</t>
  </si>
  <si>
    <t>Minuria multiseta</t>
  </si>
  <si>
    <t>Minuria rigida</t>
  </si>
  <si>
    <t>Myriocephalus</t>
  </si>
  <si>
    <t>Myriocephalus pluriflorus</t>
  </si>
  <si>
    <t>Myriocephalus rhizocephalus</t>
  </si>
  <si>
    <t>Myriocephalus rudallii</t>
  </si>
  <si>
    <t>Myriocephalus squamatus</t>
  </si>
  <si>
    <t xml:space="preserve">Olearia </t>
  </si>
  <si>
    <t>Olearia adenolasia</t>
  </si>
  <si>
    <t>Chinn WGH (2005) Insect pollination of four native plant species at McLeans Island, Canterbury. Report for the Department of Conservation and the Christchurch City Council. Nano C, Ross R, Pavey C (2008) National Recovery Plan for Olearia macdonnellensis, Minuria tridens (Minnie Daisy) and Acrinotus schwarzii (Desert Flannel Flower). Department of Natural Resources, The Arts and Sport, Northern Territory.  Available from http://www.environment.gov.au/resource/national-recovery-plan-olearia-macdonnellensis-minuria-tridens-minnie-daisy-and-actinotus. Gross CL (2017) Improving vegetation quality for the restoration of pollinators - the relevance of co-flowering species in space and time. The Rangeland Journal 39, 567.</t>
  </si>
  <si>
    <t>Olearia arckaringensis</t>
  </si>
  <si>
    <t>Olearia arida</t>
  </si>
  <si>
    <t>Olearia</t>
  </si>
  <si>
    <t>Olearia asterotricha</t>
  </si>
  <si>
    <t>Olearia axillaris</t>
  </si>
  <si>
    <t>Olearia brachyphylla</t>
  </si>
  <si>
    <t>Olearia calcarea</t>
  </si>
  <si>
    <t>Olearia ciliata</t>
  </si>
  <si>
    <t>Olearia decurrens</t>
  </si>
  <si>
    <t>Olearia erubescens</t>
  </si>
  <si>
    <t>Olearia exiguifolia</t>
  </si>
  <si>
    <t>Olearia ferresii</t>
  </si>
  <si>
    <t>Olearia floribunda</t>
  </si>
  <si>
    <t>Olearia glandulosa</t>
  </si>
  <si>
    <t>Olearia glutinosa</t>
  </si>
  <si>
    <t>Olearia gordonii</t>
  </si>
  <si>
    <t>Olearia grandiflora</t>
  </si>
  <si>
    <t>Olearia incana</t>
  </si>
  <si>
    <t>Olearia languinosa</t>
  </si>
  <si>
    <t>Olearia lepidophylla</t>
  </si>
  <si>
    <t>Olearia magniflora</t>
  </si>
  <si>
    <t>Olearia microdisca</t>
  </si>
  <si>
    <t>Olearia minor</t>
  </si>
  <si>
    <t>Olearia muelleri</t>
  </si>
  <si>
    <t>Olearia myrsinoides</t>
  </si>
  <si>
    <t>Olearia pannosa</t>
  </si>
  <si>
    <t>Olearia passerinoides</t>
  </si>
  <si>
    <t>Olearia paucidentata</t>
  </si>
  <si>
    <t>Olearia phlogopappa</t>
  </si>
  <si>
    <t>Olearia picridifolia</t>
  </si>
  <si>
    <t>Olearia pimeleoides</t>
  </si>
  <si>
    <t>Olearia ramosissima</t>
  </si>
  <si>
    <t>Olearia ramulosa</t>
  </si>
  <si>
    <t>Olearia rudis</t>
  </si>
  <si>
    <t>Olearia speciosa</t>
  </si>
  <si>
    <t>Olearia stuartii</t>
  </si>
  <si>
    <t>Olearia subspicata</t>
  </si>
  <si>
    <t>Olearia suffruticosa</t>
  </si>
  <si>
    <t>Olearia teretifolia</t>
  </si>
  <si>
    <t>Olearia tubuliflora</t>
  </si>
  <si>
    <t>Ozothamnus</t>
  </si>
  <si>
    <t>Ozothamnus decurrens</t>
  </si>
  <si>
    <t>Ozothamnus diosmifolius</t>
  </si>
  <si>
    <t>Ozothamnus ferrugineus</t>
  </si>
  <si>
    <t>Ozothamnus filifolius</t>
  </si>
  <si>
    <t>Ozothamnus obcordatus</t>
  </si>
  <si>
    <t>Ozothamnus retusus</t>
  </si>
  <si>
    <t>Ozothamnus rosmarinifolius</t>
  </si>
  <si>
    <t>Ozothamnus scaber</t>
  </si>
  <si>
    <t>Ozothamnus stirlingii</t>
  </si>
  <si>
    <t>Ozothamnus tuckeri</t>
  </si>
  <si>
    <t>Ozothamnus turbinatus</t>
  </si>
  <si>
    <t>Ozothanmus pholidotus</t>
  </si>
  <si>
    <t>Picris</t>
  </si>
  <si>
    <t>Picris angustifolia</t>
  </si>
  <si>
    <t>Picris barbarorum</t>
  </si>
  <si>
    <t>Picris drummondii</t>
  </si>
  <si>
    <t>Picris squarrosa</t>
  </si>
  <si>
    <t>Pleuropappus</t>
  </si>
  <si>
    <t>Pleuropappus phyllocalymmeus</t>
  </si>
  <si>
    <t>Polycalymma</t>
  </si>
  <si>
    <t>Ploycalymma stuartii</t>
  </si>
  <si>
    <t>Pluchea</t>
  </si>
  <si>
    <t>Pluchea dentax</t>
  </si>
  <si>
    <t>Pluchea dunlopii</t>
  </si>
  <si>
    <t>Pluchea ferdinandi-muelleri</t>
  </si>
  <si>
    <t>Pluchea rubelliflora</t>
  </si>
  <si>
    <t>Pluchea tetranthera</t>
  </si>
  <si>
    <t>Podolepis</t>
  </si>
  <si>
    <t>Podolepis arachnoidea</t>
  </si>
  <si>
    <t>Johanson LG, Hoffman AA, WalkerKL, Nash MA (2019) Bees of the Victorian Alps: Network structure and interaction of introduced species. Austral Ecology 44, 245-254. Michener CD (1965) A classification of the bees of the Australian and South Pacific regions. Bulletin of the American Museum of Natural History, 130, 325 pages.</t>
  </si>
  <si>
    <t>Podolepis aristata</t>
  </si>
  <si>
    <t>Podolepis capillaris</t>
  </si>
  <si>
    <t>Podolepis davisiana</t>
  </si>
  <si>
    <t>Podolepis decipiens</t>
  </si>
  <si>
    <t>Podolepis eremaea</t>
  </si>
  <si>
    <t>Podolepis jaceoides</t>
  </si>
  <si>
    <t>Podolepis laevigata</t>
  </si>
  <si>
    <t>Podolepis linearifolia</t>
  </si>
  <si>
    <t>Podolepis longipedata</t>
  </si>
  <si>
    <t>Podolepis muelleri</t>
  </si>
  <si>
    <t>Podolepis remota</t>
  </si>
  <si>
    <t>Podolepis robusta</t>
  </si>
  <si>
    <t>Podolepis rugata</t>
  </si>
  <si>
    <t>Podolepis tepperi</t>
  </si>
  <si>
    <t>Podotheca</t>
  </si>
  <si>
    <t>Podotheca angustifolia</t>
  </si>
  <si>
    <t>Pogonolepis</t>
  </si>
  <si>
    <t>Pogonolepis muelleriana</t>
  </si>
  <si>
    <t>Pseudognaphalium</t>
  </si>
  <si>
    <t>Pseudognaphalium luteoalbum</t>
  </si>
  <si>
    <t>Pterocaluon</t>
  </si>
  <si>
    <t>Pterocaulon serrulatum</t>
  </si>
  <si>
    <t>Pterocaulon sphacelatum</t>
  </si>
  <si>
    <t>Pterocaulon</t>
  </si>
  <si>
    <t>Pterocaulon sphaeranthoides</t>
  </si>
  <si>
    <t>Pycnosorus</t>
  </si>
  <si>
    <t>Pycnosorus chrysanthes</t>
  </si>
  <si>
    <t>Pycnosorus eremaeus</t>
  </si>
  <si>
    <t>Pycnosorus globosus</t>
  </si>
  <si>
    <t>Pycnosorus melleus</t>
  </si>
  <si>
    <t>Pycnosorus pleiocephalus</t>
  </si>
  <si>
    <t>Quinetia</t>
  </si>
  <si>
    <t>Quinetia urvillei</t>
  </si>
  <si>
    <t>Rhodanthe</t>
  </si>
  <si>
    <t>Rhodante microglossa</t>
  </si>
  <si>
    <t>Unknown, Kings Park &amp; Botanic Garden (2020) Rhodanthe chlorocephala subsp. Rosea. Government of Western Auastralia - Botanic Gardens &amp; Parks Authority. Available &lt;: https://www.bgpa.wa.gov.au/about-us/information/our-plants/plants-in-focus/1613-rhodanthe-chlorocephala-subsp-rosea</t>
  </si>
  <si>
    <t>Rhodanthe anthemoides</t>
  </si>
  <si>
    <t>Rhodanthe charsleyae</t>
  </si>
  <si>
    <t>Rhodanthe chlorocephala</t>
  </si>
  <si>
    <t>Rhodanthe citrina</t>
  </si>
  <si>
    <t>Rhodanthe corymbiflora</t>
  </si>
  <si>
    <t>Rhodanthe diffusa</t>
  </si>
  <si>
    <t>Rhodanthe floribunda</t>
  </si>
  <si>
    <t>Rhodanthe gossypina</t>
  </si>
  <si>
    <t>Rhodanthe haigii</t>
  </si>
  <si>
    <t>Rhodanthe humboldtiana</t>
  </si>
  <si>
    <t>Rhodanthe laevis</t>
  </si>
  <si>
    <t>Rhodanthe maryonii</t>
  </si>
  <si>
    <t>Rhodanthe moschata</t>
  </si>
  <si>
    <t>Rhodanthe nullarborensis</t>
  </si>
  <si>
    <t>Rhodanthe oppositifolia</t>
  </si>
  <si>
    <t>Rhodanthe polygalifolia</t>
  </si>
  <si>
    <t>Rhodanthe propinqua</t>
  </si>
  <si>
    <t>Rhodanthe pygmaea</t>
  </si>
  <si>
    <t>Rhodanthe stricta</t>
  </si>
  <si>
    <t>Rhodanthe stuartiana</t>
  </si>
  <si>
    <t>Rhodanthe tietkensii</t>
  </si>
  <si>
    <t>Rhodanthe troedelii</t>
  </si>
  <si>
    <t>Rhodanthe uniflora</t>
  </si>
  <si>
    <t>Roebuckiella</t>
  </si>
  <si>
    <t>Roebuckiella ciliocarpa</t>
  </si>
  <si>
    <t>Roebuckiella similis</t>
  </si>
  <si>
    <t>Rutidosis</t>
  </si>
  <si>
    <t>Rutidosis helichrysoides</t>
  </si>
  <si>
    <t>Wind (ref for specie in genus)</t>
  </si>
  <si>
    <t>Morgan, J. W. (1995b). Ecological studies of the endangered Rutidosis leptorrhynchoides. II. Patterns of seedling emergence and survival in a native grassland. Australian Journal of Botany 43, 13–24.</t>
  </si>
  <si>
    <t>Schoenia</t>
  </si>
  <si>
    <t>Schoenia ayersii</t>
  </si>
  <si>
    <t>Png GK (2012) Pollination biology of Western Australia's showy everlasting daisy (Schoenia filifolia subsp. Subulifolia. Australasian Plan Conservation 21, 23 - 24.</t>
  </si>
  <si>
    <t>Schoenia cassiniana</t>
  </si>
  <si>
    <t>Schoenia ramosissima</t>
  </si>
  <si>
    <t>Senecio</t>
  </si>
  <si>
    <t>Senecio anethifolius</t>
  </si>
  <si>
    <t>Andersson S (1996) Floral display and pollination success in Senecio jacobaea (Asteraceae): Interactive effects of head and corymb size. Americal Journal of Botany 83, 71-75., White EM, Wilson JC, Clarke AR (2008) Diversity and abundance of arthropod floral visitor and herbivore assemblages on exotic and native Senecio species. Plant Protection Quarterly 23, 90 - 98., Johanson LG, Hoffman AA, WalkerKL, Nash MA (2019) Bees of the Victorian Alps: Network structure and interaction of introduced species. Austral Ecology 44, 245-254. Michener CD (1965) A classification of the bees of the Australian and South Pacific regions. Bulletin of the American Museum of Natural History, 130, 325 pages.</t>
  </si>
  <si>
    <t>Senecio bathurstianus</t>
  </si>
  <si>
    <t>Senecio behrianus</t>
  </si>
  <si>
    <t>Senecio biserratus</t>
  </si>
  <si>
    <t>Senecio brigalowensis</t>
  </si>
  <si>
    <t>Senecio cunninghamii</t>
  </si>
  <si>
    <t>Senecio depressicola</t>
  </si>
  <si>
    <t>Senecio dolichocephalus</t>
  </si>
  <si>
    <t>Senecio eremicola</t>
  </si>
  <si>
    <t>Senecio euclaensis</t>
  </si>
  <si>
    <t>Senecio gawlerensis</t>
  </si>
  <si>
    <t>Senecio georgianus</t>
  </si>
  <si>
    <t>Senecio glomeratus</t>
  </si>
  <si>
    <t>Senecio glossanthus</t>
  </si>
  <si>
    <t>Senecio gregorii</t>
  </si>
  <si>
    <t>Senecio gypsicola</t>
  </si>
  <si>
    <t>Flora of Northern Territory</t>
  </si>
  <si>
    <t>Senecio halophilus</t>
  </si>
  <si>
    <t>Senecio helichrysoides</t>
  </si>
  <si>
    <t>Senecio hispidulus</t>
  </si>
  <si>
    <t>Senecio hypoleucus</t>
  </si>
  <si>
    <t>Senecio laceratus</t>
  </si>
  <si>
    <t>Senecio lacustrinus</t>
  </si>
  <si>
    <t>Senecio lanibracteus</t>
  </si>
  <si>
    <t>Senecio lautus</t>
  </si>
  <si>
    <t>Senecio longicollaris</t>
  </si>
  <si>
    <t>Senecio macrocarpus</t>
  </si>
  <si>
    <t>Senecio magnificus</t>
  </si>
  <si>
    <t>Senecio megaglossus</t>
  </si>
  <si>
    <t>Senecio minimus</t>
  </si>
  <si>
    <t>Senecio murrayanus</t>
  </si>
  <si>
    <t>Senecio odoratus</t>
  </si>
  <si>
    <t>Senecio phelleus</t>
  </si>
  <si>
    <t>Senecio picridioides</t>
  </si>
  <si>
    <t>Senecio pilosicristus</t>
  </si>
  <si>
    <t>Senecio pinnatifolius</t>
  </si>
  <si>
    <t>Senecio platylepis</t>
  </si>
  <si>
    <t>Senecio prenanthoides</t>
  </si>
  <si>
    <t>Senecio productus</t>
  </si>
  <si>
    <t>Senecio psilocarpus</t>
  </si>
  <si>
    <t>Senecio quadridentatus</t>
  </si>
  <si>
    <t>Senecio runcinifolius</t>
  </si>
  <si>
    <t>Senecio serratiformis</t>
  </si>
  <si>
    <t>Senecio spanomerus</t>
  </si>
  <si>
    <t>Senecio tuberculatus</t>
  </si>
  <si>
    <t>Sepecio squarrosus</t>
  </si>
  <si>
    <t>Sigesbeckia</t>
  </si>
  <si>
    <t>Sigesbeckia australiensis</t>
  </si>
  <si>
    <t>Sigesbeckia orientalis</t>
  </si>
  <si>
    <t>Siloxerus</t>
  </si>
  <si>
    <t>Siloxerus multiflorus</t>
  </si>
  <si>
    <t>Solenogyne</t>
  </si>
  <si>
    <t>Solenogyne bellioides</t>
  </si>
  <si>
    <t>Solenogyne dominii</t>
  </si>
  <si>
    <t>Solenogyne gunnii</t>
  </si>
  <si>
    <t>Sonchus</t>
  </si>
  <si>
    <t>Sonchus hydrophilus</t>
  </si>
  <si>
    <t>Sphaeranthus</t>
  </si>
  <si>
    <t>Sphaeranthus indicus</t>
  </si>
  <si>
    <t>Insect (1 for species, 1 for other member in genus, 1 unofficial ref)</t>
  </si>
  <si>
    <t>Hass AL, Liese B, Heong KL, Settele J, Tscharntke T, Westphal C (2018) Plant-pollinator interactions and bee functional diversity are friven by agroforests in rice-dominated landscapes. Agriculture, Ecosystems and Environment 258, 140-147., Bhusari NV, MAte DM, Makde KH (2005) Pollen from Apis honey in Maharashtra. Grana 44, 216-224. https://discoverpollinators.org/all-about-pollinators/butterflies-moths/</t>
  </si>
  <si>
    <t>Sphaeromorphaea</t>
  </si>
  <si>
    <t>Sphaeromorphaea australis</t>
  </si>
  <si>
    <t>Sphaeromorphaea littoralis</t>
  </si>
  <si>
    <t>Streptoglossa</t>
  </si>
  <si>
    <t>Streptoglossa adscendens</t>
  </si>
  <si>
    <t>Streptoglossa bubakii</t>
  </si>
  <si>
    <t>Streptoglossa cylindriceps</t>
  </si>
  <si>
    <t>Streptoglossa decurrens</t>
  </si>
  <si>
    <t>Streptoglossa laitroides</t>
  </si>
  <si>
    <t>Streptoglossa odora</t>
  </si>
  <si>
    <t>Stuartina</t>
  </si>
  <si>
    <t>Stuartina hamata</t>
  </si>
  <si>
    <t>Stuartina muelleri</t>
  </si>
  <si>
    <t>Taraxacum</t>
  </si>
  <si>
    <t>Taraxacum cygnorum</t>
  </si>
  <si>
    <t>Taraxacum retzii</t>
  </si>
  <si>
    <t>Thomasia</t>
  </si>
  <si>
    <t>Thomasia rulingioides</t>
  </si>
  <si>
    <t>Tietkensia</t>
  </si>
  <si>
    <t>Tietkensia corrickiae</t>
  </si>
  <si>
    <t>Tribulus</t>
  </si>
  <si>
    <t>Trichanthodium baracchianum</t>
  </si>
  <si>
    <t>Trichanthodium</t>
  </si>
  <si>
    <t>Trichanthodium skirrophorum</t>
  </si>
  <si>
    <t>Triptilodiscus</t>
  </si>
  <si>
    <t>Triptilodiscus pygmaeus</t>
  </si>
  <si>
    <t>Vittadinia</t>
  </si>
  <si>
    <t>Vittadinia arida</t>
  </si>
  <si>
    <t>Vittadinia australasica</t>
  </si>
  <si>
    <t>Vittadinia blackii</t>
  </si>
  <si>
    <t>Vittadinia cervicularis</t>
  </si>
  <si>
    <t>Vittadinia condyloides</t>
  </si>
  <si>
    <t>Vittadinia cuneata</t>
  </si>
  <si>
    <t>Vittadinia dissecta</t>
  </si>
  <si>
    <t>Vittadinia eremaea</t>
  </si>
  <si>
    <t>Vittadinia gracilis</t>
  </si>
  <si>
    <t>Vittadinia hispidula</t>
  </si>
  <si>
    <t>Vittadinia megacephala</t>
  </si>
  <si>
    <t>Vittadinia nullarborensis</t>
  </si>
  <si>
    <t>Vittadinia obovata</t>
  </si>
  <si>
    <t>Vittadinia pterochaeta</t>
  </si>
  <si>
    <t>Vittadinia pustulata</t>
  </si>
  <si>
    <t>Vittadinia sulcata</t>
  </si>
  <si>
    <t>Vittadinia tenuissima</t>
  </si>
  <si>
    <t>Vittadinia triloba</t>
  </si>
  <si>
    <t>Waitzia</t>
  </si>
  <si>
    <t>Waitzia acuminata</t>
  </si>
  <si>
    <t>Waitzia fitzgibbonii</t>
  </si>
  <si>
    <t>Waitzia suaveolens</t>
  </si>
  <si>
    <t xml:space="preserve">Xerochrysum </t>
  </si>
  <si>
    <t>Xerochrysum bracteatum</t>
  </si>
  <si>
    <t>Insect (unofficial ref)</t>
  </si>
  <si>
    <t>https://www.latrobe.edu.au/ecology-environment-evolution/about-us/facilities/box-ironbark/asteraceae</t>
  </si>
  <si>
    <t>Xerochrysum interiore</t>
  </si>
  <si>
    <t>Xerochrysum palustre</t>
  </si>
  <si>
    <t>Xerochrysum viscosum</t>
  </si>
  <si>
    <t>Avicenniaceae</t>
  </si>
  <si>
    <t>Avicennia</t>
  </si>
  <si>
    <t>Avicennia marina</t>
  </si>
  <si>
    <r>
      <t xml:space="preserve">Hermansen TD, Ayre DJ, Minchinton TE (2014) Effects of stand size on pollination in temperate populations of the mangrove </t>
    </r>
    <r>
      <rPr>
        <i/>
        <sz val="11"/>
        <color theme="1"/>
        <rFont val="Calibri"/>
        <family val="2"/>
        <scheme val="minor"/>
      </rPr>
      <t>Avicennia marina. Plant Ecology</t>
    </r>
    <r>
      <rPr>
        <sz val="11"/>
        <color theme="1"/>
        <rFont val="Calibri"/>
        <family val="2"/>
        <scheme val="minor"/>
      </rPr>
      <t xml:space="preserve"> </t>
    </r>
    <r>
      <rPr>
        <b/>
        <sz val="11"/>
        <color theme="1"/>
        <rFont val="Calibri"/>
        <family val="2"/>
        <scheme val="minor"/>
      </rPr>
      <t>215</t>
    </r>
    <r>
      <rPr>
        <sz val="11"/>
        <color theme="1"/>
        <rFont val="Calibri"/>
        <family val="2"/>
        <scheme val="minor"/>
      </rPr>
      <t>, 1153 - 1162.</t>
    </r>
  </si>
  <si>
    <r>
      <t xml:space="preserve">Osborne DJ, Berjak P (1997) The making of mangroves: the remarkable pioneering role played by seeds of </t>
    </r>
    <r>
      <rPr>
        <i/>
        <sz val="11"/>
        <color theme="1"/>
        <rFont val="Calibri"/>
        <family val="2"/>
        <scheme val="minor"/>
      </rPr>
      <t>Avicennia marina</t>
    </r>
    <r>
      <rPr>
        <sz val="11"/>
        <color theme="1"/>
        <rFont val="Calibri"/>
        <family val="2"/>
        <scheme val="minor"/>
      </rPr>
      <t xml:space="preserve">. </t>
    </r>
    <r>
      <rPr>
        <i/>
        <sz val="11"/>
        <color theme="1"/>
        <rFont val="Calibri"/>
        <family val="2"/>
        <scheme val="minor"/>
      </rPr>
      <t>Endeavour</t>
    </r>
    <r>
      <rPr>
        <sz val="11"/>
        <color theme="1"/>
        <rFont val="Calibri"/>
        <family val="2"/>
        <scheme val="minor"/>
      </rPr>
      <t xml:space="preserve"> </t>
    </r>
    <r>
      <rPr>
        <b/>
        <sz val="11"/>
        <color theme="1"/>
        <rFont val="Calibri"/>
        <family val="2"/>
        <scheme val="minor"/>
      </rPr>
      <t>21(4)</t>
    </r>
    <r>
      <rPr>
        <sz val="11"/>
        <color theme="1"/>
        <rFont val="Calibri"/>
        <family val="2"/>
        <scheme val="minor"/>
      </rPr>
      <t>, 143 - 147.</t>
    </r>
  </si>
  <si>
    <t>Baueraceae</t>
  </si>
  <si>
    <t>Bauera</t>
  </si>
  <si>
    <t>Bauera rubioides</t>
  </si>
  <si>
    <t>Insect (likely, ref from family description)</t>
  </si>
  <si>
    <t>Gravity, then ants (ref for other species in genus)</t>
  </si>
  <si>
    <r>
      <t xml:space="preserve">Bradford JC, Fortune HC, Barnes RW (2003) Cunoniaceae. In 'The Families and Genera of Vascular Plants. Vol. II Flowering Plants . Dicotyledons' Eds K Kubitzki, Springer-Verlag, Heidelburg, Berlin. Keighery GJ (2007) Pollination of </t>
    </r>
    <r>
      <rPr>
        <i/>
        <sz val="11"/>
        <color theme="1"/>
        <rFont val="Calibri"/>
        <family val="2"/>
        <scheme val="minor"/>
      </rPr>
      <t xml:space="preserve">Hibbertia hypericoides </t>
    </r>
    <r>
      <rPr>
        <sz val="11"/>
        <color theme="1"/>
        <rFont val="Calibri"/>
        <family val="2"/>
        <scheme val="minor"/>
      </rPr>
      <t xml:space="preserve">(Dilleniaceae) and its evolutionary significance. </t>
    </r>
    <r>
      <rPr>
        <i/>
        <sz val="11"/>
        <color theme="1"/>
        <rFont val="Calibri"/>
        <family val="2"/>
        <scheme val="minor"/>
      </rPr>
      <t xml:space="preserve">Journal of Natural History </t>
    </r>
    <r>
      <rPr>
        <b/>
        <sz val="11"/>
        <color theme="1"/>
        <rFont val="Calibri"/>
        <family val="2"/>
        <scheme val="minor"/>
      </rPr>
      <t>9(6)</t>
    </r>
    <r>
      <rPr>
        <sz val="11"/>
        <color theme="1"/>
        <rFont val="Calibri"/>
        <family val="2"/>
        <scheme val="minor"/>
      </rPr>
      <t xml:space="preserve">, 681 - 684. Bernhardt P (1984) The pollination of </t>
    </r>
    <r>
      <rPr>
        <i/>
        <sz val="11"/>
        <color theme="1"/>
        <rFont val="Calibri"/>
        <family val="2"/>
        <scheme val="minor"/>
      </rPr>
      <t xml:space="preserve">Hibbertia stricta </t>
    </r>
    <r>
      <rPr>
        <sz val="11"/>
        <color theme="1"/>
        <rFont val="Calibri"/>
        <family val="2"/>
        <scheme val="minor"/>
      </rPr>
      <t xml:space="preserve">(Dilleniaceae).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147(3)</t>
    </r>
    <r>
      <rPr>
        <sz val="11"/>
        <color theme="1"/>
        <rFont val="Calibri"/>
        <family val="2"/>
        <scheme val="minor"/>
      </rPr>
      <t>, 267 - 277.</t>
    </r>
  </si>
  <si>
    <r>
      <t xml:space="preserve">Rodgerson L (1998) Mechanical defense in seeds adapted for ant dispersal. </t>
    </r>
    <r>
      <rPr>
        <i/>
        <sz val="11"/>
        <color theme="1"/>
        <rFont val="Calibri"/>
        <family val="2"/>
        <scheme val="minor"/>
      </rPr>
      <t>Ecology</t>
    </r>
    <r>
      <rPr>
        <sz val="11"/>
        <color theme="1"/>
        <rFont val="Calibri"/>
        <family val="2"/>
        <scheme val="minor"/>
      </rPr>
      <t xml:space="preserve"> </t>
    </r>
    <r>
      <rPr>
        <b/>
        <sz val="11"/>
        <color theme="1"/>
        <rFont val="Calibri"/>
        <family val="2"/>
        <scheme val="minor"/>
      </rPr>
      <t>79(5)</t>
    </r>
    <r>
      <rPr>
        <sz val="11"/>
        <color theme="1"/>
        <rFont val="Calibri"/>
        <family val="2"/>
        <scheme val="minor"/>
      </rPr>
      <t>, 1669 - 1677.</t>
    </r>
  </si>
  <si>
    <t>Bignoniaceae</t>
  </si>
  <si>
    <t>Pandorea</t>
  </si>
  <si>
    <t>Pandorea doratoxylon</t>
  </si>
  <si>
    <t>Insects (ref for species in genus)</t>
  </si>
  <si>
    <t>Wind (ref for species in genus)</t>
  </si>
  <si>
    <r>
      <t xml:space="preserve">James EA, Thompson WK, Richards D, Knox RB (1992) Quantitative analysis of pollinatino diallels of two Australian species of </t>
    </r>
    <r>
      <rPr>
        <i/>
        <sz val="11"/>
        <color theme="1"/>
        <rFont val="Calibri"/>
        <family val="2"/>
        <scheme val="minor"/>
      </rPr>
      <t>Pandorea</t>
    </r>
    <r>
      <rPr>
        <sz val="11"/>
        <color theme="1"/>
        <rFont val="Calibri"/>
        <family val="2"/>
        <scheme val="minor"/>
      </rPr>
      <t xml:space="preserve"> (Bignoniaceae). </t>
    </r>
    <r>
      <rPr>
        <i/>
        <sz val="11"/>
        <color theme="1"/>
        <rFont val="Calibri"/>
        <family val="2"/>
        <scheme val="minor"/>
      </rPr>
      <t xml:space="preserve">Theoretical and Applied Genetics </t>
    </r>
    <r>
      <rPr>
        <b/>
        <sz val="11"/>
        <color theme="1"/>
        <rFont val="Calibri"/>
        <family val="2"/>
        <scheme val="minor"/>
      </rPr>
      <t>84(5-6)</t>
    </r>
    <r>
      <rPr>
        <sz val="11"/>
        <color theme="1"/>
        <rFont val="Calibri"/>
        <family val="2"/>
        <scheme val="minor"/>
      </rPr>
      <t>, 656 - 661.</t>
    </r>
  </si>
  <si>
    <t>Uncredited government fact sheet, Tasmanian Government (https://nre.tas.gov.au/Documents/Pandorea-pandorana.pdf)</t>
  </si>
  <si>
    <t>Pandorea pandorana</t>
  </si>
  <si>
    <t>Blitaceae</t>
  </si>
  <si>
    <t>Scleroblitum</t>
  </si>
  <si>
    <t>Scleroblitum atriplicinum</t>
  </si>
  <si>
    <t>Wind (no ref, based on morphology)</t>
  </si>
  <si>
    <t>Boraginaceae</t>
  </si>
  <si>
    <t>Coldenia</t>
  </si>
  <si>
    <t>Coldenia procumbens</t>
  </si>
  <si>
    <t>Abiotic (unofficial ref based on morphology)</t>
  </si>
  <si>
    <r>
      <t xml:space="preserve">Chelong I (2019) Foragin plant and palynological analysis of stingless bee pot-pollen in Pattani, Thailand. </t>
    </r>
    <r>
      <rPr>
        <i/>
        <sz val="11"/>
        <color theme="1"/>
        <rFont val="Calibri"/>
        <family val="2"/>
        <scheme val="minor"/>
      </rPr>
      <t>Journal of Physics: Conference Series</t>
    </r>
    <r>
      <rPr>
        <sz val="11"/>
        <color theme="1"/>
        <rFont val="Calibri"/>
        <family val="2"/>
        <scheme val="minor"/>
      </rPr>
      <t xml:space="preserve"> </t>
    </r>
    <r>
      <rPr>
        <b/>
        <sz val="11"/>
        <color theme="1"/>
        <rFont val="Calibri"/>
        <family val="2"/>
        <scheme val="minor"/>
      </rPr>
      <t>1835</t>
    </r>
    <r>
      <rPr>
        <sz val="11"/>
        <color theme="1"/>
        <rFont val="Calibri"/>
        <family val="2"/>
        <scheme val="minor"/>
      </rPr>
      <t>, 012108.</t>
    </r>
  </si>
  <si>
    <t>https://tropical.theferns.info/viewtropical.php?id=Coldenia+procumbens</t>
  </si>
  <si>
    <t>Cynoglossum</t>
  </si>
  <si>
    <t>Cynoglossum australe</t>
  </si>
  <si>
    <t>Adhesion (ref for genus)</t>
  </si>
  <si>
    <r>
      <t xml:space="preserve">Rademaker MCJ, De Jong TJ (1998) Effects of flower number on estimated pollen transfer in natural populations of three hermaphroditic species: an experiment with fluorescent dye. </t>
    </r>
    <r>
      <rPr>
        <i/>
        <sz val="11"/>
        <color theme="1"/>
        <rFont val="Calibri"/>
        <family val="2"/>
        <scheme val="minor"/>
      </rPr>
      <t>Journal of Evolutionary Biology</t>
    </r>
    <r>
      <rPr>
        <sz val="11"/>
        <color theme="1"/>
        <rFont val="Calibri"/>
        <family val="2"/>
        <scheme val="minor"/>
      </rPr>
      <t xml:space="preserve"> </t>
    </r>
    <r>
      <rPr>
        <b/>
        <sz val="11"/>
        <color theme="1"/>
        <rFont val="Calibri"/>
        <family val="2"/>
        <scheme val="minor"/>
      </rPr>
      <t>11</t>
    </r>
    <r>
      <rPr>
        <sz val="11"/>
        <color theme="1"/>
        <rFont val="Calibri"/>
        <family val="2"/>
        <scheme val="minor"/>
      </rPr>
      <t>, 623 - 641.</t>
    </r>
  </si>
  <si>
    <t>Weigend, Selvi, F., Thomas, D. C., &amp; Hilger, H. H. (2016). Boraginaceae: Boraginaceae Juss., Gen. Pl.: 128 (1789) (“Borragineae”), nom. cons. In Flowering Plants. Eudicots (pp. 41–102). Springer International Publishing. https://doi.org/10.1007/978-3-319-28534-4_5</t>
  </si>
  <si>
    <t>Cynoglossum suaveolens</t>
  </si>
  <si>
    <t>Embadium</t>
  </si>
  <si>
    <t>Embadium johnstonii</t>
  </si>
  <si>
    <t>Insect (ref for family, with morphology)</t>
  </si>
  <si>
    <t>https://keys.lucidcentral.org/keys/v3/FFPA/key/FFPA/Media/Html/Boraginaceae.htm</t>
  </si>
  <si>
    <t>Embadium stagnense</t>
  </si>
  <si>
    <t>Embadium unncinatum</t>
  </si>
  <si>
    <t>Hackelia</t>
  </si>
  <si>
    <t>Hackelia suaveolens</t>
  </si>
  <si>
    <t>Adhesion (ref for species)</t>
  </si>
  <si>
    <r>
      <t xml:space="preserve">Taylor NJ (2008) Reproductive Biology of </t>
    </r>
    <r>
      <rPr>
        <i/>
        <sz val="11"/>
        <color theme="1"/>
        <rFont val="Calibri"/>
        <family val="2"/>
        <scheme val="minor"/>
      </rPr>
      <t>Hackelia venusta</t>
    </r>
    <r>
      <rPr>
        <sz val="11"/>
        <color theme="1"/>
        <rFont val="Calibri"/>
        <family val="2"/>
        <scheme val="minor"/>
      </rPr>
      <t xml:space="preserve"> (Piper) St. John (Boraginaceae). Masters Thesis, University of Washington.</t>
    </r>
  </si>
  <si>
    <t>Plants of South Eastern New South Wales fact sheet (https://apps.lucidcentral.org/plants_se_nsw/text/entities/hackelia_suaveolens.htm)</t>
  </si>
  <si>
    <t>Halgania</t>
  </si>
  <si>
    <t>Halgania andromedifolia</t>
  </si>
  <si>
    <r>
      <t>Holstein, &amp; Gottschling, M. (2018). Flowers of Halgania (Ehretiaceae, Boraginales) are set up for being buzzed and the role of intertwining anther trichomes. </t>
    </r>
    <r>
      <rPr>
        <i/>
        <sz val="11"/>
        <color rgb="FF000000"/>
        <rFont val="Source Sans Pro"/>
        <family val="2"/>
      </rPr>
      <t>Flora. Morphologie, Geobotanik, Oekophysiologie</t>
    </r>
    <r>
      <rPr>
        <sz val="11"/>
        <color rgb="FF000000"/>
        <rFont val="Source Sans Pro"/>
        <family val="2"/>
      </rPr>
      <t>, </t>
    </r>
    <r>
      <rPr>
        <i/>
        <sz val="11"/>
        <color rgb="FF000000"/>
        <rFont val="Source Sans Pro"/>
        <family val="2"/>
      </rPr>
      <t>240</t>
    </r>
    <r>
      <rPr>
        <sz val="11"/>
        <color rgb="FF000000"/>
        <rFont val="Source Sans Pro"/>
        <family val="2"/>
      </rPr>
      <t>, 7–15. https://doi.org/10.1016/j.flora.2017.12.005</t>
    </r>
  </si>
  <si>
    <r>
      <t xml:space="preserve">Dickinson KJM, Kelly D, Mark AF, Wells G, Clayton R (2007) What limits a rare plant species? Comparatie demography of three endemic species of </t>
    </r>
    <r>
      <rPr>
        <i/>
        <sz val="11"/>
        <color theme="1"/>
        <rFont val="Calibri"/>
        <family val="2"/>
        <scheme val="minor"/>
      </rPr>
      <t>Myosotis</t>
    </r>
    <r>
      <rPr>
        <sz val="11"/>
        <color theme="1"/>
        <rFont val="Calibri"/>
        <family val="2"/>
        <scheme val="minor"/>
      </rPr>
      <t xml:space="preserve"> (Boraginaceae). </t>
    </r>
    <r>
      <rPr>
        <i/>
        <sz val="11"/>
        <color theme="1"/>
        <rFont val="Calibri"/>
        <family val="2"/>
        <scheme val="minor"/>
      </rPr>
      <t>Austral Ecology</t>
    </r>
    <r>
      <rPr>
        <sz val="11"/>
        <color theme="1"/>
        <rFont val="Calibri"/>
        <family val="2"/>
        <scheme val="minor"/>
      </rPr>
      <t xml:space="preserve"> </t>
    </r>
    <r>
      <rPr>
        <b/>
        <sz val="11"/>
        <color theme="1"/>
        <rFont val="Calibri"/>
        <family val="2"/>
        <scheme val="minor"/>
      </rPr>
      <t>32</t>
    </r>
    <r>
      <rPr>
        <sz val="11"/>
        <color theme="1"/>
        <rFont val="Calibri"/>
        <family val="2"/>
        <scheme val="minor"/>
      </rPr>
      <t>, 155 - 168.</t>
    </r>
  </si>
  <si>
    <t>Halgania cyanea</t>
  </si>
  <si>
    <t>Halgania erecta</t>
  </si>
  <si>
    <t>Halgania glabra</t>
  </si>
  <si>
    <t>Halgania integerrima</t>
  </si>
  <si>
    <t>Wind (1, ref for most in family), water (2, ref for other in genus)</t>
  </si>
  <si>
    <r>
      <t xml:space="preserve">Cook CDK (1988) Wind pollination in aquatic angiosperms. </t>
    </r>
    <r>
      <rPr>
        <i/>
        <sz val="11"/>
        <color theme="1"/>
        <rFont val="Calibri"/>
        <family val="2"/>
        <scheme val="minor"/>
      </rPr>
      <t>Annals of the Missouri Botanical Garden</t>
    </r>
    <r>
      <rPr>
        <sz val="11"/>
        <color theme="1"/>
        <rFont val="Calibri"/>
        <family val="2"/>
        <scheme val="minor"/>
      </rPr>
      <t xml:space="preserve"> </t>
    </r>
    <r>
      <rPr>
        <b/>
        <sz val="11"/>
        <color theme="1"/>
        <rFont val="Calibri"/>
        <family val="2"/>
        <scheme val="minor"/>
      </rPr>
      <t>75</t>
    </r>
    <r>
      <rPr>
        <sz val="11"/>
        <color theme="1"/>
        <rFont val="Calibri"/>
        <family val="2"/>
        <scheme val="minor"/>
      </rPr>
      <t>, 768 - 777.</t>
    </r>
  </si>
  <si>
    <t>Kubitzki, K (2007) Haloragaceae. In 'Flowering Plants · Eudicots.' (Eds K Kubitzki, C Bayer, PF Stevens.) pp. 184 - 190. (Springer: Berlin). Miles, J, Cameron, S (2007) Observations on the ecology and conservation status of Haloragis exalata subsp. exalata (Haloragaceae) in southern New South Wales. Cunninghamia 10, 263 - 272.</t>
  </si>
  <si>
    <t>Halgania lavandulacea</t>
  </si>
  <si>
    <t>Halgania solanacea</t>
  </si>
  <si>
    <t>Heliotropium</t>
  </si>
  <si>
    <t>Heliotropium ammophilum</t>
  </si>
  <si>
    <t>Abiotic (ref for genus)</t>
  </si>
  <si>
    <t>Weiss, M. R. 1991. Floral color changes as cues for pollinators. Nature 354:227–229. Grant, V. 1949. Pollination systems as isolating mechanisms in
Angiosperms. Evolution 3:82–97.</t>
  </si>
  <si>
    <r>
      <t xml:space="preserve">Luebert F (2013) A revision of </t>
    </r>
    <r>
      <rPr>
        <i/>
        <sz val="11"/>
        <color theme="1"/>
        <rFont val="Calibri"/>
        <family val="2"/>
        <scheme val="minor"/>
      </rPr>
      <t>Heliotropium</t>
    </r>
    <r>
      <rPr>
        <sz val="11"/>
        <color theme="1"/>
        <rFont val="Calibri"/>
        <family val="2"/>
        <scheme val="minor"/>
      </rPr>
      <t xml:space="preserve"> sect. </t>
    </r>
    <r>
      <rPr>
        <i/>
        <sz val="11"/>
        <color theme="1"/>
        <rFont val="Calibri"/>
        <family val="2"/>
        <scheme val="minor"/>
      </rPr>
      <t>Cochranea</t>
    </r>
    <r>
      <rPr>
        <sz val="11"/>
        <color theme="1"/>
        <rFont val="Calibri"/>
        <family val="2"/>
        <scheme val="minor"/>
      </rPr>
      <t xml:space="preserve"> (Heliotropiaceae). </t>
    </r>
    <r>
      <rPr>
        <i/>
        <sz val="11"/>
        <color theme="1"/>
        <rFont val="Calibri"/>
        <family val="2"/>
        <scheme val="minor"/>
      </rPr>
      <t>Kew Bulletin</t>
    </r>
    <r>
      <rPr>
        <sz val="11"/>
        <color theme="1"/>
        <rFont val="Calibri"/>
        <family val="2"/>
        <scheme val="minor"/>
      </rPr>
      <t xml:space="preserve"> </t>
    </r>
    <r>
      <rPr>
        <b/>
        <sz val="11"/>
        <color theme="1"/>
        <rFont val="Calibri"/>
        <family val="2"/>
        <scheme val="minor"/>
      </rPr>
      <t>68</t>
    </r>
    <r>
      <rPr>
        <sz val="11"/>
        <color theme="1"/>
        <rFont val="Calibri"/>
        <family val="2"/>
        <scheme val="minor"/>
      </rPr>
      <t>, 1 - 54.</t>
    </r>
  </si>
  <si>
    <t>Heliotropium asperrimum</t>
  </si>
  <si>
    <t>Heliotropium conocarpum</t>
  </si>
  <si>
    <t>Heliotropium cunninghamii</t>
  </si>
  <si>
    <t>Heliotropium epacrideum</t>
  </si>
  <si>
    <t>Heliotropium filaginoides</t>
  </si>
  <si>
    <t>Heliotropium geocharis</t>
  </si>
  <si>
    <t>Heliotropium glabellum</t>
  </si>
  <si>
    <t>Heliotropium glanduliferum</t>
  </si>
  <si>
    <t>Heliotropium gossei</t>
  </si>
  <si>
    <t>Heliotropium haesum</t>
  </si>
  <si>
    <t>Heliotropium heteranthum</t>
  </si>
  <si>
    <t>Heliotropium inexplicitum</t>
  </si>
  <si>
    <t>Heliotropium moorei</t>
  </si>
  <si>
    <t>Heliotropium pachyphyllum</t>
  </si>
  <si>
    <t>Heliotropium paniculatum</t>
  </si>
  <si>
    <t>Heliotropium pleiopterum</t>
  </si>
  <si>
    <t>Heliotropium tanythrix</t>
  </si>
  <si>
    <t>Heliotropium tenuifolium</t>
  </si>
  <si>
    <t>Myosotis</t>
  </si>
  <si>
    <t>Myosotis australis</t>
  </si>
  <si>
    <r>
      <t>Robertson, &amp; Macnair, M. . (1995). The effects of floral display size on pollinator service to individual flowers of Myosotis and Mimulus [Myosotis colensoi, Mimulus guttatus, Bombus terrestris, Protohystricia huttoni, seed set]. </t>
    </r>
    <r>
      <rPr>
        <i/>
        <sz val="11"/>
        <color rgb="FF000000"/>
        <rFont val="Source Sans Pro"/>
        <family val="2"/>
      </rPr>
      <t>Oikos</t>
    </r>
    <r>
      <rPr>
        <sz val="11"/>
        <color rgb="FF000000"/>
        <rFont val="Source Sans Pro"/>
        <family val="2"/>
      </rPr>
      <t>, </t>
    </r>
    <r>
      <rPr>
        <i/>
        <sz val="11"/>
        <color rgb="FF000000"/>
        <rFont val="Source Sans Pro"/>
        <family val="2"/>
      </rPr>
      <t>72</t>
    </r>
    <r>
      <rPr>
        <sz val="11"/>
        <color rgb="FF000000"/>
        <rFont val="Source Sans Pro"/>
        <family val="2"/>
      </rPr>
      <t>(1), 106–114. https://doi.org/10.2307/3546044</t>
    </r>
  </si>
  <si>
    <t>Omphalolappula</t>
  </si>
  <si>
    <t>Omphalolappula concava</t>
  </si>
  <si>
    <t>Adhesion (ref for species in genus, see common name and dispersal unit morphology)</t>
  </si>
  <si>
    <t>https://apsa.anu.edu.au/samples/sample.php?id=257-19-1a</t>
  </si>
  <si>
    <t>Plagiobothrys</t>
  </si>
  <si>
    <t>Plagiobothrys elachanthus</t>
  </si>
  <si>
    <t>Gravity, also wind or passing by animals (ref for species in genus). Seeds are very small and can be easily dislodged by wind or influenced by animals, however as seeds would not have to rely on animals passing by, I have classified the species as abiotically dispersed.</t>
  </si>
  <si>
    <r>
      <t xml:space="preserve">Grasty MR, Thompson PG, Hendrickson EC, Pheil AE, Cruzan MB (2019) Fine-scale habitat heterogeneity and vole runways influence seed dispersal in </t>
    </r>
    <r>
      <rPr>
        <i/>
        <sz val="11"/>
        <color theme="1"/>
        <rFont val="Calibri"/>
        <family val="2"/>
        <scheme val="minor"/>
      </rPr>
      <t>Plagiobothrys nothofulvus</t>
    </r>
    <r>
      <rPr>
        <sz val="11"/>
        <color theme="1"/>
        <rFont val="Calibri"/>
        <family val="2"/>
        <scheme val="minor"/>
      </rPr>
      <t xml:space="preserve">. </t>
    </r>
    <r>
      <rPr>
        <i/>
        <sz val="11"/>
        <color theme="1"/>
        <rFont val="Calibri"/>
        <family val="2"/>
        <scheme val="minor"/>
      </rPr>
      <t>American Journal of Botany</t>
    </r>
    <r>
      <rPr>
        <sz val="11"/>
        <color theme="1"/>
        <rFont val="Calibri"/>
        <family val="2"/>
        <scheme val="minor"/>
      </rPr>
      <t xml:space="preserve"> </t>
    </r>
    <r>
      <rPr>
        <b/>
        <sz val="11"/>
        <color theme="1"/>
        <rFont val="Calibri"/>
        <family val="2"/>
        <scheme val="minor"/>
      </rPr>
      <t>107(3)</t>
    </r>
    <r>
      <rPr>
        <sz val="11"/>
        <color theme="1"/>
        <rFont val="Calibri"/>
        <family val="2"/>
        <scheme val="minor"/>
      </rPr>
      <t>, 413 - 422.</t>
    </r>
  </si>
  <si>
    <t>Plagiobothrys orthostatus</t>
  </si>
  <si>
    <t>Plagiobothrys plurisepaleus</t>
  </si>
  <si>
    <t>Trichodesma</t>
  </si>
  <si>
    <t>Trichodesma zaulanicum</t>
  </si>
  <si>
    <t>Insects, also mechanically self pollinating (ref for genus)</t>
  </si>
  <si>
    <t>Abiotic likely (ref for species)</t>
  </si>
  <si>
    <r>
      <t xml:space="preserve">Shivanna KR (2014) </t>
    </r>
    <r>
      <rPr>
        <i/>
        <sz val="11"/>
        <color theme="1"/>
        <rFont val="Calibri"/>
        <family val="2"/>
        <scheme val="minor"/>
      </rPr>
      <t>Trichodesma zeylanicum</t>
    </r>
    <r>
      <rPr>
        <sz val="11"/>
        <color theme="1"/>
        <rFont val="Calibri"/>
        <family val="2"/>
        <scheme val="minor"/>
      </rPr>
      <t xml:space="preserve">: an unusual pollination system with chasmogamous flowers and obligate autogamy. </t>
    </r>
    <r>
      <rPr>
        <i/>
        <sz val="11"/>
        <color theme="1"/>
        <rFont val="Calibri"/>
        <family val="2"/>
        <scheme val="minor"/>
      </rPr>
      <t>Current Science</t>
    </r>
    <r>
      <rPr>
        <sz val="11"/>
        <color theme="1"/>
        <rFont val="Calibri"/>
        <family val="2"/>
        <scheme val="minor"/>
      </rPr>
      <t xml:space="preserve"> </t>
    </r>
    <r>
      <rPr>
        <b/>
        <sz val="11"/>
        <color theme="1"/>
        <rFont val="Calibri"/>
        <family val="2"/>
        <scheme val="minor"/>
      </rPr>
      <t>107(5)</t>
    </r>
    <r>
      <rPr>
        <sz val="11"/>
        <color theme="1"/>
        <rFont val="Calibri"/>
        <family val="2"/>
        <scheme val="minor"/>
      </rPr>
      <t>, 743 - 745.</t>
    </r>
  </si>
  <si>
    <t>Verdcourt B. 1991. Boraginaceae. In: Polhill RM, ed. Flora of tropical east Africa. Rotterdam: AA Balkema, Brookfield, 1–118.</t>
  </si>
  <si>
    <t>Boranginaceae</t>
  </si>
  <si>
    <t>Ehretia</t>
  </si>
  <si>
    <t>Ehretia saligna</t>
  </si>
  <si>
    <r>
      <t xml:space="preserve">Amalaurpava MM, Gopal GV (2017) </t>
    </r>
    <r>
      <rPr>
        <i/>
        <sz val="11"/>
        <color theme="1"/>
        <rFont val="Calibri"/>
        <family val="2"/>
        <scheme val="minor"/>
      </rPr>
      <t>Ehretia pubescens</t>
    </r>
    <r>
      <rPr>
        <sz val="11"/>
        <color theme="1"/>
        <rFont val="Calibri"/>
        <family val="2"/>
        <scheme val="minor"/>
      </rPr>
      <t xml:space="preserve"> Benth. With differential germinability patterns due to climate change. </t>
    </r>
    <r>
      <rPr>
        <i/>
        <sz val="11"/>
        <color theme="1"/>
        <rFont val="Calibri"/>
        <family val="2"/>
        <scheme val="minor"/>
      </rPr>
      <t>Annals of Plant Sciences</t>
    </r>
    <r>
      <rPr>
        <sz val="11"/>
        <color theme="1"/>
        <rFont val="Calibri"/>
        <family val="2"/>
        <scheme val="minor"/>
      </rPr>
      <t xml:space="preserve"> </t>
    </r>
    <r>
      <rPr>
        <b/>
        <sz val="11"/>
        <color theme="1"/>
        <rFont val="Calibri"/>
        <family val="2"/>
        <scheme val="minor"/>
      </rPr>
      <t>6(6)</t>
    </r>
    <r>
      <rPr>
        <sz val="11"/>
        <color theme="1"/>
        <rFont val="Calibri"/>
        <family val="2"/>
        <scheme val="minor"/>
      </rPr>
      <t>, 1630.</t>
    </r>
  </si>
  <si>
    <r>
      <t xml:space="preserve">Scott PE, Martin RF (1984) Avian consumers of </t>
    </r>
    <r>
      <rPr>
        <i/>
        <sz val="11"/>
        <color theme="1"/>
        <rFont val="Calibri"/>
        <family val="2"/>
        <scheme val="minor"/>
      </rPr>
      <t>Bursera</t>
    </r>
    <r>
      <rPr>
        <sz val="11"/>
        <color theme="1"/>
        <rFont val="Calibri"/>
        <family val="2"/>
        <scheme val="minor"/>
      </rPr>
      <t xml:space="preserve">, </t>
    </r>
    <r>
      <rPr>
        <i/>
        <sz val="11"/>
        <color theme="1"/>
        <rFont val="Calibri"/>
        <family val="2"/>
        <scheme val="minor"/>
      </rPr>
      <t>Ficus</t>
    </r>
    <r>
      <rPr>
        <sz val="11"/>
        <color theme="1"/>
        <rFont val="Calibri"/>
        <family val="2"/>
        <scheme val="minor"/>
      </rPr>
      <t xml:space="preserve"> and </t>
    </r>
    <r>
      <rPr>
        <i/>
        <sz val="11"/>
        <color theme="1"/>
        <rFont val="Calibri"/>
        <family val="2"/>
        <scheme val="minor"/>
      </rPr>
      <t xml:space="preserve">Ehretia </t>
    </r>
    <r>
      <rPr>
        <sz val="11"/>
        <color theme="1"/>
        <rFont val="Calibri"/>
        <family val="2"/>
        <scheme val="minor"/>
      </rPr>
      <t xml:space="preserve">fruit in Yucatan. </t>
    </r>
    <r>
      <rPr>
        <i/>
        <sz val="11"/>
        <color theme="1"/>
        <rFont val="Calibri"/>
        <family val="2"/>
        <scheme val="minor"/>
      </rPr>
      <t>Biotropica</t>
    </r>
    <r>
      <rPr>
        <sz val="11"/>
        <color theme="1"/>
        <rFont val="Calibri"/>
        <family val="2"/>
        <scheme val="minor"/>
      </rPr>
      <t xml:space="preserve"> </t>
    </r>
    <r>
      <rPr>
        <b/>
        <sz val="11"/>
        <color theme="1"/>
        <rFont val="Calibri"/>
        <family val="2"/>
        <scheme val="minor"/>
      </rPr>
      <t>16(4)</t>
    </r>
    <r>
      <rPr>
        <sz val="11"/>
        <color theme="1"/>
        <rFont val="Calibri"/>
        <family val="2"/>
        <scheme val="minor"/>
      </rPr>
      <t>, 319 - 323.</t>
    </r>
  </si>
  <si>
    <t>Hackelia latifolia</t>
  </si>
  <si>
    <t xml:space="preserve">Weigend, Selvi, F., Thomas, D. C., &amp; Hilger, H. H. (2016). Boraginaceae: Boraginaceae Juss., Gen. Pl.: 128 (1789) (“Borragineae”), nom. cons. In Flowering Plants. Eudicots (pp. 41–102). Springer International Publishing. </t>
  </si>
  <si>
    <t>Brassicaceae</t>
  </si>
  <si>
    <t>Arabidella</t>
  </si>
  <si>
    <t>Arabidella eremigena</t>
  </si>
  <si>
    <t>Insects (unofficial ref for family, refs for other genera in family)</t>
  </si>
  <si>
    <t>Unassisted (likely, based on other genera in family, no ref)</t>
  </si>
  <si>
    <r>
      <t xml:space="preserve">https://www.biologydiscussion.com/angiosperm/dicotyledons/brassicaceae-characters-distribution-and-types-with-diagram/47923. Sjakeel M, Ali H, Ahmad S, Said F, Kahn KA, Bashir MA, Anjum SI, Islam W, Ghramh HA, Ansari MJ, Ali H (2019) Insect pollinators diversity and abundance in </t>
    </r>
    <r>
      <rPr>
        <i/>
        <sz val="11"/>
        <color theme="1"/>
        <rFont val="Calibri"/>
        <family val="2"/>
        <scheme val="minor"/>
      </rPr>
      <t>Eruca sativa</t>
    </r>
    <r>
      <rPr>
        <sz val="11"/>
        <color theme="1"/>
        <rFont val="Calibri"/>
        <family val="2"/>
        <scheme val="minor"/>
      </rPr>
      <t xml:space="preserve"> Mill. (Arugula) and </t>
    </r>
    <r>
      <rPr>
        <i/>
        <sz val="11"/>
        <color theme="1"/>
        <rFont val="Calibri"/>
        <family val="2"/>
        <scheme val="minor"/>
      </rPr>
      <t>Brassica rapa</t>
    </r>
    <r>
      <rPr>
        <sz val="11"/>
        <color theme="1"/>
        <rFont val="Calibri"/>
        <family val="2"/>
        <scheme val="minor"/>
      </rPr>
      <t xml:space="preserve"> L. (Field mustard) crops. </t>
    </r>
    <r>
      <rPr>
        <i/>
        <sz val="11"/>
        <color theme="1"/>
        <rFont val="Calibri"/>
        <family val="2"/>
        <scheme val="minor"/>
      </rPr>
      <t>Saudi Journal of Biological Sciences</t>
    </r>
    <r>
      <rPr>
        <sz val="11"/>
        <color theme="1"/>
        <rFont val="Calibri"/>
        <family val="2"/>
        <scheme val="minor"/>
      </rPr>
      <t xml:space="preserve"> </t>
    </r>
    <r>
      <rPr>
        <b/>
        <sz val="11"/>
        <color theme="1"/>
        <rFont val="Calibri"/>
        <family val="2"/>
        <scheme val="minor"/>
      </rPr>
      <t>26(7)</t>
    </r>
    <r>
      <rPr>
        <sz val="11"/>
        <color theme="1"/>
        <rFont val="Calibri"/>
        <family val="2"/>
        <scheme val="minor"/>
      </rPr>
      <t>, 1704 - 1709. Fulkerson JR, Whittall JB, Carlson ML (2012) Reproductive Ecology and Severe Pollen Limitation in the Polychromic Tundra Plant, Parrya nudicaulis (Brassicaceae). PLoS ONE 7(3): e32790. https://doi.org/10.1371/journal.pone.0032790</t>
    </r>
  </si>
  <si>
    <t>Appel I, Al-Shehbaz (2003) Cruciferae. In 'The Families and Genera of Vascular Plants - Flowering Plants. Dicotyledons' Vol. 5 (Eds K Kubitzki &amp; C Bayer), 57 - 61.</t>
  </si>
  <si>
    <t>Arabidella filifolia</t>
  </si>
  <si>
    <t>Arabidella glaucescens</t>
  </si>
  <si>
    <t>Arabidella nasturtium</t>
  </si>
  <si>
    <t>Arabidella procumbens</t>
  </si>
  <si>
    <t>Arabidella trisecta</t>
  </si>
  <si>
    <t>Blennodia</t>
  </si>
  <si>
    <t>Blennodia canescens</t>
  </si>
  <si>
    <t>Insects (unofficial ref for family)</t>
  </si>
  <si>
    <r>
      <t xml:space="preserve">https://www.biologydiscussion.com/angiosperm/dicotyledons/brassicaceae-characters-distribution-and-types-with-diagram/47923. Sjakeel M, Ali H, Ahmad S, Said F, Kahn KA, Bashir MA, Anjum SI, Islam W, Ghramh HA, Ansari MJ, Ali H (2019) Insect pollinators diversity and abundance in </t>
    </r>
    <r>
      <rPr>
        <i/>
        <sz val="11"/>
        <color theme="1"/>
        <rFont val="Calibri"/>
        <family val="2"/>
        <scheme val="minor"/>
      </rPr>
      <t>Eruca sativa</t>
    </r>
    <r>
      <rPr>
        <sz val="11"/>
        <color theme="1"/>
        <rFont val="Calibri"/>
        <family val="2"/>
        <scheme val="minor"/>
      </rPr>
      <t xml:space="preserve"> Mill. (Arugula) and </t>
    </r>
    <r>
      <rPr>
        <i/>
        <sz val="11"/>
        <color theme="1"/>
        <rFont val="Calibri"/>
        <family val="2"/>
        <scheme val="minor"/>
      </rPr>
      <t>Brassica rapa</t>
    </r>
    <r>
      <rPr>
        <sz val="11"/>
        <color theme="1"/>
        <rFont val="Calibri"/>
        <family val="2"/>
        <scheme val="minor"/>
      </rPr>
      <t xml:space="preserve"> L. (Field mustard) crops. </t>
    </r>
    <r>
      <rPr>
        <i/>
        <sz val="11"/>
        <color theme="1"/>
        <rFont val="Calibri"/>
        <family val="2"/>
        <scheme val="minor"/>
      </rPr>
      <t>Saudi Journal of Biological Sciences</t>
    </r>
    <r>
      <rPr>
        <sz val="11"/>
        <color theme="1"/>
        <rFont val="Calibri"/>
        <family val="2"/>
        <scheme val="minor"/>
      </rPr>
      <t xml:space="preserve"> </t>
    </r>
    <r>
      <rPr>
        <b/>
        <sz val="11"/>
        <color theme="1"/>
        <rFont val="Calibri"/>
        <family val="2"/>
        <scheme val="minor"/>
      </rPr>
      <t>26(7)</t>
    </r>
    <r>
      <rPr>
        <sz val="11"/>
        <color theme="1"/>
        <rFont val="Calibri"/>
        <family val="2"/>
        <scheme val="minor"/>
      </rPr>
      <t>, 1704 - 1709. Fulkerson JR, Whittall JB, Carlson ML (2012) Reproductive Ecology and Severe Pollen Limitation in the Polychromic Tundra Plant, Parrya nudicaulis (Brassicaceae). PLoS ONE 7(3): e32790. https://doi.org/10.1371/journal.pone.0032791</t>
    </r>
    <r>
      <rPr>
        <sz val="11"/>
        <color theme="1"/>
        <rFont val="Calibri"/>
        <family val="2"/>
        <scheme val="minor"/>
      </rPr>
      <t/>
    </r>
  </si>
  <si>
    <t>Blennodia pterosperma</t>
  </si>
  <si>
    <t>Cardamine</t>
  </si>
  <si>
    <t>Cardamine gunnii</t>
  </si>
  <si>
    <t>Ballistic (ref for genus)</t>
  </si>
  <si>
    <r>
      <t xml:space="preserve">https://www.biologydiscussion.com/angiosperm/dicotyledons/brassicaceae-characters-distribution-and-types-with-diagram/47923. Sjakeel M, Ali H, Ahmad S, Said F, Kahn KA, Bashir MA, Anjum SI, Islam W, Ghramh HA, Ansari MJ, Ali H (2019) Insect pollinators diversity and abundance in </t>
    </r>
    <r>
      <rPr>
        <i/>
        <sz val="11"/>
        <color theme="1"/>
        <rFont val="Calibri"/>
        <family val="2"/>
        <scheme val="minor"/>
      </rPr>
      <t>Eruca sativa</t>
    </r>
    <r>
      <rPr>
        <sz val="11"/>
        <color theme="1"/>
        <rFont val="Calibri"/>
        <family val="2"/>
        <scheme val="minor"/>
      </rPr>
      <t xml:space="preserve"> Mill. (Arugula) and </t>
    </r>
    <r>
      <rPr>
        <i/>
        <sz val="11"/>
        <color theme="1"/>
        <rFont val="Calibri"/>
        <family val="2"/>
        <scheme val="minor"/>
      </rPr>
      <t>Brassica rapa</t>
    </r>
    <r>
      <rPr>
        <sz val="11"/>
        <color theme="1"/>
        <rFont val="Calibri"/>
        <family val="2"/>
        <scheme val="minor"/>
      </rPr>
      <t xml:space="preserve"> L. (Field mustard) crops. </t>
    </r>
    <r>
      <rPr>
        <i/>
        <sz val="11"/>
        <color theme="1"/>
        <rFont val="Calibri"/>
        <family val="2"/>
        <scheme val="minor"/>
      </rPr>
      <t>Saudi Journal of Biological Sciences</t>
    </r>
    <r>
      <rPr>
        <sz val="11"/>
        <color theme="1"/>
        <rFont val="Calibri"/>
        <family val="2"/>
        <scheme val="minor"/>
      </rPr>
      <t xml:space="preserve"> </t>
    </r>
    <r>
      <rPr>
        <b/>
        <sz val="11"/>
        <color theme="1"/>
        <rFont val="Calibri"/>
        <family val="2"/>
        <scheme val="minor"/>
      </rPr>
      <t>26(7)</t>
    </r>
    <r>
      <rPr>
        <sz val="11"/>
        <color theme="1"/>
        <rFont val="Calibri"/>
        <family val="2"/>
        <scheme val="minor"/>
      </rPr>
      <t>, 1704 - 1709. Fulkerson JR, Whittall JB, Carlson ML (2012) Reproductive Ecology and Severe Pollen Limitation in the Polychromic Tundra Plant, Parrya nudicaulis (Brassicaceae). PLoS ONE 7(3): e32790. https://doi.org/10.1371/journal.pone.0032792</t>
    </r>
    <r>
      <rPr>
        <sz val="11"/>
        <color theme="1"/>
        <rFont val="Calibri"/>
        <family val="2"/>
        <scheme val="minor"/>
      </rPr>
      <t/>
    </r>
  </si>
  <si>
    <t>Cardamine lineariloba</t>
  </si>
  <si>
    <t>Cardamine microthrix</t>
  </si>
  <si>
    <t>Cardamine moirensis</t>
  </si>
  <si>
    <t>Cardamine papillata</t>
  </si>
  <si>
    <t>Cardamine paucijuga</t>
  </si>
  <si>
    <t>Cardamine tenuifolia</t>
  </si>
  <si>
    <t>Carinavalva</t>
  </si>
  <si>
    <t>Carinavalva glauca</t>
  </si>
  <si>
    <r>
      <t xml:space="preserve">https://www.biologydiscussion.com/angiosperm/dicotyledons/brassicaceae-characters-distribution-and-types-with-diagram/47923. Sjakeel M, Ali H, Ahmad S, Said F, Kahn KA, Bashir MA, Anjum SI, Islam W, Ghramh HA, Ansari MJ, Ali H (2019) Insect pollinators diversity and abundance in </t>
    </r>
    <r>
      <rPr>
        <i/>
        <sz val="11"/>
        <color theme="1"/>
        <rFont val="Calibri"/>
        <family val="2"/>
        <scheme val="minor"/>
      </rPr>
      <t>Eruca sativa</t>
    </r>
    <r>
      <rPr>
        <sz val="11"/>
        <color theme="1"/>
        <rFont val="Calibri"/>
        <family val="2"/>
        <scheme val="minor"/>
      </rPr>
      <t xml:space="preserve"> Mill. (Arugula) and </t>
    </r>
    <r>
      <rPr>
        <i/>
        <sz val="11"/>
        <color theme="1"/>
        <rFont val="Calibri"/>
        <family val="2"/>
        <scheme val="minor"/>
      </rPr>
      <t>Brassica rapa</t>
    </r>
    <r>
      <rPr>
        <sz val="11"/>
        <color theme="1"/>
        <rFont val="Calibri"/>
        <family val="2"/>
        <scheme val="minor"/>
      </rPr>
      <t xml:space="preserve"> L. (Field mustard) crops. </t>
    </r>
    <r>
      <rPr>
        <i/>
        <sz val="11"/>
        <color theme="1"/>
        <rFont val="Calibri"/>
        <family val="2"/>
        <scheme val="minor"/>
      </rPr>
      <t>Saudi Journal of Biological Sciences</t>
    </r>
    <r>
      <rPr>
        <sz val="11"/>
        <color theme="1"/>
        <rFont val="Calibri"/>
        <family val="2"/>
        <scheme val="minor"/>
      </rPr>
      <t xml:space="preserve"> </t>
    </r>
    <r>
      <rPr>
        <b/>
        <sz val="11"/>
        <color theme="1"/>
        <rFont val="Calibri"/>
        <family val="2"/>
        <scheme val="minor"/>
      </rPr>
      <t>26(7)</t>
    </r>
    <r>
      <rPr>
        <sz val="11"/>
        <color theme="1"/>
        <rFont val="Calibri"/>
        <family val="2"/>
        <scheme val="minor"/>
      </rPr>
      <t>, 1704 - 1709. Fulkerson JR, Whittall JB, Carlson ML (2012) Reproductive Ecology and Severe Pollen Limitation in the Polychromic Tundra Plant, Parrya nudicaulis (Brassicaceae). PLoS ONE 7(3): e32790. https://doi.org/10.1371/journal.pone.0032793</t>
    </r>
    <r>
      <rPr>
        <sz val="11"/>
        <color theme="1"/>
        <rFont val="Calibri"/>
        <family val="2"/>
        <scheme val="minor"/>
      </rPr>
      <t/>
    </r>
  </si>
  <si>
    <t>Cuphonotus</t>
  </si>
  <si>
    <t>Cuphonotus andreanus</t>
  </si>
  <si>
    <r>
      <t xml:space="preserve">https://www.biologydiscussion.com/angiosperm/dicotyledons/brassicaceae-characters-distribution-and-types-with-diagram/47923. Sjakeel M, Ali H, Ahmad S, Said F, Kahn KA, Bashir MA, Anjum SI, Islam W, Ghramh HA, Ansari MJ, Ali H (2019) Insect pollinators diversity and abundance in </t>
    </r>
    <r>
      <rPr>
        <i/>
        <sz val="11"/>
        <color theme="1"/>
        <rFont val="Calibri"/>
        <family val="2"/>
        <scheme val="minor"/>
      </rPr>
      <t>Eruca sativa</t>
    </r>
    <r>
      <rPr>
        <sz val="11"/>
        <color theme="1"/>
        <rFont val="Calibri"/>
        <family val="2"/>
        <scheme val="minor"/>
      </rPr>
      <t xml:space="preserve"> Mill. (Arugula) and </t>
    </r>
    <r>
      <rPr>
        <i/>
        <sz val="11"/>
        <color theme="1"/>
        <rFont val="Calibri"/>
        <family val="2"/>
        <scheme val="minor"/>
      </rPr>
      <t>Brassica rapa</t>
    </r>
    <r>
      <rPr>
        <sz val="11"/>
        <color theme="1"/>
        <rFont val="Calibri"/>
        <family val="2"/>
        <scheme val="minor"/>
      </rPr>
      <t xml:space="preserve"> L. (Field mustard) crops. </t>
    </r>
    <r>
      <rPr>
        <i/>
        <sz val="11"/>
        <color theme="1"/>
        <rFont val="Calibri"/>
        <family val="2"/>
        <scheme val="minor"/>
      </rPr>
      <t>Saudi Journal of Biological Sciences</t>
    </r>
    <r>
      <rPr>
        <sz val="11"/>
        <color theme="1"/>
        <rFont val="Calibri"/>
        <family val="2"/>
        <scheme val="minor"/>
      </rPr>
      <t xml:space="preserve"> </t>
    </r>
    <r>
      <rPr>
        <b/>
        <sz val="11"/>
        <color theme="1"/>
        <rFont val="Calibri"/>
        <family val="2"/>
        <scheme val="minor"/>
      </rPr>
      <t>26(7)</t>
    </r>
    <r>
      <rPr>
        <sz val="11"/>
        <color theme="1"/>
        <rFont val="Calibri"/>
        <family val="2"/>
        <scheme val="minor"/>
      </rPr>
      <t>, 1704 - 1709. Fulkerson JR, Whittall JB, Carlson ML (2012) Reproductive Ecology and Severe Pollen Limitation in the Polychromic Tundra Plant, Parrya nudicaulis (Brassicaceae). PLoS ONE 7(3): e32790. https://doi.org/10.1371/journal.pone.0032794</t>
    </r>
    <r>
      <rPr>
        <sz val="11"/>
        <color theme="1"/>
        <rFont val="Calibri"/>
        <family val="2"/>
        <scheme val="minor"/>
      </rPr>
      <t/>
    </r>
  </si>
  <si>
    <t>Cuphonotus humistratus</t>
  </si>
  <si>
    <t>Geococcus</t>
  </si>
  <si>
    <t>Geococcus pusillus</t>
  </si>
  <si>
    <r>
      <t xml:space="preserve">https://www.biologydiscussion.com/angiosperm/dicotyledons/brassicaceae-characters-distribution-and-types-with-diagram/47923. Sjakeel M, Ali H, Ahmad S, Said F, Kahn KA, Bashir MA, Anjum SI, Islam W, Ghramh HA, Ansari MJ, Ali H (2019) Insect pollinators diversity and abundance in </t>
    </r>
    <r>
      <rPr>
        <i/>
        <sz val="11"/>
        <color theme="1"/>
        <rFont val="Calibri"/>
        <family val="2"/>
        <scheme val="minor"/>
      </rPr>
      <t>Eruca sativa</t>
    </r>
    <r>
      <rPr>
        <sz val="11"/>
        <color theme="1"/>
        <rFont val="Calibri"/>
        <family val="2"/>
        <scheme val="minor"/>
      </rPr>
      <t xml:space="preserve"> Mill. (Arugula) and </t>
    </r>
    <r>
      <rPr>
        <i/>
        <sz val="11"/>
        <color theme="1"/>
        <rFont val="Calibri"/>
        <family val="2"/>
        <scheme val="minor"/>
      </rPr>
      <t>Brassica rapa</t>
    </r>
    <r>
      <rPr>
        <sz val="11"/>
        <color theme="1"/>
        <rFont val="Calibri"/>
        <family val="2"/>
        <scheme val="minor"/>
      </rPr>
      <t xml:space="preserve"> L. (Field mustard) crops. </t>
    </r>
    <r>
      <rPr>
        <i/>
        <sz val="11"/>
        <color theme="1"/>
        <rFont val="Calibri"/>
        <family val="2"/>
        <scheme val="minor"/>
      </rPr>
      <t>Saudi Journal of Biological Sciences</t>
    </r>
    <r>
      <rPr>
        <sz val="11"/>
        <color theme="1"/>
        <rFont val="Calibri"/>
        <family val="2"/>
        <scheme val="minor"/>
      </rPr>
      <t xml:space="preserve"> </t>
    </r>
    <r>
      <rPr>
        <b/>
        <sz val="11"/>
        <color theme="1"/>
        <rFont val="Calibri"/>
        <family val="2"/>
        <scheme val="minor"/>
      </rPr>
      <t>26(7)</t>
    </r>
    <r>
      <rPr>
        <sz val="11"/>
        <color theme="1"/>
        <rFont val="Calibri"/>
        <family val="2"/>
        <scheme val="minor"/>
      </rPr>
      <t>, 1704 - 1709. Fulkerson JR, Whittall JB, Carlson ML (2012) Reproductive Ecology and Severe Pollen Limitation in the Polychromic Tundra Plant, Parrya nudicaulis (Brassicaceae). PLoS ONE 7(3): e32790. https://doi.org/10.1371/journal.pone.0032795</t>
    </r>
    <r>
      <rPr>
        <sz val="11"/>
        <color theme="1"/>
        <rFont val="Calibri"/>
        <family val="2"/>
        <scheme val="minor"/>
      </rPr>
      <t/>
    </r>
  </si>
  <si>
    <t>Harmsiodoxa</t>
  </si>
  <si>
    <t>Harmsiodoxa blennodioides</t>
  </si>
  <si>
    <r>
      <t xml:space="preserve">https://www.biologydiscussion.com/angiosperm/dicotyledons/brassicaceae-characters-distribution-and-types-with-diagram/47923. Sjakeel M, Ali H, Ahmad S, Said F, Kahn KA, Bashir MA, Anjum SI, Islam W, Ghramh HA, Ansari MJ, Ali H (2019) Insect pollinators diversity and abundance in </t>
    </r>
    <r>
      <rPr>
        <i/>
        <sz val="11"/>
        <color theme="1"/>
        <rFont val="Calibri"/>
        <family val="2"/>
        <scheme val="minor"/>
      </rPr>
      <t>Eruca sativa</t>
    </r>
    <r>
      <rPr>
        <sz val="11"/>
        <color theme="1"/>
        <rFont val="Calibri"/>
        <family val="2"/>
        <scheme val="minor"/>
      </rPr>
      <t xml:space="preserve"> Mill. (Arugula) and </t>
    </r>
    <r>
      <rPr>
        <i/>
        <sz val="11"/>
        <color theme="1"/>
        <rFont val="Calibri"/>
        <family val="2"/>
        <scheme val="minor"/>
      </rPr>
      <t>Brassica rapa</t>
    </r>
    <r>
      <rPr>
        <sz val="11"/>
        <color theme="1"/>
        <rFont val="Calibri"/>
        <family val="2"/>
        <scheme val="minor"/>
      </rPr>
      <t xml:space="preserve"> L. (Field mustard) crops. </t>
    </r>
    <r>
      <rPr>
        <i/>
        <sz val="11"/>
        <color theme="1"/>
        <rFont val="Calibri"/>
        <family val="2"/>
        <scheme val="minor"/>
      </rPr>
      <t>Saudi Journal of Biological Sciences</t>
    </r>
    <r>
      <rPr>
        <sz val="11"/>
        <color theme="1"/>
        <rFont val="Calibri"/>
        <family val="2"/>
        <scheme val="minor"/>
      </rPr>
      <t xml:space="preserve"> </t>
    </r>
    <r>
      <rPr>
        <b/>
        <sz val="11"/>
        <color theme="1"/>
        <rFont val="Calibri"/>
        <family val="2"/>
        <scheme val="minor"/>
      </rPr>
      <t>26(7)</t>
    </r>
    <r>
      <rPr>
        <sz val="11"/>
        <color theme="1"/>
        <rFont val="Calibri"/>
        <family val="2"/>
        <scheme val="minor"/>
      </rPr>
      <t>, 1704 - 1709. Fulkerson JR, Whittall JB, Carlson ML (2012) Reproductive Ecology and Severe Pollen Limitation in the Polychromic Tundra Plant, Parrya nudicaulis (Brassicaceae). PLoS ONE 7(3): e32790. https://doi.org/10.1371/journal.pone.0032796</t>
    </r>
    <r>
      <rPr>
        <sz val="11"/>
        <color theme="1"/>
        <rFont val="Calibri"/>
        <family val="2"/>
        <scheme val="minor"/>
      </rPr>
      <t/>
    </r>
  </si>
  <si>
    <t>Harmsiodoxa brevipes</t>
  </si>
  <si>
    <t>Harmsiodoxa puberula</t>
  </si>
  <si>
    <t>Irenepharsus</t>
  </si>
  <si>
    <t>Irenepharsus phasmatodes</t>
  </si>
  <si>
    <r>
      <t xml:space="preserve">https://www.biologydiscussion.com/angiosperm/dicotyledons/brassicaceae-characters-distribution-and-types-with-diagram/47923. Sjakeel M, Ali H, Ahmad S, Said F, Kahn KA, Bashir MA, Anjum SI, Islam W, Ghramh HA, Ansari MJ, Ali H (2019) Insect pollinators diversity and abundance in </t>
    </r>
    <r>
      <rPr>
        <i/>
        <sz val="11"/>
        <color theme="1"/>
        <rFont val="Calibri"/>
        <family val="2"/>
        <scheme val="minor"/>
      </rPr>
      <t>Eruca sativa</t>
    </r>
    <r>
      <rPr>
        <sz val="11"/>
        <color theme="1"/>
        <rFont val="Calibri"/>
        <family val="2"/>
        <scheme val="minor"/>
      </rPr>
      <t xml:space="preserve"> Mill. (Arugula) and </t>
    </r>
    <r>
      <rPr>
        <i/>
        <sz val="11"/>
        <color theme="1"/>
        <rFont val="Calibri"/>
        <family val="2"/>
        <scheme val="minor"/>
      </rPr>
      <t>Brassica rapa</t>
    </r>
    <r>
      <rPr>
        <sz val="11"/>
        <color theme="1"/>
        <rFont val="Calibri"/>
        <family val="2"/>
        <scheme val="minor"/>
      </rPr>
      <t xml:space="preserve"> L. (Field mustard) crops. </t>
    </r>
    <r>
      <rPr>
        <i/>
        <sz val="11"/>
        <color theme="1"/>
        <rFont val="Calibri"/>
        <family val="2"/>
        <scheme val="minor"/>
      </rPr>
      <t>Saudi Journal of Biological Sciences</t>
    </r>
    <r>
      <rPr>
        <sz val="11"/>
        <color theme="1"/>
        <rFont val="Calibri"/>
        <family val="2"/>
        <scheme val="minor"/>
      </rPr>
      <t xml:space="preserve"> </t>
    </r>
    <r>
      <rPr>
        <b/>
        <sz val="11"/>
        <color theme="1"/>
        <rFont val="Calibri"/>
        <family val="2"/>
        <scheme val="minor"/>
      </rPr>
      <t>26(7)</t>
    </r>
    <r>
      <rPr>
        <sz val="11"/>
        <color theme="1"/>
        <rFont val="Calibri"/>
        <family val="2"/>
        <scheme val="minor"/>
      </rPr>
      <t>, 1704 - 1709. Fulkerson JR, Whittall JB, Carlson ML (2012) Reproductive Ecology and Severe Pollen Limitation in the Polychromic Tundra Plant, Parrya nudicaulis (Brassicaceae). PLoS ONE 7(3): e32790. https://doi.org/10.1371/journal.pone.0032797</t>
    </r>
    <r>
      <rPr>
        <sz val="11"/>
        <color theme="1"/>
        <rFont val="Calibri"/>
        <family val="2"/>
        <scheme val="minor"/>
      </rPr>
      <t/>
    </r>
  </si>
  <si>
    <t>Lepidium</t>
  </si>
  <si>
    <t>Lepidium ambiguum</t>
  </si>
  <si>
    <t>Ballistic (ref for species in genus)</t>
  </si>
  <si>
    <r>
      <t xml:space="preserve">Thiede DA, Augspurger CK (1996) Intraspecific variation in seed dispersion of </t>
    </r>
    <r>
      <rPr>
        <i/>
        <sz val="11"/>
        <color theme="1"/>
        <rFont val="Calibri"/>
        <family val="2"/>
        <scheme val="minor"/>
      </rPr>
      <t>Lepidium campestre</t>
    </r>
    <r>
      <rPr>
        <sz val="11"/>
        <color theme="1"/>
        <rFont val="Calibri"/>
        <family val="2"/>
        <scheme val="minor"/>
      </rPr>
      <t xml:space="preserve"> (Brassicaceae). </t>
    </r>
    <r>
      <rPr>
        <i/>
        <sz val="11"/>
        <color theme="1"/>
        <rFont val="Calibri"/>
        <family val="2"/>
        <scheme val="minor"/>
      </rPr>
      <t>American Journal of Botany</t>
    </r>
    <r>
      <rPr>
        <sz val="11"/>
        <color theme="1"/>
        <rFont val="Calibri"/>
        <family val="2"/>
        <scheme val="minor"/>
      </rPr>
      <t xml:space="preserve"> </t>
    </r>
    <r>
      <rPr>
        <b/>
        <sz val="11"/>
        <color theme="1"/>
        <rFont val="Calibri"/>
        <family val="2"/>
        <scheme val="minor"/>
      </rPr>
      <t>83(7)</t>
    </r>
    <r>
      <rPr>
        <sz val="11"/>
        <color theme="1"/>
        <rFont val="Calibri"/>
        <family val="2"/>
        <scheme val="minor"/>
      </rPr>
      <t>, 856 - 866.</t>
    </r>
  </si>
  <si>
    <t>Lepidium desvauxii</t>
  </si>
  <si>
    <t>Lepidium fasciculatum</t>
  </si>
  <si>
    <t>Lepidium foliosum</t>
  </si>
  <si>
    <t>Lepidium hypenantion</t>
  </si>
  <si>
    <t>Lepidium hyssopifolium</t>
  </si>
  <si>
    <t>Lepidium leptopetalum</t>
  </si>
  <si>
    <t>Lepidium monoplocoides</t>
  </si>
  <si>
    <t>Lepidium muelleri-ferdinandi</t>
  </si>
  <si>
    <t xml:space="preserve">Lepidium oxytrichum </t>
  </si>
  <si>
    <t>Lepidium papillosum</t>
  </si>
  <si>
    <t>Lepidium phlebopetalum</t>
  </si>
  <si>
    <t>Lepidium pseudohyssopifolium</t>
  </si>
  <si>
    <t>Lepidium pseudooruderale</t>
  </si>
  <si>
    <t>Lepidium pseudopapillosum</t>
  </si>
  <si>
    <t>Lepidium pseudotasmanicum</t>
  </si>
  <si>
    <t>Lepidium rotundum</t>
  </si>
  <si>
    <t>Lepidium sagittulatum</t>
  </si>
  <si>
    <t>Lepidium strongylophyllum</t>
  </si>
  <si>
    <t>Menkea</t>
  </si>
  <si>
    <t>Menkea australis</t>
  </si>
  <si>
    <t>Menkea crassa</t>
  </si>
  <si>
    <t>Menkea lutea</t>
  </si>
  <si>
    <t>Menkea sphaerocarpa</t>
  </si>
  <si>
    <t>Menkea villosula</t>
  </si>
  <si>
    <t>Microlepidium</t>
  </si>
  <si>
    <t>Microlepidium alatum</t>
  </si>
  <si>
    <t>Microlepidium pilosulum</t>
  </si>
  <si>
    <t>Pachymitus</t>
  </si>
  <si>
    <t>Pachymitus cardaminoides</t>
  </si>
  <si>
    <t>Phlegmatospermum</t>
  </si>
  <si>
    <t>Phlegmatospermum cochlearinum</t>
  </si>
  <si>
    <t>Phlegmatospermum eremaeum</t>
  </si>
  <si>
    <t>Phlegmatospermum richardsii</t>
  </si>
  <si>
    <t>Rorippa</t>
  </si>
  <si>
    <t>Rorippa dictyosperma</t>
  </si>
  <si>
    <t>Water and adhesion (ref for species in genus)</t>
  </si>
  <si>
    <r>
      <t>Rorippa islandica</t>
    </r>
    <r>
      <rPr>
        <sz val="11"/>
        <color theme="1"/>
        <rFont val="Calibri"/>
        <family val="2"/>
        <scheme val="minor"/>
      </rPr>
      <t xml:space="preserve"> (Oeder ex Murray) Borbas (Brassicaceae) in Wales. </t>
    </r>
    <r>
      <rPr>
        <i/>
        <sz val="11"/>
        <color theme="1"/>
        <rFont val="Calibri"/>
        <family val="2"/>
        <scheme val="minor"/>
      </rPr>
      <t>Watsonia</t>
    </r>
    <r>
      <rPr>
        <sz val="11"/>
        <color theme="1"/>
        <rFont val="Calibri"/>
        <family val="2"/>
        <scheme val="minor"/>
      </rPr>
      <t xml:space="preserve"> </t>
    </r>
    <r>
      <rPr>
        <b/>
        <sz val="11"/>
        <color theme="1"/>
        <rFont val="Calibri"/>
        <family val="2"/>
        <scheme val="minor"/>
      </rPr>
      <t>20</t>
    </r>
    <r>
      <rPr>
        <sz val="11"/>
        <color theme="1"/>
        <rFont val="Calibri"/>
        <family val="2"/>
        <scheme val="minor"/>
      </rPr>
      <t>, 229 - 238.</t>
    </r>
  </si>
  <si>
    <t>Rorippa eustylis</t>
  </si>
  <si>
    <r>
      <t>)</t>
    </r>
    <r>
      <rPr>
        <sz val="11"/>
        <color theme="1"/>
        <rFont val="Calibri"/>
        <family val="2"/>
        <scheme val="minor"/>
      </rPr>
      <t>, e</t>
    </r>
  </si>
  <si>
    <t>Rorippa gigantea</t>
  </si>
  <si>
    <t>Rorippa laciniata</t>
  </si>
  <si>
    <t>Scambopus</t>
  </si>
  <si>
    <t>Scambopus curvipes</t>
  </si>
  <si>
    <t>Stenopetalum</t>
  </si>
  <si>
    <t>Stenopetalum anfractum</t>
  </si>
  <si>
    <t>Unassisted (ref for species in genus)</t>
  </si>
  <si>
    <r>
      <t xml:space="preserve">Jurado E, Westoby M, Nelson D (1991) Weight, dispersal, growth form and perenniality of Central Australian plants. </t>
    </r>
    <r>
      <rPr>
        <i/>
        <sz val="11"/>
        <color theme="1"/>
        <rFont val="Calibri"/>
        <family val="2"/>
        <scheme val="minor"/>
      </rPr>
      <t xml:space="preserve">Journal of Ecology </t>
    </r>
    <r>
      <rPr>
        <sz val="11"/>
        <color theme="1"/>
        <rFont val="Calibri"/>
        <family val="2"/>
        <scheme val="minor"/>
      </rPr>
      <t xml:space="preserve"> </t>
    </r>
    <r>
      <rPr>
        <b/>
        <sz val="11"/>
        <color theme="1"/>
        <rFont val="Calibri"/>
        <family val="2"/>
        <scheme val="minor"/>
      </rPr>
      <t>79(3)</t>
    </r>
    <r>
      <rPr>
        <sz val="11"/>
        <color theme="1"/>
        <rFont val="Calibri"/>
        <family val="2"/>
        <scheme val="minor"/>
      </rPr>
      <t>, 81 - 828.</t>
    </r>
  </si>
  <si>
    <t>Stenopetalum decipiens</t>
  </si>
  <si>
    <t>Stenopetalum filifolium</t>
  </si>
  <si>
    <t>Stenopetalum lineare</t>
  </si>
  <si>
    <t>Stenopetalum nutans</t>
  </si>
  <si>
    <t>Stenopetalum saxatile</t>
  </si>
  <si>
    <t>Stenopetalum sphaerocarpum</t>
  </si>
  <si>
    <t>Stenopetalum velutinum</t>
  </si>
  <si>
    <t>Callitrichaceae</t>
  </si>
  <si>
    <t>Callitriche</t>
  </si>
  <si>
    <t>Callitriche muelleri</t>
  </si>
  <si>
    <t>Adhesion (ref for species in genus)</t>
  </si>
  <si>
    <r>
      <t xml:space="preserve">Philbrick CT, Anderson GJ (1992) Pollination biology in the Callitrichaceae. </t>
    </r>
    <r>
      <rPr>
        <i/>
        <sz val="11"/>
        <color theme="1"/>
        <rFont val="Calibri"/>
        <family val="2"/>
        <scheme val="minor"/>
      </rPr>
      <t>Systematic Botany</t>
    </r>
    <r>
      <rPr>
        <sz val="11"/>
        <color theme="1"/>
        <rFont val="Calibri"/>
        <family val="2"/>
        <scheme val="minor"/>
      </rPr>
      <t xml:space="preserve"> </t>
    </r>
    <r>
      <rPr>
        <b/>
        <sz val="11"/>
        <color theme="1"/>
        <rFont val="Calibri"/>
        <family val="2"/>
        <scheme val="minor"/>
      </rPr>
      <t>17(2)</t>
    </r>
    <r>
      <rPr>
        <sz val="11"/>
        <color theme="1"/>
        <rFont val="Calibri"/>
        <family val="2"/>
        <scheme val="minor"/>
      </rPr>
      <t>, 282 - 292.</t>
    </r>
  </si>
  <si>
    <r>
      <t xml:space="preserve">Philbrick CT, Aakjar Jr RA, Stuckey RL (1998) Invasion and spread of </t>
    </r>
    <r>
      <rPr>
        <i/>
        <sz val="11"/>
        <color theme="1"/>
        <rFont val="Calibri"/>
        <family val="2"/>
        <scheme val="minor"/>
      </rPr>
      <t>Callitriche stagnalis</t>
    </r>
    <r>
      <rPr>
        <sz val="11"/>
        <color theme="1"/>
        <rFont val="Calibri"/>
        <family val="2"/>
        <scheme val="minor"/>
      </rPr>
      <t xml:space="preserve"> (Callitrichaceae) in North America. </t>
    </r>
    <r>
      <rPr>
        <i/>
        <sz val="11"/>
        <color theme="1"/>
        <rFont val="Calibri"/>
        <family val="2"/>
        <scheme val="minor"/>
      </rPr>
      <t>Rhodora</t>
    </r>
    <r>
      <rPr>
        <sz val="11"/>
        <color theme="1"/>
        <rFont val="Calibri"/>
        <family val="2"/>
        <scheme val="minor"/>
      </rPr>
      <t xml:space="preserve"> </t>
    </r>
    <r>
      <rPr>
        <b/>
        <sz val="11"/>
        <color theme="1"/>
        <rFont val="Calibri"/>
        <family val="2"/>
        <scheme val="minor"/>
      </rPr>
      <t>100(901)</t>
    </r>
    <r>
      <rPr>
        <sz val="11"/>
        <color theme="1"/>
        <rFont val="Calibri"/>
        <family val="2"/>
        <scheme val="minor"/>
      </rPr>
      <t>, 25 - 38.</t>
    </r>
  </si>
  <si>
    <t>Callitriche sonderi</t>
  </si>
  <si>
    <t>Callitriche umbonata</t>
  </si>
  <si>
    <t>Campanulaceae</t>
  </si>
  <si>
    <t>Isotoma</t>
  </si>
  <si>
    <t>Isotoma axillaris</t>
  </si>
  <si>
    <t>Unassisted (likely, based on fruit morphology)</t>
  </si>
  <si>
    <r>
      <t xml:space="preserve">Melville R (1959) Th epollination mechanism of </t>
    </r>
    <r>
      <rPr>
        <i/>
        <sz val="11"/>
        <color theme="1"/>
        <rFont val="Calibri"/>
        <family val="2"/>
        <scheme val="minor"/>
      </rPr>
      <t>Isotoma axillaris</t>
    </r>
    <r>
      <rPr>
        <sz val="11"/>
        <color theme="1"/>
        <rFont val="Calibri"/>
        <family val="2"/>
        <scheme val="minor"/>
      </rPr>
      <t xml:space="preserve"> Lindl. And the generic status of </t>
    </r>
    <r>
      <rPr>
        <i/>
        <sz val="11"/>
        <color theme="1"/>
        <rFont val="Calibri"/>
        <family val="2"/>
        <scheme val="minor"/>
      </rPr>
      <t>Isotoma</t>
    </r>
    <r>
      <rPr>
        <sz val="11"/>
        <color theme="1"/>
        <rFont val="Calibri"/>
        <family val="2"/>
        <scheme val="minor"/>
      </rPr>
      <t xml:space="preserve"> Lindl. </t>
    </r>
    <r>
      <rPr>
        <i/>
        <sz val="11"/>
        <color theme="1"/>
        <rFont val="Calibri"/>
        <family val="2"/>
        <scheme val="minor"/>
      </rPr>
      <t>Contributions to the Flora of Australia</t>
    </r>
    <r>
      <rPr>
        <sz val="11"/>
        <color theme="1"/>
        <rFont val="Calibri"/>
        <family val="2"/>
        <scheme val="minor"/>
      </rPr>
      <t xml:space="preserve"> </t>
    </r>
    <r>
      <rPr>
        <b/>
        <sz val="11"/>
        <color theme="1"/>
        <rFont val="Calibri"/>
        <family val="2"/>
        <scheme val="minor"/>
      </rPr>
      <t xml:space="preserve">6, </t>
    </r>
    <r>
      <rPr>
        <sz val="11"/>
        <color theme="1"/>
        <rFont val="Calibri"/>
        <family val="2"/>
        <scheme val="minor"/>
      </rPr>
      <t>continued from</t>
    </r>
    <r>
      <rPr>
        <b/>
        <sz val="11"/>
        <color theme="1"/>
        <rFont val="Calibri"/>
        <family val="2"/>
        <scheme val="minor"/>
      </rPr>
      <t xml:space="preserve"> </t>
    </r>
    <r>
      <rPr>
        <sz val="11"/>
        <color theme="1"/>
        <rFont val="Calibri"/>
        <family val="2"/>
        <scheme val="minor"/>
      </rPr>
      <t>Kew Bulletin</t>
    </r>
    <r>
      <rPr>
        <i/>
        <sz val="11"/>
        <color theme="1"/>
        <rFont val="Calibri"/>
        <family val="2"/>
        <scheme val="minor"/>
      </rPr>
      <t xml:space="preserve"> </t>
    </r>
    <r>
      <rPr>
        <b/>
        <sz val="11"/>
        <color theme="1"/>
        <rFont val="Calibri"/>
        <family val="2"/>
        <scheme val="minor"/>
      </rPr>
      <t xml:space="preserve">13, </t>
    </r>
    <r>
      <rPr>
        <sz val="11"/>
        <color theme="1"/>
        <rFont val="Calibri"/>
        <family val="2"/>
        <scheme val="minor"/>
      </rPr>
      <t>401</t>
    </r>
  </si>
  <si>
    <t>Lammers TG (2007) Campanulaceae. In 'The Families and Genera of Vascular Plants - Flowering Plants. Eudicots' Vol. 8 (Eds JW Kadereit &amp; C Jeffrey), 26 - 56.</t>
  </si>
  <si>
    <t>Isotoma fluviatilis</t>
  </si>
  <si>
    <t>Isotoma luticola</t>
  </si>
  <si>
    <t>Isotoma patraea</t>
  </si>
  <si>
    <t>Isotoma scapigera</t>
  </si>
  <si>
    <t>Lobelia</t>
  </si>
  <si>
    <t>Lobelia anceps</t>
  </si>
  <si>
    <r>
      <t xml:space="preserve">Burd M (1994) A probabilistic analysis of pollinator behaviour and seed production in </t>
    </r>
    <r>
      <rPr>
        <i/>
        <sz val="11"/>
        <color theme="1"/>
        <rFont val="Calibri"/>
        <family val="2"/>
        <scheme val="minor"/>
      </rPr>
      <t>Lobelia deckenii</t>
    </r>
    <r>
      <rPr>
        <sz val="11"/>
        <color theme="1"/>
        <rFont val="Calibri"/>
        <family val="2"/>
        <scheme val="minor"/>
      </rPr>
      <t xml:space="preserve">. </t>
    </r>
    <r>
      <rPr>
        <i/>
        <sz val="11"/>
        <color theme="1"/>
        <rFont val="Calibri"/>
        <family val="2"/>
        <scheme val="minor"/>
      </rPr>
      <t>Ecology</t>
    </r>
    <r>
      <rPr>
        <sz val="11"/>
        <color theme="1"/>
        <rFont val="Calibri"/>
        <family val="2"/>
        <scheme val="minor"/>
      </rPr>
      <t xml:space="preserve"> </t>
    </r>
    <r>
      <rPr>
        <b/>
        <sz val="11"/>
        <color theme="1"/>
        <rFont val="Calibri"/>
        <family val="2"/>
        <scheme val="minor"/>
      </rPr>
      <t>75(6)</t>
    </r>
    <r>
      <rPr>
        <sz val="11"/>
        <color theme="1"/>
        <rFont val="Calibri"/>
        <family val="2"/>
        <scheme val="minor"/>
      </rPr>
      <t xml:space="preserve">, 1635 - 1646 Wassink E, Caruso CM (2013) Effect of coflowering on </t>
    </r>
    <r>
      <rPr>
        <i/>
        <sz val="11"/>
        <color theme="1"/>
        <rFont val="Calibri"/>
        <family val="2"/>
        <scheme val="minor"/>
      </rPr>
      <t>Mimulus ringens</t>
    </r>
    <r>
      <rPr>
        <sz val="11"/>
        <color theme="1"/>
        <rFont val="Calibri"/>
        <family val="2"/>
        <scheme val="minor"/>
      </rPr>
      <t xml:space="preserve"> on phenotypic selection on floral traits of gynodioecious </t>
    </r>
    <r>
      <rPr>
        <i/>
        <sz val="11"/>
        <color theme="1"/>
        <rFont val="Calibri"/>
        <family val="2"/>
        <scheme val="minor"/>
      </rPr>
      <t>Lobelia siphilitica</t>
    </r>
    <r>
      <rPr>
        <sz val="11"/>
        <color theme="1"/>
        <rFont val="Calibri"/>
        <family val="2"/>
        <scheme val="minor"/>
      </rPr>
      <t xml:space="preserve">. </t>
    </r>
    <r>
      <rPr>
        <i/>
        <sz val="11"/>
        <color theme="1"/>
        <rFont val="Calibri"/>
        <family val="2"/>
        <scheme val="minor"/>
      </rPr>
      <t>Botany</t>
    </r>
    <r>
      <rPr>
        <sz val="11"/>
        <color theme="1"/>
        <rFont val="Calibri"/>
        <family val="2"/>
        <scheme val="minor"/>
      </rPr>
      <t xml:space="preserve"> </t>
    </r>
    <r>
      <rPr>
        <b/>
        <sz val="11"/>
        <color theme="1"/>
        <rFont val="Calibri"/>
        <family val="2"/>
        <scheme val="minor"/>
      </rPr>
      <t>91(11)</t>
    </r>
    <r>
      <rPr>
        <sz val="11"/>
        <color theme="1"/>
        <rFont val="Calibri"/>
        <family val="2"/>
        <scheme val="minor"/>
      </rPr>
      <t>, 745 - 751.</t>
    </r>
  </si>
  <si>
    <t>Lobelia beaugleholei</t>
  </si>
  <si>
    <t>Lobelia browniana</t>
  </si>
  <si>
    <t>Lobelia cleistogamoides</t>
  </si>
  <si>
    <t>Lobelia concolor</t>
  </si>
  <si>
    <t>Lobelia darlingensis</t>
  </si>
  <si>
    <t>Lobelia gibbosa</t>
  </si>
  <si>
    <t>Lobelia heterophylla</t>
  </si>
  <si>
    <t>Lobelia irrigua</t>
  </si>
  <si>
    <t>Lobelia pachytricha</t>
  </si>
  <si>
    <t>Lobelia pedunculata</t>
  </si>
  <si>
    <t>Lobelia pratioides</t>
  </si>
  <si>
    <t>Lobelia rhombifolia</t>
  </si>
  <si>
    <t>Lobelia simplicicaulis</t>
  </si>
  <si>
    <t>Wahlenbergia</t>
  </si>
  <si>
    <t>Wahlenbergia aridicola</t>
  </si>
  <si>
    <r>
      <t xml:space="preserve">Campbell DR, Bischoff M, Lord JM, Robertson AW (2011) Where have all the blue flowers gone: pollinator responses and selection on flower colour in New Zealand </t>
    </r>
    <r>
      <rPr>
        <i/>
        <sz val="11"/>
        <color theme="1"/>
        <rFont val="Calibri"/>
        <family val="2"/>
        <scheme val="minor"/>
      </rPr>
      <t>Wahlenbergia albomarginata</t>
    </r>
    <r>
      <rPr>
        <sz val="11"/>
        <color theme="1"/>
        <rFont val="Calibri"/>
        <family val="2"/>
        <scheme val="minor"/>
      </rPr>
      <t xml:space="preserve">. </t>
    </r>
    <r>
      <rPr>
        <i/>
        <sz val="11"/>
        <color theme="1"/>
        <rFont val="Calibri"/>
        <family val="2"/>
        <scheme val="minor"/>
      </rPr>
      <t>Journal of Evolutionary Biology</t>
    </r>
    <r>
      <rPr>
        <sz val="11"/>
        <color theme="1"/>
        <rFont val="Calibri"/>
        <family val="2"/>
        <scheme val="minor"/>
      </rPr>
      <t xml:space="preserve"> </t>
    </r>
    <r>
      <rPr>
        <b/>
        <sz val="11"/>
        <color theme="1"/>
        <rFont val="Calibri"/>
        <family val="2"/>
        <scheme val="minor"/>
      </rPr>
      <t>25</t>
    </r>
    <r>
      <rPr>
        <sz val="11"/>
        <color theme="1"/>
        <rFont val="Calibri"/>
        <family val="2"/>
        <scheme val="minor"/>
      </rPr>
      <t xml:space="preserve">, 352 - 364. Welsford MR, Johnson SD (2012) Solitary and social bees as pollinators of </t>
    </r>
    <r>
      <rPr>
        <i/>
        <sz val="11"/>
        <color theme="1"/>
        <rFont val="Calibri"/>
        <family val="2"/>
        <scheme val="minor"/>
      </rPr>
      <t>Wahlenbergia</t>
    </r>
    <r>
      <rPr>
        <sz val="11"/>
        <color theme="1"/>
        <rFont val="Calibri"/>
        <family val="2"/>
        <scheme val="minor"/>
      </rPr>
      <t xml:space="preserve"> (Campanulaceae): single-visit effectiveness, overnight sheltering and responses to flower colour. </t>
    </r>
    <r>
      <rPr>
        <i/>
        <sz val="11"/>
        <color theme="1"/>
        <rFont val="Calibri"/>
        <family val="2"/>
        <scheme val="minor"/>
      </rPr>
      <t>Arthropod-Plants Interactions</t>
    </r>
    <r>
      <rPr>
        <sz val="11"/>
        <color theme="1"/>
        <rFont val="Calibri"/>
        <family val="2"/>
        <scheme val="minor"/>
      </rPr>
      <t xml:space="preserve"> </t>
    </r>
    <r>
      <rPr>
        <b/>
        <sz val="11"/>
        <color theme="1"/>
        <rFont val="Calibri"/>
        <family val="2"/>
        <scheme val="minor"/>
      </rPr>
      <t>6</t>
    </r>
    <r>
      <rPr>
        <sz val="11"/>
        <color theme="1"/>
        <rFont val="Calibri"/>
        <family val="2"/>
        <scheme val="minor"/>
      </rPr>
      <t>, 1 - 14.</t>
    </r>
  </si>
  <si>
    <t>Jurado E, Westoby M, Nelson D (1991) Weight, dispersal, growth form and perenniality of Central Australian plants. Journal of Ecology  79(3), 81 - 828.</t>
  </si>
  <si>
    <t>Wahlenbergia capillaris</t>
  </si>
  <si>
    <t>Wahlenbergia communis</t>
  </si>
  <si>
    <t>Wahlenbergia fluminalis</t>
  </si>
  <si>
    <t>Wahlenbergia gracilenta</t>
  </si>
  <si>
    <t>Wahlenbergia gracilis</t>
  </si>
  <si>
    <t>Wahlenbergia graniticola</t>
  </si>
  <si>
    <t>Wahlenbergia gymnoclada</t>
  </si>
  <si>
    <t>Wahlenbergia littoricola</t>
  </si>
  <si>
    <t>Wahlenbergia luteola</t>
  </si>
  <si>
    <t>Wahlenbergia multicaulis</t>
  </si>
  <si>
    <t>Wahlenbergia preissii</t>
  </si>
  <si>
    <t>Wahlenbergia queenslandica</t>
  </si>
  <si>
    <t>Wahlenbergia stricta</t>
  </si>
  <si>
    <t>Wahlenbergia tumidifructa</t>
  </si>
  <si>
    <t>Wahlenbergia victoriensis</t>
  </si>
  <si>
    <t>Apophyllum</t>
  </si>
  <si>
    <t>Capparis</t>
  </si>
  <si>
    <t>Capparis anomala</t>
  </si>
  <si>
    <t>Insect (refs for other species of genus)</t>
  </si>
  <si>
    <r>
      <t xml:space="preserve">Kers LE (2003) Capparaceae. In 'The Families and Genera of Vascular Plants. Vol. II Flowering Plants . Dicotyledons' Eds K Kubitzki, Springer-Verlag, Heidelburg, Berlin. Keighery GJ (2007) Pollination of </t>
    </r>
    <r>
      <rPr>
        <i/>
        <sz val="11"/>
        <color theme="1"/>
        <rFont val="Calibri"/>
        <family val="2"/>
        <scheme val="minor"/>
      </rPr>
      <t xml:space="preserve">Hibbertia hypericoides </t>
    </r>
    <r>
      <rPr>
        <sz val="11"/>
        <color theme="1"/>
        <rFont val="Calibri"/>
        <family val="2"/>
        <scheme val="minor"/>
      </rPr>
      <t xml:space="preserve">(Dilleniaceae) and its evolutionary significance. </t>
    </r>
    <r>
      <rPr>
        <i/>
        <sz val="11"/>
        <color theme="1"/>
        <rFont val="Calibri"/>
        <family val="2"/>
        <scheme val="minor"/>
      </rPr>
      <t xml:space="preserve">Journal of Natural History </t>
    </r>
    <r>
      <rPr>
        <b/>
        <sz val="11"/>
        <color theme="1"/>
        <rFont val="Calibri"/>
        <family val="2"/>
        <scheme val="minor"/>
      </rPr>
      <t>9(6)</t>
    </r>
    <r>
      <rPr>
        <sz val="11"/>
        <color theme="1"/>
        <rFont val="Calibri"/>
        <family val="2"/>
        <scheme val="minor"/>
      </rPr>
      <t xml:space="preserve">, 681 - 684. Bernhardt P (1984) The pollination of </t>
    </r>
    <r>
      <rPr>
        <i/>
        <sz val="11"/>
        <color theme="1"/>
        <rFont val="Calibri"/>
        <family val="2"/>
        <scheme val="minor"/>
      </rPr>
      <t xml:space="preserve">Hibbertia stricta </t>
    </r>
    <r>
      <rPr>
        <sz val="11"/>
        <color theme="1"/>
        <rFont val="Calibri"/>
        <family val="2"/>
        <scheme val="minor"/>
      </rPr>
      <t xml:space="preserve">(Dilleniaceae).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147(3)</t>
    </r>
    <r>
      <rPr>
        <sz val="11"/>
        <color theme="1"/>
        <rFont val="Calibri"/>
        <family val="2"/>
        <scheme val="minor"/>
      </rPr>
      <t>, 267 - 277.</t>
    </r>
  </si>
  <si>
    <r>
      <t xml:space="preserve">Yang Y, Lin Y, Shi L (2021) The effect of lizards on the dispersal and germination of </t>
    </r>
    <r>
      <rPr>
        <i/>
        <sz val="11"/>
        <color theme="1"/>
        <rFont val="Calibri"/>
        <family val="2"/>
        <scheme val="minor"/>
      </rPr>
      <t>Capparis spinosa</t>
    </r>
    <r>
      <rPr>
        <sz val="11"/>
        <color theme="1"/>
        <rFont val="Calibri"/>
        <family val="2"/>
        <scheme val="minor"/>
      </rPr>
      <t xml:space="preserve"> (Capparaceae). </t>
    </r>
    <r>
      <rPr>
        <i/>
        <sz val="11"/>
        <color theme="1"/>
        <rFont val="Calibri"/>
        <family val="2"/>
        <scheme val="minor"/>
      </rPr>
      <t>PlosONE</t>
    </r>
    <r>
      <rPr>
        <sz val="11"/>
        <color theme="1"/>
        <rFont val="Calibri"/>
        <family val="2"/>
        <scheme val="minor"/>
      </rPr>
      <t>, e0247585.</t>
    </r>
  </si>
  <si>
    <t>Capparis lasiantha</t>
  </si>
  <si>
    <t>Capparis loranthifolia</t>
  </si>
  <si>
    <t>Capparis mitchellii</t>
  </si>
  <si>
    <t>Insects, birds, mammals (ref for genus)</t>
  </si>
  <si>
    <t>Capparis spinosa</t>
  </si>
  <si>
    <t>Insect (refs for species)</t>
  </si>
  <si>
    <t>Cleome</t>
  </si>
  <si>
    <t>Cleome viscosa</t>
  </si>
  <si>
    <t>Caryophyllaceae</t>
  </si>
  <si>
    <t>Cerastium</t>
  </si>
  <si>
    <t>Cerastium semidecandrum</t>
  </si>
  <si>
    <t>Gravity, then ants (ref for genus)</t>
  </si>
  <si>
    <t>Bittrich V (1993) Caryophyllaceae. In 'The Families and Genera of Vascular Plants. Vol. II Flowering Plants . Dicotyledons' Eds K Kubitzki, JG Rohwer, V Bittrich, Springer-Verlag, Heidelburg, Berlin.</t>
  </si>
  <si>
    <t>Colobanthus</t>
  </si>
  <si>
    <t>Colobanthus apetalus</t>
  </si>
  <si>
    <t>Mositure/passive (ref for genus)</t>
  </si>
  <si>
    <t>Polycarpaea</t>
  </si>
  <si>
    <t>Polycarpaea arida</t>
  </si>
  <si>
    <t>McIntyre S; Lavorel S; Tremont RM, 1995. Plant life-history attributes: their relationship to disturbance response in herbaceous vegetation. Journal of Ecology (Oxford), 83(1):31-44.</t>
  </si>
  <si>
    <t>Polycarpaea breviflora</t>
  </si>
  <si>
    <t>Polycarpaea corymbosa</t>
  </si>
  <si>
    <t>Polycarpaea spirostylis</t>
  </si>
  <si>
    <t>Scleranthus</t>
  </si>
  <si>
    <t>Scleranthus biflorus</t>
  </si>
  <si>
    <r>
      <t xml:space="preserve">Leonard Y (2006) Reintroduction of the perennial knawel </t>
    </r>
    <r>
      <rPr>
        <i/>
        <sz val="11"/>
        <color theme="1"/>
        <rFont val="Calibri"/>
        <family val="2"/>
        <scheme val="minor"/>
      </rPr>
      <t>Scleranthus perennis prostratus</t>
    </r>
    <r>
      <rPr>
        <sz val="11"/>
        <color theme="1"/>
        <rFont val="Calibri"/>
        <family val="2"/>
        <scheme val="minor"/>
      </rPr>
      <t xml:space="preserve"> along a conservation path at Santon Downham, Suffolk, England. </t>
    </r>
    <r>
      <rPr>
        <i/>
        <sz val="11"/>
        <color theme="1"/>
        <rFont val="Calibri"/>
        <family val="2"/>
        <scheme val="minor"/>
      </rPr>
      <t>Conservation Evidence</t>
    </r>
    <r>
      <rPr>
        <sz val="11"/>
        <color theme="1"/>
        <rFont val="Calibri"/>
        <family val="2"/>
        <scheme val="minor"/>
      </rPr>
      <t xml:space="preserve"> </t>
    </r>
    <r>
      <rPr>
        <b/>
        <sz val="11"/>
        <color theme="1"/>
        <rFont val="Calibri"/>
        <family val="2"/>
        <scheme val="minor"/>
      </rPr>
      <t>3</t>
    </r>
    <r>
      <rPr>
        <sz val="11"/>
        <color theme="1"/>
        <rFont val="Calibri"/>
        <family val="2"/>
        <scheme val="minor"/>
      </rPr>
      <t>, 11 - 12.</t>
    </r>
  </si>
  <si>
    <t>Scleranthus diander</t>
  </si>
  <si>
    <t>Wind (ref for specie sin genus)</t>
  </si>
  <si>
    <t>Scleranthus minusculus</t>
  </si>
  <si>
    <t>Scleranthus pungens</t>
  </si>
  <si>
    <t>Spergularia</t>
  </si>
  <si>
    <t>Spergularia brevifolia</t>
  </si>
  <si>
    <t>Spergularia diandroides</t>
  </si>
  <si>
    <t>Spergularia marina</t>
  </si>
  <si>
    <t>Spergularia media</t>
  </si>
  <si>
    <t>Spergularia tasmanica</t>
  </si>
  <si>
    <t>Stellaria</t>
  </si>
  <si>
    <t>Stellaria angustifolia</t>
  </si>
  <si>
    <t>Stellaria filiformis</t>
  </si>
  <si>
    <t>Stellaria flaccida</t>
  </si>
  <si>
    <t>Stellaria multiflora</t>
  </si>
  <si>
    <t>Stellaria papillata</t>
  </si>
  <si>
    <t>Unassisted, abiotic (ref for species in genus)</t>
  </si>
  <si>
    <t>https://www.une.edu.au/__data/assets/pdf_file/0010/378190/une-weeds-chickweed.pdf</t>
  </si>
  <si>
    <t>Stellaria pungens</t>
  </si>
  <si>
    <t>Allocasuarina</t>
  </si>
  <si>
    <t>Wind (1,2) and by animal gut (3), ref for other in genus. Seeds are winged, so I've classified them as abiotic.</t>
  </si>
  <si>
    <t>Wind and insects (ref for other member in genus)</t>
  </si>
  <si>
    <t>Allocasuarina mackliniana</t>
  </si>
  <si>
    <t>Allocasuarina muelleriana</t>
  </si>
  <si>
    <t>Flora of Australia online (https://profiles.ala.org.au/opus/foa/profile/Allocasuarina%20paradoxa)</t>
  </si>
  <si>
    <t>Allocasuarina robusta</t>
  </si>
  <si>
    <t>Casuarina</t>
  </si>
  <si>
    <r>
      <t>Dunstan H, Florentine SK, Calvino-Cancela M, Westbrooke ME, Palmer GC (2013) Dietary characterisitics of emus (</t>
    </r>
    <r>
      <rPr>
        <i/>
        <sz val="11"/>
        <color theme="1"/>
        <rFont val="Calibri"/>
        <family val="2"/>
        <scheme val="minor"/>
      </rPr>
      <t>Dromaius novaehollandiae</t>
    </r>
    <r>
      <rPr>
        <sz val="11"/>
        <color theme="1"/>
        <rFont val="Calibri"/>
        <family val="2"/>
        <scheme val="minor"/>
      </rPr>
      <t xml:space="preserve">) in semi-arid New South Wales, Australia, and dispersal and germinatino of ingested seeds. </t>
    </r>
    <r>
      <rPr>
        <i/>
        <sz val="11"/>
        <color theme="1"/>
        <rFont val="Calibri"/>
        <family val="2"/>
        <scheme val="minor"/>
      </rPr>
      <t>Emu</t>
    </r>
    <r>
      <rPr>
        <sz val="11"/>
        <color theme="1"/>
        <rFont val="Calibri"/>
        <family val="2"/>
        <scheme val="minor"/>
      </rPr>
      <t xml:space="preserve"> </t>
    </r>
    <r>
      <rPr>
        <b/>
        <sz val="11"/>
        <color theme="1"/>
        <rFont val="Calibri"/>
        <family val="2"/>
        <scheme val="minor"/>
      </rPr>
      <t>113</t>
    </r>
    <r>
      <rPr>
        <sz val="11"/>
        <color theme="1"/>
        <rFont val="Calibri"/>
        <family val="2"/>
        <scheme val="minor"/>
      </rPr>
      <t>, 168 - 176.</t>
    </r>
  </si>
  <si>
    <t>Celastraceae</t>
  </si>
  <si>
    <t>Denhamia</t>
  </si>
  <si>
    <t>Denhamia bilocularis</t>
  </si>
  <si>
    <t>Ingestion (likely, based on morphology)</t>
  </si>
  <si>
    <r>
      <t xml:space="preserve">Halford JJ (2019) Nomination to change the conservation status of </t>
    </r>
    <r>
      <rPr>
        <i/>
        <sz val="11"/>
        <color theme="1"/>
        <rFont val="Calibri"/>
        <family val="2"/>
        <scheme val="minor"/>
      </rPr>
      <t>Denhamia</t>
    </r>
    <r>
      <rPr>
        <sz val="11"/>
        <color theme="1"/>
        <rFont val="Calibri"/>
        <family val="2"/>
        <scheme val="minor"/>
      </rPr>
      <t xml:space="preserve"> sp. (Junee Tableland) in Queensland. chrome-extension://efaidnbmnnnibpcajpcglclefindmkaj/http://www.environment.gov.au/biodiversity/threatened/species/pubs/90822-conservation-advice-05102022.pdf</t>
    </r>
  </si>
  <si>
    <t>Jesus, MCD, Wapling, J, Kiem, E, Stockdale, T, Whittaker, JJ, Clegg, JK, … Blanchfield, JT 2022, ‘Phytochemical composition of Denhamia obscura (A. Rich.) Meisn. Ex Walp. root bark, seeds and leaves’, ARKIVOC Free Online Journal of Organic Chemistry, vol. 2022, no. 4, pp. 123–142.</t>
  </si>
  <si>
    <t>Denhamia cunninghamii</t>
  </si>
  <si>
    <t>Centrolepidaceae</t>
  </si>
  <si>
    <t>Aphelia</t>
  </si>
  <si>
    <t>Aphelia gracilis</t>
  </si>
  <si>
    <t>Unassisted (ref for genus)</t>
  </si>
  <si>
    <r>
      <t xml:space="preserve">Linder HP, Rudall PJ (2005) Evolutionary History of Poales. </t>
    </r>
    <r>
      <rPr>
        <i/>
        <sz val="11"/>
        <color theme="1"/>
        <rFont val="Calibri"/>
        <family val="2"/>
        <scheme val="minor"/>
      </rPr>
      <t>Annual Review of Ecology, Ecolution and Systematics</t>
    </r>
    <r>
      <rPr>
        <sz val="11"/>
        <color theme="1"/>
        <rFont val="Calibri"/>
        <family val="2"/>
        <scheme val="minor"/>
      </rPr>
      <t xml:space="preserve"> </t>
    </r>
    <r>
      <rPr>
        <b/>
        <sz val="11"/>
        <color theme="1"/>
        <rFont val="Calibri"/>
        <family val="2"/>
        <scheme val="minor"/>
      </rPr>
      <t>36</t>
    </r>
    <r>
      <rPr>
        <sz val="11"/>
        <color theme="1"/>
        <rFont val="Calibri"/>
        <family val="2"/>
        <scheme val="minor"/>
      </rPr>
      <t>, 107-124.</t>
    </r>
  </si>
  <si>
    <r>
      <t xml:space="preserve">Cooke DA (1995) A taxonomic revision of </t>
    </r>
    <r>
      <rPr>
        <i/>
        <sz val="11"/>
        <color theme="1"/>
        <rFont val="Calibri"/>
        <family val="2"/>
        <scheme val="minor"/>
      </rPr>
      <t>Aphelia</t>
    </r>
    <r>
      <rPr>
        <sz val="11"/>
        <color theme="1"/>
        <rFont val="Calibri"/>
        <family val="2"/>
        <scheme val="minor"/>
      </rPr>
      <t xml:space="preserve"> (Centrolepidaceae). </t>
    </r>
    <r>
      <rPr>
        <i/>
        <sz val="11"/>
        <color theme="1"/>
        <rFont val="Calibri"/>
        <family val="2"/>
        <scheme val="minor"/>
      </rPr>
      <t>Journal of the Adelaide Botanic Gardens</t>
    </r>
    <r>
      <rPr>
        <sz val="11"/>
        <color theme="1"/>
        <rFont val="Calibri"/>
        <family val="2"/>
        <scheme val="minor"/>
      </rPr>
      <t xml:space="preserve"> </t>
    </r>
    <r>
      <rPr>
        <b/>
        <sz val="11"/>
        <color theme="1"/>
        <rFont val="Calibri"/>
        <family val="2"/>
        <scheme val="minor"/>
      </rPr>
      <t>16</t>
    </r>
    <r>
      <rPr>
        <sz val="11"/>
        <color theme="1"/>
        <rFont val="Calibri"/>
        <family val="2"/>
        <scheme val="minor"/>
      </rPr>
      <t>, 95 - 109.</t>
    </r>
  </si>
  <si>
    <t>Aphelia pumilio</t>
  </si>
  <si>
    <t>Centrolepis</t>
  </si>
  <si>
    <t>Centrolepis aristata</t>
  </si>
  <si>
    <t>Wind, brushed off by animals (ref for species in genus). Dispersal is largely by being carried by wind or water after being shaken from heads, or if the head is shed as a unit. Only then can adhesion to the mud on bird's feet occur to disperse seeds further.</t>
  </si>
  <si>
    <r>
      <t xml:space="preserve">Cooke D (1992) A taxonomic revision of </t>
    </r>
    <r>
      <rPr>
        <i/>
        <sz val="11"/>
        <color theme="1"/>
        <rFont val="Calibri"/>
        <family val="2"/>
        <scheme val="minor"/>
      </rPr>
      <t>Centrolepis</t>
    </r>
    <r>
      <rPr>
        <sz val="11"/>
        <color theme="1"/>
        <rFont val="Calibri"/>
        <family val="2"/>
        <scheme val="minor"/>
      </rPr>
      <t xml:space="preserve"> in Australia. </t>
    </r>
    <r>
      <rPr>
        <i/>
        <sz val="11"/>
        <color theme="1"/>
        <rFont val="Calibri"/>
        <family val="2"/>
        <scheme val="minor"/>
      </rPr>
      <t xml:space="preserve">Journal of the Adelaide Botanical Gardens </t>
    </r>
    <r>
      <rPr>
        <b/>
        <sz val="11"/>
        <color theme="1"/>
        <rFont val="Calibri"/>
        <family val="2"/>
        <scheme val="minor"/>
      </rPr>
      <t>15(1)</t>
    </r>
    <r>
      <rPr>
        <sz val="11"/>
        <color theme="1"/>
        <rFont val="Calibri"/>
        <family val="2"/>
        <scheme val="minor"/>
      </rPr>
      <t>, 1 - 63.</t>
    </r>
  </si>
  <si>
    <t>Centrolepis cephaloformis</t>
  </si>
  <si>
    <t>Centrolepis drummondiana</t>
  </si>
  <si>
    <t>Centrolepis eremica</t>
  </si>
  <si>
    <t>Centrolepis fascicularis</t>
  </si>
  <si>
    <t>Centrolepis glabra</t>
  </si>
  <si>
    <t>Centrolepis polygyna</t>
  </si>
  <si>
    <t>Centrolepis strigosa</t>
  </si>
  <si>
    <t>Ceratophyllaceae</t>
  </si>
  <si>
    <t>Ceratophyllum</t>
  </si>
  <si>
    <t>Ceratophyllum demersum</t>
  </si>
  <si>
    <r>
      <t xml:space="preserve">Les DH (1991) Genetic diversity in the monoecious hydrophile </t>
    </r>
    <r>
      <rPr>
        <i/>
        <sz val="11"/>
        <color theme="1"/>
        <rFont val="Calibri"/>
        <family val="2"/>
        <scheme val="minor"/>
      </rPr>
      <t>Ceratophyllum</t>
    </r>
    <r>
      <rPr>
        <sz val="11"/>
        <color theme="1"/>
        <rFont val="Calibri"/>
        <family val="2"/>
        <scheme val="minor"/>
      </rPr>
      <t xml:space="preserve"> (Ceratophyllaceae). </t>
    </r>
    <r>
      <rPr>
        <i/>
        <sz val="11"/>
        <color theme="1"/>
        <rFont val="Calibri"/>
        <family val="2"/>
        <scheme val="minor"/>
      </rPr>
      <t>American Journal of Botany</t>
    </r>
    <r>
      <rPr>
        <sz val="11"/>
        <color theme="1"/>
        <rFont val="Calibri"/>
        <family val="2"/>
        <scheme val="minor"/>
      </rPr>
      <t xml:space="preserve"> </t>
    </r>
    <r>
      <rPr>
        <b/>
        <sz val="11"/>
        <color theme="1"/>
        <rFont val="Calibri"/>
        <family val="2"/>
        <scheme val="minor"/>
      </rPr>
      <t>78(8)</t>
    </r>
    <r>
      <rPr>
        <sz val="11"/>
        <color theme="1"/>
        <rFont val="Calibri"/>
        <family val="2"/>
        <scheme val="minor"/>
      </rPr>
      <t>, 1070 - 1082.</t>
    </r>
  </si>
  <si>
    <t>Les DH (1993) Ceratophyllaceae. In 'The Families and Genera of Vascular Plants - Flowering Plants. Dicotyledons' (Eds K Kubitzki, JG Rohwer, V Bittrich) Vol. 2, 246 - 250.</t>
  </si>
  <si>
    <t>Atriplex</t>
  </si>
  <si>
    <t>Atriples nessorhina</t>
  </si>
  <si>
    <r>
      <t xml:space="preserve">Cázares-Martínez J, Montaña C, Franco M (2010) The role of pollen limitation on the coexistence of two dioecious, wind-pollinated, closely related shrubs in a fluctuating environment. </t>
    </r>
    <r>
      <rPr>
        <i/>
        <sz val="11"/>
        <color rgb="FF000000"/>
        <rFont val="Source Sans Pro"/>
        <family val="2"/>
      </rPr>
      <t>Oecologia</t>
    </r>
    <r>
      <rPr>
        <sz val="11"/>
        <color rgb="FF000000"/>
        <rFont val="Source Sans Pro"/>
        <family val="2"/>
      </rPr>
      <t xml:space="preserve"> </t>
    </r>
    <r>
      <rPr>
        <b/>
        <sz val="11"/>
        <color rgb="FF000000"/>
        <rFont val="Source Sans Pro"/>
        <family val="2"/>
      </rPr>
      <t>164</t>
    </r>
    <r>
      <rPr>
        <sz val="11"/>
        <color rgb="FF000000"/>
        <rFont val="Source Sans Pro"/>
        <family val="2"/>
      </rPr>
      <t>, 679-687., Blackwell WH, Powell MJ (1981) A preliminary note on pollination in the Chenopodiaceae. Annals of the Missouri Botanical Gardens 68, 524-526.</t>
    </r>
  </si>
  <si>
    <r>
      <t xml:space="preserve">Osmond, CB (Eds O Björkman, DJ Anderson (1980) 'Physiological Processes in Plant Ecology Toward a Synthesis with </t>
    </r>
    <r>
      <rPr>
        <i/>
        <sz val="11"/>
        <color theme="1"/>
        <rFont val="Calibri"/>
        <family val="2"/>
        <scheme val="minor"/>
      </rPr>
      <t>Atriplex</t>
    </r>
    <r>
      <rPr>
        <sz val="11"/>
        <color theme="1"/>
        <rFont val="Calibri"/>
        <family val="2"/>
        <scheme val="minor"/>
      </rPr>
      <t>.' (Springer Berlin Heidelberg: Berlin, Heidelberg). Farrell, C, Hobbs, R, Colmer, T (2012) Microsite and litter cover effects on seed banks vary with seed size and dispersal mechanisms: implications for revegetation of degraded saline land. Plant Ecology 213, 1145-1155. Dunstan, H, Florentine, SK, Calviño-Cancela, M, Westbrooke, ME, Palmer, GC (2013) Dietary characteristics of Emus (Dromaius novaehollandiae) in semi-arid New South Wales, Australia, and dispersal and germination of ingested seeds. Emu - Austral Ornithology 113, 168-176.</t>
    </r>
  </si>
  <si>
    <t>Atriplex acutibractea</t>
  </si>
  <si>
    <t>Atriplex acutiloba</t>
  </si>
  <si>
    <t>Atriplex angulata</t>
  </si>
  <si>
    <t>Atriplex australasica</t>
  </si>
  <si>
    <t>Atriplex cinerea</t>
  </si>
  <si>
    <t>Atriplex cordifolia</t>
  </si>
  <si>
    <t>Atriplex crassipes</t>
  </si>
  <si>
    <t>Atriplex cryptocarpa</t>
  </si>
  <si>
    <t>Atriplex eardleyae</t>
  </si>
  <si>
    <t>Atriplex eichleri</t>
  </si>
  <si>
    <t>Atriplex elachophylla</t>
  </si>
  <si>
    <t>Atriplex fissivalvis</t>
  </si>
  <si>
    <t>Atriplex holocarpa</t>
  </si>
  <si>
    <t>Atriplex humifusa</t>
  </si>
  <si>
    <t>Atriplex incrassata</t>
  </si>
  <si>
    <t>Atriplex intermedia</t>
  </si>
  <si>
    <t>Atriplex kochiana</t>
  </si>
  <si>
    <t>Atriplex leptocarpa</t>
  </si>
  <si>
    <t>Atriplex limbata</t>
  </si>
  <si>
    <t>Atriplex lindleyi</t>
  </si>
  <si>
    <t>Atriplex lobativalvis</t>
  </si>
  <si>
    <t>Atriplex macropterocarpa</t>
  </si>
  <si>
    <t>Atriplex morrisii</t>
  </si>
  <si>
    <t>Atriplex muelleri</t>
  </si>
  <si>
    <t>Atriplex obconica</t>
  </si>
  <si>
    <t>Atriplex papillata</t>
  </si>
  <si>
    <t>Atriplex pseudocampanulata</t>
  </si>
  <si>
    <t>Atriplex pumilio</t>
  </si>
  <si>
    <t>Atriplex quadrivalvata</t>
  </si>
  <si>
    <t>Atriplex quinii</t>
  </si>
  <si>
    <t>Atriplex rhagodioides</t>
  </si>
  <si>
    <t>Atriplex semibaccata</t>
  </si>
  <si>
    <t>Atriplex spongiosa</t>
  </si>
  <si>
    <t>Atriplex stipitata</t>
  </si>
  <si>
    <t>Atriplex suberecta</t>
  </si>
  <si>
    <t>Atriplex turbinata</t>
  </si>
  <si>
    <t>Atriplex velutinella</t>
  </si>
  <si>
    <t>Atriplex vesicaria</t>
  </si>
  <si>
    <t>Sclerolaena</t>
  </si>
  <si>
    <t>Bassia copleyi</t>
  </si>
  <si>
    <t>Australian Native Plants Society</t>
  </si>
  <si>
    <t>Kuhn U (1993) Chenopodiaceae In Flowering Plants · Dicotyledons Magnoliid, Hamamelid and Caryophyllid Families. K Kubitzki, JG Rohwer &amp; V Bittrich (eds), 1st ed. 1993., Springer Berlin Heidelberg, Berlin, Heidelberg.</t>
  </si>
  <si>
    <t>Chenopodium</t>
  </si>
  <si>
    <t>Chenopodium auricomum</t>
  </si>
  <si>
    <t>Wind (ref for other member in genus, ref for genus)</t>
  </si>
  <si>
    <t>Flacher F, Raynaud X, Hansart A, Motard E, Dajoz I (2015) Competition with wind-pollinated plant species alters floral traits of insect-pollinated plant species. Scientific Reparts 5:13345., Kunth P (1909) Handbook of Flower Pollination. Vol. 3 Chenopodiaceae pp. 332-337 (Eng translation by JR Ainsworth Davis)</t>
  </si>
  <si>
    <t>. Kozlowski TT (1972) Seed biology 3 vols. London: Academic Press.</t>
  </si>
  <si>
    <t>Chenopodium curvispicatum</t>
  </si>
  <si>
    <t>Chenopodium desertorum</t>
  </si>
  <si>
    <t>Chenopodium erosum</t>
  </si>
  <si>
    <t>Chenopodium gaudichaudianum</t>
  </si>
  <si>
    <t>Chenopodium nitrariaceum</t>
  </si>
  <si>
    <t>Dissocarpus</t>
  </si>
  <si>
    <t>Dissocarpus biflorus</t>
  </si>
  <si>
    <t>Dissocarpus fontinalis</t>
  </si>
  <si>
    <t>Dissocarpus latifolius</t>
  </si>
  <si>
    <t>Dissocarpus paradoxus</t>
  </si>
  <si>
    <t>Dysphania</t>
  </si>
  <si>
    <t>Dysphaia glomulifera</t>
  </si>
  <si>
    <t>Dysphania carinata</t>
  </si>
  <si>
    <t>Kuhn U (1993) Chenopodiaceae. In 'The Families and Genera of Vascular Plants. Vol. II Flowering Plants . Dicotyledons' Eds K Kubitzki, JG Rohwer, V Bittrich, Springer-Verlag, Heidelburg, Berlin. Shepherd KA, Waycott M, Calladine A (2004) Radiation of the Australian Salicornioideae (Chenopodiaceae) - Based on evidence from nuclear and chloroplast DNA sequences. American Journal of Botany 91, 1387-1397., Blackwell WH, Powell MJ (1981) A preliminary note on pollination in the Chenopodiaceae. Annals of the Missouri Botanical Gardens 68, 524-526. Flora of Western Australia Online (FloraBase) https://florabase.dpaw.wa.gov.au/browse/profile/33500, Grozeva NH, Cvetanova YG (2013) Karyological and morphological variations within the genus Dysphania (Chenopodiaceae) in Bulgaria. Acta Botanica Croatica 72, 49-69.</t>
  </si>
  <si>
    <t>Dysphania cristata</t>
  </si>
  <si>
    <t>Dysphania kalpari</t>
  </si>
  <si>
    <t>Dysphania melanocarpa</t>
  </si>
  <si>
    <t>Dysphania multifida</t>
  </si>
  <si>
    <t>Dysphania plantaginella</t>
  </si>
  <si>
    <t>Dysphania platycarpa</t>
  </si>
  <si>
    <t>Dysphania pumilio</t>
  </si>
  <si>
    <t>Dysphania rhadinostachya</t>
  </si>
  <si>
    <t>Dysphania saxatilis</t>
  </si>
  <si>
    <t>Dysphania simulans</t>
  </si>
  <si>
    <t>Dysphania sphaerosperma</t>
  </si>
  <si>
    <t>Dysphania truncata</t>
  </si>
  <si>
    <t>Einadia nutans</t>
  </si>
  <si>
    <t>Enchylaena</t>
  </si>
  <si>
    <t>Enchylaena tomentosa</t>
  </si>
  <si>
    <t>Ingested (ref for genus)</t>
  </si>
  <si>
    <t>Eremophea</t>
  </si>
  <si>
    <t>Eremophea spinosa</t>
  </si>
  <si>
    <t>Eriochiton</t>
  </si>
  <si>
    <t>Eriochiton sclerolaenoides</t>
  </si>
  <si>
    <t>Adhesion (likely, ref for genus with morphology)</t>
  </si>
  <si>
    <t>Maireana</t>
  </si>
  <si>
    <t>Maireana amoena</t>
  </si>
  <si>
    <t>Kuhn U (1993) Chenopodiaceae. In 'The Families and Genera of Vascular Plants. Vol. II Flowering Plants . Dicotyledons' Eds K Kubitzki, JG Rohwer, V Bittrich, Springer-Verlag, Heidelburg, Berlin. Shepherd KA, Waycott M, Calladine A (2004) Radiation of the Australian Salicornioideae (Chenopodiaceae) - Based on evidence from nuclear and chloroplast DNA sequences. American Journal of Botany 91, 1387-1397., Blackwell WH, Powell MJ (1981) A preliminary note on pollination in the Chenopodiaceae. Annals of the Missouri Botanical Gardens 68, 524-526. Shepherd KA, Waycott M, Calladine A (2004) Radiation of the Australian Salicornioideae (Chenopodiaceae) - Based on evidence from nuclear and chloroplast DNA sequences. American Journal of Botany 91, 1387-1397., Blackwell WH, Powell MJ (1981) A preliminary note on pollination in the Chenopodiaceae. Annals of the Missouri Botanical Gardens 68, 524-526.Shepherd KA, Waycott M, Calladine A (2004) Radiation of the Australian Salicornioideae (Chenopodiaceae) - Based on evidence from nuclear and chloroplast DNA sequences. American Journal of Botany 91, 1387-1397., Blackwell WH, Powell MJ (1981) A preliminary note on pollination in the Chenopodiaceae. Annals of the Missouri Botanical Gardens 68, 524-526.</t>
  </si>
  <si>
    <r>
      <t xml:space="preserve">Wotton NJ (1993) Aspects of the autecology of the pearl bluebush, </t>
    </r>
    <r>
      <rPr>
        <i/>
        <sz val="11"/>
        <color theme="1"/>
        <rFont val="Calibri"/>
        <family val="2"/>
        <scheme val="minor"/>
      </rPr>
      <t>Maireana sedifolia</t>
    </r>
    <r>
      <rPr>
        <sz val="11"/>
        <color theme="1"/>
        <rFont val="Calibri"/>
        <family val="2"/>
        <scheme val="minor"/>
      </rPr>
      <t>. PhD Thesis - The University of Adelaide.</t>
    </r>
  </si>
  <si>
    <t>Maireana aphylla</t>
  </si>
  <si>
    <t>Maireana appressa</t>
  </si>
  <si>
    <t>Maireana astrotricha</t>
  </si>
  <si>
    <t>Maireana brevifolia</t>
  </si>
  <si>
    <t>Maireana campanulata</t>
  </si>
  <si>
    <t>Maireana cannonii</t>
  </si>
  <si>
    <t>Maireana carnosa</t>
  </si>
  <si>
    <t>Maireana cheelii</t>
  </si>
  <si>
    <t>Maireana ciliata</t>
  </si>
  <si>
    <t>Maireana coronata</t>
  </si>
  <si>
    <t>Maireana decalvans</t>
  </si>
  <si>
    <t>Maireana dichoptera</t>
  </si>
  <si>
    <t>Maireana enchylaenoides</t>
  </si>
  <si>
    <t>Maireana erioclada</t>
  </si>
  <si>
    <t>Maireana eriosphaera</t>
  </si>
  <si>
    <t>Maireana excavata</t>
  </si>
  <si>
    <t>Maireana georgei</t>
  </si>
  <si>
    <t>Maireana humillima</t>
  </si>
  <si>
    <t>Maireana integra</t>
  </si>
  <si>
    <t>Maireana lanosa</t>
  </si>
  <si>
    <t>Maireana lobiflora</t>
  </si>
  <si>
    <t>Maireana luehmannii</t>
  </si>
  <si>
    <t>Maireana melanocarpa</t>
  </si>
  <si>
    <t>Maireana microcarpa</t>
  </si>
  <si>
    <t>Maireana ovata</t>
  </si>
  <si>
    <t>Maireana pentagona</t>
  </si>
  <si>
    <t>Maireana pentatropis</t>
  </si>
  <si>
    <t>Maireana planifolia</t>
  </si>
  <si>
    <t>Maireana pyramidata</t>
  </si>
  <si>
    <t>Maireana radiata</t>
  </si>
  <si>
    <t>Maireana rohrlachii</t>
  </si>
  <si>
    <t>Maireana schistocarpa</t>
  </si>
  <si>
    <t>Maireana scleroptera</t>
  </si>
  <si>
    <t>Maireana sedifolia</t>
  </si>
  <si>
    <t>Maireana spongiocarpa</t>
  </si>
  <si>
    <t>Maireana suaedifolia</t>
  </si>
  <si>
    <t>Maireana tomentosa</t>
  </si>
  <si>
    <t>Maireana trichoptera</t>
  </si>
  <si>
    <t>Maireana triptera</t>
  </si>
  <si>
    <t>Maireana turbinata</t>
  </si>
  <si>
    <t>Maireana villosa</t>
  </si>
  <si>
    <t>Malacocera</t>
  </si>
  <si>
    <t>Malacocera albolanata</t>
  </si>
  <si>
    <t>Malacocera biflora</t>
  </si>
  <si>
    <t>Malacocera gracilis</t>
  </si>
  <si>
    <t>Malacocera tricornis</t>
  </si>
  <si>
    <t>Neobassia</t>
  </si>
  <si>
    <t>Neobassia astrocarpa</t>
  </si>
  <si>
    <t>Neobassia proceriflora</t>
  </si>
  <si>
    <t>Osteocarpum</t>
  </si>
  <si>
    <t>Osteocarpum acropterum</t>
  </si>
  <si>
    <t>Wind (ref for genus, with morphology)</t>
  </si>
  <si>
    <t>Osteocarpum dipterocarpum</t>
  </si>
  <si>
    <t>Osteocarpum pentapterum</t>
  </si>
  <si>
    <t>Osteocarpum salsuginosum</t>
  </si>
  <si>
    <t>Rhagodia</t>
  </si>
  <si>
    <t>Rhagodia candolleana</t>
  </si>
  <si>
    <t>Rhagodia drummondii</t>
  </si>
  <si>
    <t>Rhagodia eremaea</t>
  </si>
  <si>
    <t>Rhagodia parabolica</t>
  </si>
  <si>
    <t>Rhagodia preissii</t>
  </si>
  <si>
    <t>Rhagodia spinescens</t>
  </si>
  <si>
    <t>Rhagodia ulicina</t>
  </si>
  <si>
    <t>Salicornia</t>
  </si>
  <si>
    <t>Salicornia blackiana</t>
  </si>
  <si>
    <t>Wind (ref for 2 other members in genus), also insect (ref for other member in genus)</t>
  </si>
  <si>
    <t>Water (1 ref for other in genus), unassisted/gravity (2, ref for other in genus)</t>
  </si>
  <si>
    <r>
      <t xml:space="preserve">Cooke FW (1912) Observations on </t>
    </r>
    <r>
      <rPr>
        <i/>
        <sz val="11"/>
        <color theme="1"/>
        <rFont val="Calibri"/>
        <family val="2"/>
        <scheme val="minor"/>
      </rPr>
      <t>Salicornia australis</t>
    </r>
    <r>
      <rPr>
        <sz val="11"/>
        <color theme="1"/>
        <rFont val="Calibri"/>
        <family val="2"/>
        <scheme val="minor"/>
      </rPr>
      <t xml:space="preserve">. </t>
    </r>
    <r>
      <rPr>
        <i/>
        <sz val="11"/>
        <color theme="1"/>
        <rFont val="Calibri"/>
        <family val="2"/>
        <scheme val="minor"/>
      </rPr>
      <t>Transactions of the New Zealand Institute</t>
    </r>
    <r>
      <rPr>
        <sz val="11"/>
        <color theme="1"/>
        <rFont val="Calibri"/>
        <family val="2"/>
        <scheme val="minor"/>
      </rPr>
      <t xml:space="preserve"> </t>
    </r>
    <r>
      <rPr>
        <b/>
        <sz val="11"/>
        <color theme="1"/>
        <rFont val="Calibri"/>
        <family val="2"/>
        <scheme val="minor"/>
      </rPr>
      <t>44</t>
    </r>
    <r>
      <rPr>
        <sz val="11"/>
        <color theme="1"/>
        <rFont val="Calibri"/>
        <family val="2"/>
        <scheme val="minor"/>
      </rPr>
      <t xml:space="preserve">, 349-362., Connor HE (1984) Gynodioecism in </t>
    </r>
    <r>
      <rPr>
        <i/>
        <sz val="11"/>
        <color theme="1"/>
        <rFont val="Calibri"/>
        <family val="2"/>
        <scheme val="minor"/>
      </rPr>
      <t>Sacrocornia quinqueflora</t>
    </r>
    <r>
      <rPr>
        <sz val="11"/>
        <color theme="1"/>
        <rFont val="Calibri"/>
        <family val="2"/>
        <scheme val="minor"/>
      </rPr>
      <t xml:space="preserve"> (Salicornieae) in New Zealand. </t>
    </r>
    <r>
      <rPr>
        <i/>
        <sz val="11"/>
        <color theme="1"/>
        <rFont val="Calibri"/>
        <family val="2"/>
        <scheme val="minor"/>
      </rPr>
      <t>New Zealand Journal of Botany</t>
    </r>
    <r>
      <rPr>
        <sz val="11"/>
        <color theme="1"/>
        <rFont val="Calibri"/>
        <family val="2"/>
        <scheme val="minor"/>
      </rPr>
      <t xml:space="preserve"> </t>
    </r>
    <r>
      <rPr>
        <b/>
        <sz val="11"/>
        <color theme="1"/>
        <rFont val="Calibri"/>
        <family val="2"/>
        <scheme val="minor"/>
      </rPr>
      <t>22</t>
    </r>
    <r>
      <rPr>
        <sz val="11"/>
        <color theme="1"/>
        <rFont val="Calibri"/>
        <family val="2"/>
        <scheme val="minor"/>
      </rPr>
      <t xml:space="preserve">, 433-439., Adam P, Fisher A, Anderson JME (1987) Pollen collection by honey bees from </t>
    </r>
    <r>
      <rPr>
        <i/>
        <sz val="11"/>
        <color theme="1"/>
        <rFont val="Calibri"/>
        <family val="2"/>
        <scheme val="minor"/>
      </rPr>
      <t>Sarcocornia quinneflora</t>
    </r>
    <r>
      <rPr>
        <sz val="11"/>
        <color theme="1"/>
        <rFont val="Calibri"/>
        <family val="2"/>
        <scheme val="minor"/>
      </rPr>
      <t xml:space="preserve">. </t>
    </r>
    <r>
      <rPr>
        <i/>
        <sz val="11"/>
        <color theme="1"/>
        <rFont val="Calibri"/>
        <family val="2"/>
        <scheme val="minor"/>
      </rPr>
      <t>Wetlands</t>
    </r>
    <r>
      <rPr>
        <sz val="11"/>
        <color theme="1"/>
        <rFont val="Calibri"/>
        <family val="2"/>
        <scheme val="minor"/>
      </rPr>
      <t xml:space="preserve"> </t>
    </r>
    <r>
      <rPr>
        <b/>
        <sz val="11"/>
        <color theme="1"/>
        <rFont val="Calibri"/>
        <family val="2"/>
        <scheme val="minor"/>
      </rPr>
      <t>7(1)</t>
    </r>
    <r>
      <rPr>
        <sz val="11"/>
        <color theme="1"/>
        <rFont val="Calibri"/>
        <family val="2"/>
        <scheme val="minor"/>
      </rPr>
      <t>, 25-28.</t>
    </r>
  </si>
  <si>
    <t>Davy, AJ, Bishop, GF, Mossman, H, Redondo‐Gómez, S, Castillo, ,JM, Castellanos, EM, Luque, T, Figueroa, ME (2006) Biological Flora of the British Isles: Sarcocornia perennis (Miller) A.J. Scott. Journal of Ecology 94, 1035-1048. Connor, H (1984) Gynodioecism in Sarcocornia quinqueflora (Salicornieae) in New Zealand. New Zealand Journal of Botany 22, 433 - 439.</t>
  </si>
  <si>
    <t>Salicornia quinqueflora</t>
  </si>
  <si>
    <t>Sclerolaena anisacanthoides</t>
  </si>
  <si>
    <t>Sclerolaena articulata</t>
  </si>
  <si>
    <t>Sclerolaena bicornis</t>
  </si>
  <si>
    <t>Sclerolaena birchii</t>
  </si>
  <si>
    <t>Sclerolaena blackiana</t>
  </si>
  <si>
    <t>Sclerolaena blakei</t>
  </si>
  <si>
    <t>Sclerolaena brachyptera</t>
  </si>
  <si>
    <t>Sclerolaena brevifolia</t>
  </si>
  <si>
    <t>Sclerolaena calcarata</t>
  </si>
  <si>
    <t>Sclerolaena clelandii</t>
  </si>
  <si>
    <t>Sclerolaena constricta</t>
  </si>
  <si>
    <t>Sclerolaena convexula</t>
  </si>
  <si>
    <t>Sclerolaena cornishiana</t>
  </si>
  <si>
    <t>Sclerolaena costata</t>
  </si>
  <si>
    <t>Sclerolaena cuneata</t>
  </si>
  <si>
    <t>Sclerolaena decurrens</t>
  </si>
  <si>
    <t>Sclerolaena densiflora</t>
  </si>
  <si>
    <t>Sclerolaena deserticola</t>
  </si>
  <si>
    <t>Sclerolaena diacantha</t>
  </si>
  <si>
    <t>Sclerolaena divaricata</t>
  </si>
  <si>
    <t>Sclerolaena eriacantha</t>
  </si>
  <si>
    <t>Sclerolaena eurotioides</t>
  </si>
  <si>
    <t>Sclerolaena everistiana</t>
  </si>
  <si>
    <t>Sclerolaena fimbriolata</t>
  </si>
  <si>
    <t>Sclerolaena fontinalis</t>
  </si>
  <si>
    <t>Sclerolaena fusiformis</t>
  </si>
  <si>
    <t>Sclerolaena gardneri</t>
  </si>
  <si>
    <t>Sclerolaena georgei</t>
  </si>
  <si>
    <t>Sclerolaena glabra</t>
  </si>
  <si>
    <t>Sclerolaena holtiana</t>
  </si>
  <si>
    <t>Sclerolaena intricata</t>
  </si>
  <si>
    <t>Sclerolaena johnsonii</t>
  </si>
  <si>
    <t>Sclerolaena lanicuspis</t>
  </si>
  <si>
    <t>Sclerolaena limbata</t>
  </si>
  <si>
    <t>Sclerolaena longicuspis</t>
  </si>
  <si>
    <t>Sclerolaena minuta</t>
  </si>
  <si>
    <t>Sclerolaena muelleri</t>
  </si>
  <si>
    <t>Sclerolaena muricata</t>
  </si>
  <si>
    <t>Sclerolaena napiformis</t>
  </si>
  <si>
    <t>Sclerolaena obliquicuspis</t>
  </si>
  <si>
    <t>Sclerolaena parallelicuspis</t>
  </si>
  <si>
    <t>Sclerolaena parviflora</t>
  </si>
  <si>
    <t>Sclerolaena patenticuspis</t>
  </si>
  <si>
    <t>Sclerolaena ramsayae</t>
  </si>
  <si>
    <t>Sclerolaena ramulosa</t>
  </si>
  <si>
    <t>Sclerolaena stelligera</t>
  </si>
  <si>
    <t>Sclerolaena symoniana</t>
  </si>
  <si>
    <t>Sclerolaena tatei</t>
  </si>
  <si>
    <t>Sclerolaena tricuspis</t>
  </si>
  <si>
    <t>Sclerolaena uniflora</t>
  </si>
  <si>
    <t>Sclerolaena urceolata</t>
  </si>
  <si>
    <t>Sclerolaena ventricosa</t>
  </si>
  <si>
    <t>Sclerolaena walkeri</t>
  </si>
  <si>
    <t>Suaeda</t>
  </si>
  <si>
    <t>Suaeda australis</t>
  </si>
  <si>
    <t>Insect (ref for other members in genus)</t>
  </si>
  <si>
    <r>
      <t xml:space="preserve">Aluri JSR, Kumar R, Chappidi PR (2016) Reproductive biology of mangrove plants </t>
    </r>
    <r>
      <rPr>
        <i/>
        <sz val="11"/>
        <color theme="1"/>
        <rFont val="Calibri"/>
        <family val="2"/>
        <scheme val="minor"/>
      </rPr>
      <t>Clerodendrum inerme</t>
    </r>
    <r>
      <rPr>
        <sz val="11"/>
        <color theme="1"/>
        <rFont val="Calibri"/>
        <family val="2"/>
        <scheme val="minor"/>
      </rPr>
      <t xml:space="preserve">, </t>
    </r>
    <r>
      <rPr>
        <i/>
        <sz val="11"/>
        <color theme="1"/>
        <rFont val="Calibri"/>
        <family val="2"/>
        <scheme val="minor"/>
      </rPr>
      <t>Derris trifoliata, Suaeda maritima, Suaeda monoica, Suaeda nudiflora. Transylvanian Review of Systematical and Ecological Research</t>
    </r>
    <r>
      <rPr>
        <sz val="11"/>
        <color theme="1"/>
        <rFont val="Calibri"/>
        <family val="2"/>
        <scheme val="minor"/>
      </rPr>
      <t xml:space="preserve"> </t>
    </r>
    <r>
      <rPr>
        <b/>
        <sz val="11"/>
        <color theme="1"/>
        <rFont val="Calibri"/>
        <family val="2"/>
        <scheme val="minor"/>
      </rPr>
      <t>18</t>
    </r>
    <r>
      <rPr>
        <sz val="11"/>
        <color theme="1"/>
        <rFont val="Calibri"/>
        <family val="2"/>
        <scheme val="minor"/>
      </rPr>
      <t>, 31-68</t>
    </r>
  </si>
  <si>
    <r>
      <t xml:space="preserve">Raju AJS, Kumar R (2016) On the reproductive ecology of </t>
    </r>
    <r>
      <rPr>
        <i/>
        <sz val="11"/>
        <color theme="1"/>
        <rFont val="Calibri"/>
        <family val="2"/>
        <scheme val="minor"/>
      </rPr>
      <t>Suaeda maritima</t>
    </r>
    <r>
      <rPr>
        <sz val="11"/>
        <color theme="1"/>
        <rFont val="Calibri"/>
        <family val="2"/>
        <scheme val="minor"/>
      </rPr>
      <t xml:space="preserve">, </t>
    </r>
    <r>
      <rPr>
        <i/>
        <sz val="11"/>
        <color theme="1"/>
        <rFont val="Calibri"/>
        <family val="2"/>
        <scheme val="minor"/>
      </rPr>
      <t>S. monoica</t>
    </r>
    <r>
      <rPr>
        <sz val="11"/>
        <color theme="1"/>
        <rFont val="Calibri"/>
        <family val="2"/>
        <scheme val="minor"/>
      </rPr>
      <t xml:space="preserve"> and </t>
    </r>
    <r>
      <rPr>
        <i/>
        <sz val="11"/>
        <color theme="1"/>
        <rFont val="Calibri"/>
        <family val="2"/>
        <scheme val="minor"/>
      </rPr>
      <t>S. nudiflora</t>
    </r>
    <r>
      <rPr>
        <sz val="11"/>
        <color theme="1"/>
        <rFont val="Calibri"/>
        <family val="2"/>
        <scheme val="minor"/>
      </rPr>
      <t xml:space="preserve"> (Chenopodiaceae). </t>
    </r>
    <r>
      <rPr>
        <i/>
        <sz val="11"/>
        <color theme="1"/>
        <rFont val="Calibri"/>
        <family val="2"/>
        <scheme val="minor"/>
      </rPr>
      <t>Journal of Threatened Taxa</t>
    </r>
    <r>
      <rPr>
        <sz val="11"/>
        <color theme="1"/>
        <rFont val="Calibri"/>
        <family val="2"/>
        <scheme val="minor"/>
      </rPr>
      <t xml:space="preserve"> </t>
    </r>
    <r>
      <rPr>
        <b/>
        <sz val="11"/>
        <color theme="1"/>
        <rFont val="Calibri"/>
        <family val="2"/>
        <scheme val="minor"/>
      </rPr>
      <t>8(6)</t>
    </r>
    <r>
      <rPr>
        <sz val="11"/>
        <color theme="1"/>
        <rFont val="Calibri"/>
        <family val="2"/>
        <scheme val="minor"/>
      </rPr>
      <t>, 88560 - 88760</t>
    </r>
  </si>
  <si>
    <t>Tecticornia</t>
  </si>
  <si>
    <t>Tecticornia arbuscula</t>
  </si>
  <si>
    <t>Abiotic (likely, based on other species in genus and collection information)</t>
  </si>
  <si>
    <r>
      <t xml:space="preserve">Dalby DH (1963) Seed dispersal in </t>
    </r>
    <r>
      <rPr>
        <i/>
        <sz val="11"/>
        <color theme="1"/>
        <rFont val="Calibri"/>
        <family val="2"/>
        <scheme val="minor"/>
      </rPr>
      <t>Salicornia pusilla</t>
    </r>
    <r>
      <rPr>
        <sz val="11"/>
        <color theme="1"/>
        <rFont val="Calibri"/>
        <family val="2"/>
        <scheme val="minor"/>
      </rPr>
      <t xml:space="preserve">. </t>
    </r>
    <r>
      <rPr>
        <i/>
        <sz val="11"/>
        <color theme="1"/>
        <rFont val="Calibri"/>
        <family val="2"/>
        <scheme val="minor"/>
      </rPr>
      <t>Nature</t>
    </r>
    <r>
      <rPr>
        <sz val="11"/>
        <color theme="1"/>
        <rFont val="Calibri"/>
        <family val="2"/>
        <scheme val="minor"/>
      </rPr>
      <t xml:space="preserve"> </t>
    </r>
    <r>
      <rPr>
        <b/>
        <sz val="11"/>
        <color theme="1"/>
        <rFont val="Calibri"/>
        <family val="2"/>
        <scheme val="minor"/>
      </rPr>
      <t>199</t>
    </r>
    <r>
      <rPr>
        <sz val="11"/>
        <color theme="1"/>
        <rFont val="Calibri"/>
        <family val="2"/>
        <scheme val="minor"/>
      </rPr>
      <t>, 197-198.</t>
    </r>
  </si>
  <si>
    <t>https://www.agric.wa.gov.au/soil-salinity/samphires-tecticornia-species-dryland-salinity-management-western-australia</t>
  </si>
  <si>
    <t>Tecticornia calyptrata</t>
  </si>
  <si>
    <t>Tecticornia cupuliformis</t>
  </si>
  <si>
    <t>Tecticornia disarticulata</t>
  </si>
  <si>
    <t>Tecticornia doleiformis</t>
  </si>
  <si>
    <t>Tecticornia flabelliformis</t>
  </si>
  <si>
    <t>Tecticornia fontinalis</t>
  </si>
  <si>
    <t>Tecticornia halocnemoides</t>
  </si>
  <si>
    <t>Tecticornia indica</t>
  </si>
  <si>
    <t>Tecticornia laevigata</t>
  </si>
  <si>
    <t>Tecticornia lepidosperma</t>
  </si>
  <si>
    <t>Tecticornia lylei</t>
  </si>
  <si>
    <t>Tecticornia medullosa</t>
  </si>
  <si>
    <t>Tecticornia nitida</t>
  </si>
  <si>
    <t>Tecticornia pergranulata</t>
  </si>
  <si>
    <t>Tecticornia pluriflora</t>
  </si>
  <si>
    <t>Tecticornia pruinosa</t>
  </si>
  <si>
    <t>Tecticornia pterygosperma</t>
  </si>
  <si>
    <t>Tecticornia syncarpa</t>
  </si>
  <si>
    <t>Tecticornia tenuis</t>
  </si>
  <si>
    <t>Tecticornia triandra</t>
  </si>
  <si>
    <t>Tecticornia undulata</t>
  </si>
  <si>
    <t>Tecticornia verrucosa</t>
  </si>
  <si>
    <t>Threlkeldia</t>
  </si>
  <si>
    <t>Threlkeldia diffusa</t>
  </si>
  <si>
    <t>Ingestion (ref for genus)]</t>
  </si>
  <si>
    <t>Threlkeldia inchoata</t>
  </si>
  <si>
    <t>Chloanthaceae</t>
  </si>
  <si>
    <t>Dicrastylis</t>
  </si>
  <si>
    <t>Dicrastylis beveridgei</t>
  </si>
  <si>
    <t>Insect (morphology &amp; unofficial refs)</t>
  </si>
  <si>
    <t>Abiotic (likely, based on morphology)</t>
  </si>
  <si>
    <t xml:space="preserve">https://www.padil.gov.au/pollinators/pest/specimens/138994, 
  Zhao, Chen, Y.-P., Salmaki, Y., Drew, B. T., Wilson, T. C., Scheen, A.-C., Celep, F., Bräuchler, C., Bendiksby, M., Wang, Q., Min, D.-Z., Peng, H., Olmstead, R. G., Li, B., &amp; Xiang, C.-L. (2021). An updated tribal classification of Lamiaceae based on plastome phylogenomics. BMC Biology, 19(1), 2–2. https://doi.org/10.1186/s12915-020-00931-z
</t>
  </si>
  <si>
    <t>Dicrastylis costelloi</t>
  </si>
  <si>
    <t>Dicrastylis cundeeleensis</t>
  </si>
  <si>
    <t>Dicrastylis doranii</t>
  </si>
  <si>
    <t>Dicrastylis exsuccosa</t>
  </si>
  <si>
    <t>Dicrastylis gilesii</t>
  </si>
  <si>
    <t>Dicrastylis lewellinii</t>
  </si>
  <si>
    <t>Dicrastylis parvifolia</t>
  </si>
  <si>
    <t>Dicrastylis subterminalis</t>
  </si>
  <si>
    <t>Dicrastylis verticillata</t>
  </si>
  <si>
    <t xml:space="preserve">Newcastelia </t>
  </si>
  <si>
    <t>Newcastelia bracteosa</t>
  </si>
  <si>
    <t>https://florabase.dpaw.wa.gov.au/browse/profile/22002</t>
  </si>
  <si>
    <t>Newcastelia cephalantha</t>
  </si>
  <si>
    <t>Newcastelia</t>
  </si>
  <si>
    <t>Newcastelia cladotricha</t>
  </si>
  <si>
    <t>Newcastelia hexarrhena</t>
  </si>
  <si>
    <t>Newcastelia spodiotricha</t>
  </si>
  <si>
    <t>Pityrodia</t>
  </si>
  <si>
    <t>Pityrodia loricata</t>
  </si>
  <si>
    <t>Department of Environment and Conservation (2009). Wyalkatchem Foxglove (Pityrodia scabra) Recovery Plan, Department of Environment and Conservation, Perth, Western Australia.</t>
  </si>
  <si>
    <t>Clusiaceae</t>
  </si>
  <si>
    <t>Hypericum</t>
  </si>
  <si>
    <t>Hypericum gramineum</t>
  </si>
  <si>
    <t>Insects (ref for species in genus, ref for family)</t>
  </si>
  <si>
    <t>Wind (ref for family, combined with morphology)</t>
  </si>
  <si>
    <r>
      <t xml:space="preserve">Diller C, Fernster CB (2016) Corolla chirality does not contribute to directed pollen movement in </t>
    </r>
    <r>
      <rPr>
        <i/>
        <sz val="11"/>
        <color theme="1"/>
        <rFont val="Calibri"/>
        <family val="2"/>
        <scheme val="minor"/>
      </rPr>
      <t xml:space="preserve">Hypericum perforatum </t>
    </r>
    <r>
      <rPr>
        <sz val="11"/>
        <color theme="1"/>
        <rFont val="Calibri"/>
        <family val="2"/>
        <scheme val="minor"/>
      </rPr>
      <t xml:space="preserve">(Hypericaceae): mirror image pinwheel flowers function as radially symmetric flowers in pollination. </t>
    </r>
    <r>
      <rPr>
        <i/>
        <sz val="11"/>
        <color theme="1"/>
        <rFont val="Calibri"/>
        <family val="2"/>
        <scheme val="minor"/>
      </rPr>
      <t>Ecology and Evolution</t>
    </r>
    <r>
      <rPr>
        <sz val="11"/>
        <color theme="1"/>
        <rFont val="Calibri"/>
        <family val="2"/>
        <scheme val="minor"/>
      </rPr>
      <t xml:space="preserve"> </t>
    </r>
    <r>
      <rPr>
        <b/>
        <sz val="11"/>
        <color theme="1"/>
        <rFont val="Calibri"/>
        <family val="2"/>
        <scheme val="minor"/>
      </rPr>
      <t>6(14)</t>
    </r>
    <r>
      <rPr>
        <sz val="11"/>
        <color theme="1"/>
        <rFont val="Calibri"/>
        <family val="2"/>
        <scheme val="minor"/>
      </rPr>
      <t>, 5076 - 5086. Stevens PF (2007) Hypericaceae. In 'The Families and Genera of Vascular Plants. Vol. II Flowering Plants . Eudicots' Eds K Kubitzki, Springer-Verlag, Heidelburg, Berlin.</t>
    </r>
  </si>
  <si>
    <t xml:space="preserve"> Stevens PF (2007) Hypericaceae. In 'The Families and Genera of Vascular Plants. Vol. II Flowering Plants . Eudicots' Eds K Kubitzki, Springer-Verlag, Heidelburg, Berlin.</t>
  </si>
  <si>
    <t>Hypericum japonicum</t>
  </si>
  <si>
    <t>Schelhammera</t>
  </si>
  <si>
    <t>Schelhammera undulata</t>
  </si>
  <si>
    <t>Kubitzki K, Rudall PJ (1998) Asparagaceae. In 'The Families and Genera of Vascular Plants - Flowering Plants. Monoeoctyledons' Vol. 3 (Eds K Kubitzki)</t>
  </si>
  <si>
    <t>Combretaceae</t>
  </si>
  <si>
    <t>Terminalia</t>
  </si>
  <si>
    <t>Terminalia canescens</t>
  </si>
  <si>
    <t>Commelinaceae</t>
  </si>
  <si>
    <t>Commelina</t>
  </si>
  <si>
    <t>Commelina ensifolia</t>
  </si>
  <si>
    <t>Kaul, V. &amp; Koul A.K. 2008. Floral phenology in relation to pollination and reproductive output in Commelina caroliniana (Commelinaceae). Australian Journal of Botany 56:59-66.</t>
  </si>
  <si>
    <t>Convolvulaceae</t>
  </si>
  <si>
    <t>Bonamia</t>
  </si>
  <si>
    <t>Bonamia deserticola</t>
  </si>
  <si>
    <t>Unassisted (no ref, based on other genera in family)</t>
  </si>
  <si>
    <r>
      <t xml:space="preserve">Adkins CL (1999) The pollination ecology and reproductive ecology of the rare morning glory, </t>
    </r>
    <r>
      <rPr>
        <i/>
        <sz val="11"/>
        <color theme="1"/>
        <rFont val="Calibri"/>
        <family val="2"/>
        <scheme val="minor"/>
      </rPr>
      <t>Bonamia ovalifolia</t>
    </r>
    <r>
      <rPr>
        <sz val="11"/>
        <color theme="1"/>
        <rFont val="Calibri"/>
        <family val="2"/>
        <scheme val="minor"/>
      </rPr>
      <t xml:space="preserve"> (Convolvulaceae). Ph D Thesis, Graduate School of Angelo State University.</t>
    </r>
  </si>
  <si>
    <t>Bonamia erecta</t>
  </si>
  <si>
    <t>Bonamia media</t>
  </si>
  <si>
    <t>Calystegia</t>
  </si>
  <si>
    <t>Calystegia sepium</t>
  </si>
  <si>
    <t xml:space="preserve">Insects (ref for other species in genus) </t>
  </si>
  <si>
    <r>
      <t xml:space="preserve">Hanna C, Naughton I, Bosser C, Alarcon R, Hung, KLJ, Holway D (2015) Floral visitation by the Argentine ant reduces bee visitation and plant seed set. </t>
    </r>
    <r>
      <rPr>
        <i/>
        <sz val="11"/>
        <color theme="1"/>
        <rFont val="Calibri"/>
        <family val="2"/>
        <scheme val="minor"/>
      </rPr>
      <t xml:space="preserve">Ecology </t>
    </r>
    <r>
      <rPr>
        <b/>
        <sz val="11"/>
        <color theme="1"/>
        <rFont val="Calibri"/>
        <family val="2"/>
        <scheme val="minor"/>
      </rPr>
      <t>96(1)</t>
    </r>
    <r>
      <rPr>
        <sz val="11"/>
        <color theme="1"/>
        <rFont val="Calibri"/>
        <family val="2"/>
        <scheme val="minor"/>
      </rPr>
      <t>, 222 - 230.</t>
    </r>
  </si>
  <si>
    <t>Convolvulus</t>
  </si>
  <si>
    <t>Convolvulus angustissimus</t>
  </si>
  <si>
    <r>
      <t xml:space="preserve">Waddington KD (1976) Foraging patterns of Halictid bees at flowers of </t>
    </r>
    <r>
      <rPr>
        <i/>
        <sz val="11"/>
        <color theme="1"/>
        <rFont val="Calibri"/>
        <family val="2"/>
        <scheme val="minor"/>
      </rPr>
      <t xml:space="preserve">Convolvulus arvensis. Psyche </t>
    </r>
    <r>
      <rPr>
        <b/>
        <sz val="11"/>
        <color theme="1"/>
        <rFont val="Calibri"/>
        <family val="2"/>
        <scheme val="minor"/>
      </rPr>
      <t>83</t>
    </r>
    <r>
      <rPr>
        <sz val="11"/>
        <color theme="1"/>
        <rFont val="Calibri"/>
        <family val="2"/>
        <scheme val="minor"/>
      </rPr>
      <t>, 112 - 119. http://www.rbgsyd.nsw.gov.au/science/Evolutionary_Ecology_Research/Ecology_of_Cumberland_Plain_Woodland/woodland_plants/convolvulus_angustissimus</t>
    </r>
  </si>
  <si>
    <t>Convolvulus clementii</t>
  </si>
  <si>
    <t>Convolvulus crispifolius</t>
  </si>
  <si>
    <t>Convolvulus erubescens</t>
  </si>
  <si>
    <t>Convolvulus eyreanus</t>
  </si>
  <si>
    <t>Convolvulus graminetinus</t>
  </si>
  <si>
    <t>Convolvulus microcepalus</t>
  </si>
  <si>
    <t>Convolvulus recurvatus</t>
  </si>
  <si>
    <t>Convolvulus remotus</t>
  </si>
  <si>
    <t>Convolvulus tedmoorei</t>
  </si>
  <si>
    <t>Convolvulus wimmerensis</t>
  </si>
  <si>
    <t>Cressa</t>
  </si>
  <si>
    <t>Cressa australis</t>
  </si>
  <si>
    <t xml:space="preserve">Insects (no ref, based on morphology and other genera) </t>
  </si>
  <si>
    <t>Cuscuta</t>
  </si>
  <si>
    <t>Cuscuta australis</t>
  </si>
  <si>
    <r>
      <t xml:space="preserve">Wright MAR, Ianni, Costea M (2012) Diversity and evolution of the pollen-ovule production in </t>
    </r>
    <r>
      <rPr>
        <i/>
        <sz val="11"/>
        <color theme="1"/>
        <rFont val="Calibri"/>
        <family val="2"/>
        <scheme val="minor"/>
      </rPr>
      <t>Cuscuta</t>
    </r>
    <r>
      <rPr>
        <sz val="11"/>
        <color theme="1"/>
        <rFont val="Calibri"/>
        <family val="2"/>
        <scheme val="minor"/>
      </rPr>
      <t xml:space="preserve"> (dodders, Convolvulaceae) in relation to floral morphology.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298</t>
    </r>
    <r>
      <rPr>
        <sz val="11"/>
        <color theme="1"/>
        <rFont val="Calibri"/>
        <family val="2"/>
        <scheme val="minor"/>
      </rPr>
      <t>, 369 - 389.</t>
    </r>
  </si>
  <si>
    <t>Cuscuta tasmanica</t>
  </si>
  <si>
    <t>Cuscuta victoriana</t>
  </si>
  <si>
    <t>Dichondra</t>
  </si>
  <si>
    <t>Dichondra repens</t>
  </si>
  <si>
    <t>Insects, potentially (ref for other species in genus)</t>
  </si>
  <si>
    <r>
      <t xml:space="preserve">Forde MB (1978) The cultivated dichondra. </t>
    </r>
    <r>
      <rPr>
        <i/>
        <sz val="11"/>
        <color theme="1"/>
        <rFont val="Calibri"/>
        <family val="2"/>
        <scheme val="minor"/>
      </rPr>
      <t>New Zealand Journal of Botany</t>
    </r>
    <r>
      <rPr>
        <sz val="11"/>
        <color theme="1"/>
        <rFont val="Calibri"/>
        <family val="2"/>
        <scheme val="minor"/>
      </rPr>
      <t xml:space="preserve"> </t>
    </r>
    <r>
      <rPr>
        <b/>
        <sz val="11"/>
        <color theme="1"/>
        <rFont val="Calibri"/>
        <family val="2"/>
        <scheme val="minor"/>
      </rPr>
      <t>16(2)</t>
    </r>
    <r>
      <rPr>
        <sz val="11"/>
        <color theme="1"/>
        <rFont val="Calibri"/>
        <family val="2"/>
        <scheme val="minor"/>
      </rPr>
      <t>, 283 - 285.</t>
    </r>
  </si>
  <si>
    <t>Duperreya</t>
  </si>
  <si>
    <t>Duperreya commixta</t>
  </si>
  <si>
    <t>https://keys.lucidcentral.org/keys/v3/FFPA/key/FFPA/Media/Html/Convolvulaceae.htm</t>
  </si>
  <si>
    <t>https://www.anbg.gov.au/photo/apii/genus/Duperreya</t>
  </si>
  <si>
    <t>Evolvulus</t>
  </si>
  <si>
    <t>Evolvulus alsinoides</t>
  </si>
  <si>
    <r>
      <t xml:space="preserve">Lakshminarayana G, Raju AJS (2017) Reproductive biology and ecology of </t>
    </r>
    <r>
      <rPr>
        <i/>
        <sz val="11"/>
        <color theme="1"/>
        <rFont val="Calibri"/>
        <family val="2"/>
        <scheme val="minor"/>
      </rPr>
      <t>Evolvulus alsinoides</t>
    </r>
    <r>
      <rPr>
        <sz val="11"/>
        <color theme="1"/>
        <rFont val="Calibri"/>
        <family val="2"/>
        <scheme val="minor"/>
      </rPr>
      <t xml:space="preserve"> and </t>
    </r>
    <r>
      <rPr>
        <i/>
        <sz val="11"/>
        <color theme="1"/>
        <rFont val="Calibri"/>
        <family val="2"/>
        <scheme val="minor"/>
      </rPr>
      <t>Evolvulus nummularius</t>
    </r>
    <r>
      <rPr>
        <sz val="11"/>
        <color theme="1"/>
        <rFont val="Calibri"/>
        <family val="2"/>
        <scheme val="minor"/>
      </rPr>
      <t xml:space="preserve"> (Convolvulaceae). </t>
    </r>
    <r>
      <rPr>
        <i/>
        <sz val="11"/>
        <color theme="1"/>
        <rFont val="Calibri"/>
        <family val="2"/>
        <scheme val="minor"/>
      </rPr>
      <t>Phytologia Balcanica</t>
    </r>
    <r>
      <rPr>
        <sz val="11"/>
        <color theme="1"/>
        <rFont val="Calibri"/>
        <family val="2"/>
        <scheme val="minor"/>
      </rPr>
      <t xml:space="preserve"> </t>
    </r>
    <r>
      <rPr>
        <b/>
        <sz val="11"/>
        <color theme="1"/>
        <rFont val="Calibri"/>
        <family val="2"/>
        <scheme val="minor"/>
      </rPr>
      <t>23(3)</t>
    </r>
    <r>
      <rPr>
        <sz val="11"/>
        <color theme="1"/>
        <rFont val="Calibri"/>
        <family val="2"/>
        <scheme val="minor"/>
      </rPr>
      <t>, 381 - 389.</t>
    </r>
  </si>
  <si>
    <t>Ipomoea</t>
  </si>
  <si>
    <t>Ipomoea calobra</t>
  </si>
  <si>
    <r>
      <t xml:space="preserve">Liu CC, Gui MY, Sun YC, Wang XF, He H, Wang TX, Li JY (2020) Doubly guaranteed mechanism for pollination and fertilization in </t>
    </r>
    <r>
      <rPr>
        <i/>
        <sz val="11"/>
        <color theme="1"/>
        <rFont val="Calibri"/>
        <family val="2"/>
        <scheme val="minor"/>
      </rPr>
      <t>Ipomoea purpurea. Plant Biology</t>
    </r>
    <r>
      <rPr>
        <sz val="11"/>
        <color theme="1"/>
        <rFont val="Calibri"/>
        <family val="2"/>
        <scheme val="minor"/>
      </rPr>
      <t xml:space="preserve"> </t>
    </r>
    <r>
      <rPr>
        <b/>
        <sz val="11"/>
        <color theme="1"/>
        <rFont val="Calibri"/>
        <family val="2"/>
        <scheme val="minor"/>
      </rPr>
      <t>22</t>
    </r>
    <r>
      <rPr>
        <sz val="11"/>
        <color theme="1"/>
        <rFont val="Calibri"/>
        <family val="2"/>
        <scheme val="minor"/>
      </rPr>
      <t xml:space="preserve">, 910 - 916. Araujo LS, Medina AM, Gimenes M (2018) Pollination efficiency on </t>
    </r>
    <r>
      <rPr>
        <i/>
        <sz val="11"/>
        <color theme="1"/>
        <rFont val="Calibri"/>
        <family val="2"/>
        <scheme val="minor"/>
      </rPr>
      <t>Ipomoea bahiensis</t>
    </r>
    <r>
      <rPr>
        <sz val="11"/>
        <color theme="1"/>
        <rFont val="Calibri"/>
        <family val="2"/>
        <scheme val="minor"/>
      </rPr>
      <t xml:space="preserve"> (Convolvulaceae) morphological and behavioural aspects of floral visitors. </t>
    </r>
    <r>
      <rPr>
        <i/>
        <sz val="11"/>
        <color theme="1"/>
        <rFont val="Calibri"/>
        <family val="2"/>
        <scheme val="minor"/>
      </rPr>
      <t>Iheringia, Serie Zoologia</t>
    </r>
    <r>
      <rPr>
        <b/>
        <sz val="11"/>
        <color theme="1"/>
        <rFont val="Calibri"/>
        <family val="2"/>
        <scheme val="minor"/>
      </rPr>
      <t>108</t>
    </r>
    <r>
      <rPr>
        <sz val="11"/>
        <color theme="1"/>
        <rFont val="Calibri"/>
        <family val="2"/>
        <scheme val="minor"/>
      </rPr>
      <t>, e2018012.</t>
    </r>
  </si>
  <si>
    <t>Ipomoea coptica</t>
  </si>
  <si>
    <t>Ipomoea diamantinensis</t>
  </si>
  <si>
    <t>Ipomoea lonchophylla</t>
  </si>
  <si>
    <t>Ipomoea muelleri</t>
  </si>
  <si>
    <t>Ipomoea polymorpha</t>
  </si>
  <si>
    <t>Ipomoea racemigera</t>
  </si>
  <si>
    <t>Polymeria</t>
  </si>
  <si>
    <t>Polymeria ambigua</t>
  </si>
  <si>
    <t>Abiotic (based on morphology, indirect ref)</t>
  </si>
  <si>
    <r>
      <t xml:space="preserve">Johnson SB, Sindel BM (2005) Recruitment potential from asexual and sexual reproduction in </t>
    </r>
    <r>
      <rPr>
        <i/>
        <sz val="11"/>
        <color theme="1"/>
        <rFont val="Calibri"/>
        <family val="2"/>
        <scheme val="minor"/>
      </rPr>
      <t>Polymeria longifolia</t>
    </r>
    <r>
      <rPr>
        <sz val="11"/>
        <color theme="1"/>
        <rFont val="Calibri"/>
        <family val="2"/>
        <scheme val="minor"/>
      </rPr>
      <t xml:space="preserve">. </t>
    </r>
    <r>
      <rPr>
        <i/>
        <sz val="11"/>
        <color theme="1"/>
        <rFont val="Calibri"/>
        <family val="2"/>
        <scheme val="minor"/>
      </rPr>
      <t>Weed Research</t>
    </r>
    <r>
      <rPr>
        <sz val="11"/>
        <color theme="1"/>
        <rFont val="Calibri"/>
        <family val="2"/>
        <scheme val="minor"/>
      </rPr>
      <t xml:space="preserve"> </t>
    </r>
    <r>
      <rPr>
        <b/>
        <sz val="11"/>
        <color theme="1"/>
        <rFont val="Calibri"/>
        <family val="2"/>
        <scheme val="minor"/>
      </rPr>
      <t>45</t>
    </r>
    <r>
      <rPr>
        <sz val="11"/>
        <color theme="1"/>
        <rFont val="Calibri"/>
        <family val="2"/>
        <scheme val="minor"/>
      </rPr>
      <t>, 279 - 288.</t>
    </r>
  </si>
  <si>
    <t>Polymeria longifolia</t>
  </si>
  <si>
    <t>Wilsonia</t>
  </si>
  <si>
    <t>Wilsonia backhousei</t>
  </si>
  <si>
    <r>
      <t xml:space="preserve">Sommerville K, Pulkownik A, Burchett M (2012) Reproductive biology of a threatened Australian saltmarsh plant - </t>
    </r>
    <r>
      <rPr>
        <i/>
        <sz val="11"/>
        <color theme="1"/>
        <rFont val="Calibri"/>
        <family val="2"/>
        <scheme val="minor"/>
      </rPr>
      <t>Wilsonia backhousei</t>
    </r>
    <r>
      <rPr>
        <sz val="11"/>
        <color theme="1"/>
        <rFont val="Calibri"/>
        <family val="2"/>
        <scheme val="minor"/>
      </rPr>
      <t xml:space="preserve"> </t>
    </r>
    <r>
      <rPr>
        <b/>
        <sz val="11"/>
        <color theme="1"/>
        <rFont val="Calibri"/>
        <family val="2"/>
        <scheme val="minor"/>
      </rPr>
      <t>99</t>
    </r>
    <r>
      <rPr>
        <sz val="11"/>
        <color theme="1"/>
        <rFont val="Calibri"/>
        <family val="2"/>
        <scheme val="minor"/>
      </rPr>
      <t>, 1 - 10.</t>
    </r>
  </si>
  <si>
    <t>Wilsonia humilis</t>
  </si>
  <si>
    <t>Wilsonia rotundifolia</t>
  </si>
  <si>
    <t>Crassulaceae</t>
  </si>
  <si>
    <t>Crassula</t>
  </si>
  <si>
    <t>Crassula closiana</t>
  </si>
  <si>
    <t>Gravity, wind/passive (ref for family)</t>
  </si>
  <si>
    <t>Thiede J, Eggli U (2007) Crassulaceae. In 'The Families and Genera of Vascular Plants. Vol. II Flowering Plants . Eudicots' Eds K Kubitzki, JG Rohwer, V Bittrich, Springer-Verlag, Heidelburg, Berlin. Shepherd KA, Waycott M, Calladine A (2004) Radiation of the Australian Salicornioideae (Chenopodiaceae) - Based on evidence from nuclear and chloroplast DNA sequences. American Journal of Botany 91, 1387-1397., Blackwell WH, Powell MJ (1981) A preliminary note on pollination in the Chenopodiaceae. Annals of the Missouri Botanical Gardens 68, 524-526.</t>
  </si>
  <si>
    <t>Crassula colligata</t>
  </si>
  <si>
    <t>Crassula colorata</t>
  </si>
  <si>
    <t>Crassula decumbens</t>
  </si>
  <si>
    <t>Crassula exserta</t>
  </si>
  <si>
    <t>Crassula extrorsa</t>
  </si>
  <si>
    <t>Crassula helmsii</t>
  </si>
  <si>
    <t>Crassula peduncularis</t>
  </si>
  <si>
    <t>Crassula sieberiana</t>
  </si>
  <si>
    <t>Crassula tetramera</t>
  </si>
  <si>
    <t>Cucurbitaceae</t>
  </si>
  <si>
    <t>Austrobryonia</t>
  </si>
  <si>
    <t>Austrobryonia micrantha</t>
  </si>
  <si>
    <r>
      <t xml:space="preserve">Bomfirm IGA, Freitas BM, Souza de Aragao FA, Walters SA (2016) Pollination in Cucurbit Crops. In Pessarakli M (Eds) </t>
    </r>
    <r>
      <rPr>
        <i/>
        <sz val="11"/>
        <color theme="1"/>
        <rFont val="Calibri"/>
        <family val="2"/>
        <scheme val="minor"/>
      </rPr>
      <t xml:space="preserve">Handbook or Cucurbits: Growth, Cultural Practices, and Physiology, </t>
    </r>
    <r>
      <rPr>
        <sz val="11"/>
        <color theme="1"/>
        <rFont val="Calibri"/>
        <family val="2"/>
        <scheme val="minor"/>
      </rPr>
      <t>Chapter 11, pp. 181-200. CRC Press, Florida, USA.</t>
    </r>
  </si>
  <si>
    <t>Schaefer H, Renner SS (2001) Cucurbitaceae. In 'The Families and Genera of Vascular Plants - Flowering Plants. Eudicots' (Eds K Kubitzki) Vol. 10, 112 - 174.</t>
  </si>
  <si>
    <t>Citrus</t>
  </si>
  <si>
    <t>Citrus australasica</t>
  </si>
  <si>
    <r>
      <t xml:space="preserve">Hawkeswood TJ (2017) A review of some publicatinos concerning </t>
    </r>
    <r>
      <rPr>
        <i/>
        <sz val="11"/>
        <color theme="1"/>
        <rFont val="Calibri"/>
        <family val="2"/>
        <scheme val="minor"/>
      </rPr>
      <t>Citrus (Microcitrus) australasica</t>
    </r>
    <r>
      <rPr>
        <sz val="11"/>
        <color theme="1"/>
        <rFont val="Calibri"/>
        <family val="2"/>
        <scheme val="minor"/>
      </rPr>
      <t xml:space="preserve"> F. Muell. (Rutaceae) in Australia and South-east Asia (mostly Thailand). </t>
    </r>
    <r>
      <rPr>
        <i/>
        <sz val="11"/>
        <color theme="1"/>
        <rFont val="Calibri"/>
        <family val="2"/>
        <scheme val="minor"/>
      </rPr>
      <t>Calodema</t>
    </r>
    <r>
      <rPr>
        <sz val="11"/>
        <color theme="1"/>
        <rFont val="Calibri"/>
        <family val="2"/>
        <scheme val="minor"/>
      </rPr>
      <t xml:space="preserve"> </t>
    </r>
    <r>
      <rPr>
        <b/>
        <sz val="11"/>
        <color theme="1"/>
        <rFont val="Calibri"/>
        <family val="2"/>
        <scheme val="minor"/>
      </rPr>
      <t>581</t>
    </r>
    <r>
      <rPr>
        <sz val="11"/>
        <color theme="1"/>
        <rFont val="Calibri"/>
        <family val="2"/>
        <scheme val="minor"/>
      </rPr>
      <t>, 1 - 14.</t>
    </r>
  </si>
  <si>
    <r>
      <t xml:space="preserve">Hamilton KN (2007) Ex situ conservaiton of Australian </t>
    </r>
    <r>
      <rPr>
        <i/>
        <sz val="11"/>
        <color theme="1"/>
        <rFont val="Calibri"/>
        <family val="2"/>
        <scheme val="minor"/>
      </rPr>
      <t>Citrus</t>
    </r>
    <r>
      <rPr>
        <sz val="11"/>
        <color theme="1"/>
        <rFont val="Calibri"/>
        <family val="2"/>
        <scheme val="minor"/>
      </rPr>
      <t xml:space="preserve"> species: Investigations on seed biology, cryopreservation and in vitro culture. Ph D Thesis, Griffith University.</t>
    </r>
  </si>
  <si>
    <t>Cucumis</t>
  </si>
  <si>
    <t>Cucumis argenteus</t>
  </si>
  <si>
    <t>Adhesion, ingestion (ref for genus)</t>
  </si>
  <si>
    <t>Cucumis melo</t>
  </si>
  <si>
    <t>Momordica</t>
  </si>
  <si>
    <t>Momordica balsamina</t>
  </si>
  <si>
    <t>Cyperaceae</t>
  </si>
  <si>
    <t>Abilgaardia</t>
  </si>
  <si>
    <t>Goetghebeur P (1998) Cyperaceae. In 'The Families and Genera of Vascular Plants - Flowering Plants. Monoocotyledons' Vol. 4 (Eds K Kubitzki), 141 - 190.</t>
  </si>
  <si>
    <t>Baumea</t>
  </si>
  <si>
    <t>Baumea acuta</t>
  </si>
  <si>
    <t>Baumea arthrophylla</t>
  </si>
  <si>
    <t>Baumea articulata</t>
  </si>
  <si>
    <t>Baumea gunnii</t>
  </si>
  <si>
    <t>Baumea juncea</t>
  </si>
  <si>
    <t>Baumea laxa</t>
  </si>
  <si>
    <t>Baumea rubiginosa</t>
  </si>
  <si>
    <t>Baumea tetragona</t>
  </si>
  <si>
    <t>Bolboschoenus</t>
  </si>
  <si>
    <t>Bolboschoenus caldwellii</t>
  </si>
  <si>
    <t>Wind (ref for family, also insects for this genus)</t>
  </si>
  <si>
    <t>Water, also ingestion (ref for species). Bolboschoenus seeds float well, and in dispersed first by hydrochory, then by endozoochory of aquatic birds. As hydrochory is the first mechanism to be undertaken and seeds are adapted for floating, I have classified seeds as abiotically dispersed.</t>
  </si>
  <si>
    <r>
      <t xml:space="preserve">Goetghebeur P (1998) Cyperaceae. In 'The Families and Genera of Vascular Plants - Flowering Plants. Monoocotyledons' Vol. 4 (Eds K Kubitzki), 141 - 190. De Filipps, RA (1980) </t>
    </r>
    <r>
      <rPr>
        <i/>
        <sz val="11"/>
        <color theme="1"/>
        <rFont val="Calibri"/>
        <family val="2"/>
        <scheme val="minor"/>
      </rPr>
      <t xml:space="preserve">Scirpus </t>
    </r>
    <r>
      <rPr>
        <sz val="11"/>
        <color theme="1"/>
        <rFont val="Calibri"/>
        <family val="2"/>
        <scheme val="minor"/>
      </rPr>
      <t>L. In: 'Flora Europaea 5' (Eds Tutin, T. G., Heywood, V. H., Burges, N. A., Moore, D. M., Valentine, D. H., Walter, S. M. &amp; Webb, D. A.), pp. 277-280, Cambridge.</t>
    </r>
  </si>
  <si>
    <r>
      <t xml:space="preserve">Hatton MJ (2009) Intra and inter-specific variation in the reproductive strategies of two </t>
    </r>
    <r>
      <rPr>
        <i/>
        <sz val="11"/>
        <color theme="1"/>
        <rFont val="Calibri"/>
        <family val="2"/>
        <scheme val="minor"/>
      </rPr>
      <t>Bolboschoenus</t>
    </r>
    <r>
      <rPr>
        <sz val="11"/>
        <color theme="1"/>
        <rFont val="Calibri"/>
        <family val="2"/>
        <scheme val="minor"/>
      </rPr>
      <t xml:space="preserve"> species from south-eastern Australia. PhD Thesis, Victoria University.</t>
    </r>
  </si>
  <si>
    <t>Bolboschoenus medianus</t>
  </si>
  <si>
    <t>Bulbostylis</t>
  </si>
  <si>
    <t>Bulbostylis barbata</t>
  </si>
  <si>
    <t>Wind (likely)</t>
  </si>
  <si>
    <t>aphis.usda.gov/plant_health/plant_pest_info/weeds/downloads/wra/Bulbostylis-hispidula.pdf</t>
  </si>
  <si>
    <t>Bulbostylis eustachii</t>
  </si>
  <si>
    <t>Bulbostylis pyriformis</t>
  </si>
  <si>
    <t>Bulbostylis turbinata</t>
  </si>
  <si>
    <t>Carex</t>
  </si>
  <si>
    <t>Carex appressa</t>
  </si>
  <si>
    <t>Wind (ref for family, ref for genus), rarely insect (see refs)</t>
  </si>
  <si>
    <t>Water, also ants (ref for genus)</t>
  </si>
  <si>
    <r>
      <t>Linder HP, Rudall PJ (2005) Evolutionary History of Poales. Annual Review of Ecology, Ecolution and Systematics 36, 107-124., Reznicek AA (1990) Evolution in sedges (</t>
    </r>
    <r>
      <rPr>
        <i/>
        <sz val="11"/>
        <color theme="1"/>
        <rFont val="Calibri"/>
        <family val="2"/>
        <scheme val="minor"/>
      </rPr>
      <t>Carex</t>
    </r>
    <r>
      <rPr>
        <sz val="11"/>
        <color theme="1"/>
        <rFont val="Calibri"/>
        <family val="2"/>
        <scheme val="minor"/>
      </rPr>
      <t xml:space="preserve">, Cyperaceae). </t>
    </r>
    <r>
      <rPr>
        <i/>
        <sz val="11"/>
        <color theme="1"/>
        <rFont val="Calibri"/>
        <family val="2"/>
        <scheme val="minor"/>
      </rPr>
      <t>Canadian Journal of Botany</t>
    </r>
    <r>
      <rPr>
        <sz val="11"/>
        <color theme="1"/>
        <rFont val="Calibri"/>
        <family val="2"/>
        <scheme val="minor"/>
      </rPr>
      <t xml:space="preserve"> </t>
    </r>
    <r>
      <rPr>
        <b/>
        <sz val="11"/>
        <color theme="1"/>
        <rFont val="Calibri"/>
        <family val="2"/>
        <scheme val="minor"/>
      </rPr>
      <t>68</t>
    </r>
    <r>
      <rPr>
        <sz val="11"/>
        <color theme="1"/>
        <rFont val="Calibri"/>
        <family val="2"/>
        <scheme val="minor"/>
      </rPr>
      <t>, 1409 - 1432., Cronquisr A (1988) The evolution and classification of flowering plants. New York: Colombia University Press., Proctor M, Yeo P, Lack A (1996) The natural history of pollination. Portland: Timber Press. Villanueva GR (1994) Nectar Sources of european and africanized honey bee (</t>
    </r>
    <r>
      <rPr>
        <i/>
        <sz val="11"/>
        <color theme="1"/>
        <rFont val="Calibri"/>
        <family val="2"/>
        <scheme val="minor"/>
      </rPr>
      <t>Apis mellifera</t>
    </r>
    <r>
      <rPr>
        <sz val="11"/>
        <color theme="1"/>
        <rFont val="Calibri"/>
        <family val="2"/>
        <scheme val="minor"/>
      </rPr>
      <t xml:space="preserve"> L.) in the Ycatan Peninsula (Mexico). </t>
    </r>
    <r>
      <rPr>
        <i/>
        <sz val="11"/>
        <color theme="1"/>
        <rFont val="Calibri"/>
        <family val="2"/>
        <scheme val="minor"/>
      </rPr>
      <t>Journal of Apicultural Research</t>
    </r>
    <r>
      <rPr>
        <sz val="11"/>
        <color theme="1"/>
        <rFont val="Calibri"/>
        <family val="2"/>
        <scheme val="minor"/>
      </rPr>
      <t xml:space="preserve"> </t>
    </r>
    <r>
      <rPr>
        <b/>
        <sz val="11"/>
        <color theme="1"/>
        <rFont val="Calibri"/>
        <family val="2"/>
        <scheme val="minor"/>
      </rPr>
      <t>33</t>
    </r>
    <r>
      <rPr>
        <sz val="11"/>
        <color theme="1"/>
        <rFont val="Calibri"/>
        <family val="2"/>
        <scheme val="minor"/>
      </rPr>
      <t>, 44-58.</t>
    </r>
  </si>
  <si>
    <t>Carex bichenoviana</t>
  </si>
  <si>
    <t>Carex breviculumis</t>
  </si>
  <si>
    <t>Carex brownii</t>
  </si>
  <si>
    <t>Water, also ants (ref for genus). As ant dispersal only applies to specific species in appropriate environments (not this one), the primary seed dispersal mechanism is likely water.</t>
  </si>
  <si>
    <t>Carex fascicularis</t>
  </si>
  <si>
    <t>Carex gaudichaudiana</t>
  </si>
  <si>
    <t>Carex gunniana</t>
  </si>
  <si>
    <t>Carex incomitata</t>
  </si>
  <si>
    <t>Carex inversa</t>
  </si>
  <si>
    <t>Carex iynx</t>
  </si>
  <si>
    <t>Carex longebrachiata</t>
  </si>
  <si>
    <t>Carex pumila</t>
  </si>
  <si>
    <t>Carex tasmanica</t>
  </si>
  <si>
    <t>Carex tereticaulis</t>
  </si>
  <si>
    <t>Caustis</t>
  </si>
  <si>
    <t>Caustis flexuosa</t>
  </si>
  <si>
    <t>Abiotic (ref for species in genus)</t>
  </si>
  <si>
    <r>
      <t xml:space="preserve">Lord LM, Westoby M (2006) Accessory costs of seed production. </t>
    </r>
    <r>
      <rPr>
        <i/>
        <sz val="11"/>
        <color theme="1"/>
        <rFont val="Calibri"/>
        <family val="2"/>
        <scheme val="minor"/>
      </rPr>
      <t>Oecologia</t>
    </r>
    <r>
      <rPr>
        <sz val="11"/>
        <color theme="1"/>
        <rFont val="Calibri"/>
        <family val="2"/>
        <scheme val="minor"/>
      </rPr>
      <t xml:space="preserve"> </t>
    </r>
    <r>
      <rPr>
        <b/>
        <sz val="11"/>
        <color theme="1"/>
        <rFont val="Calibri"/>
        <family val="2"/>
        <scheme val="minor"/>
      </rPr>
      <t>150(2)</t>
    </r>
    <r>
      <rPr>
        <sz val="11"/>
        <color theme="1"/>
        <rFont val="Calibri"/>
        <family val="2"/>
        <scheme val="minor"/>
      </rPr>
      <t>, 310 - 317.</t>
    </r>
  </si>
  <si>
    <t>Caustis pentandra</t>
  </si>
  <si>
    <t>Chorizandra</t>
  </si>
  <si>
    <t>Chorizandra australis</t>
  </si>
  <si>
    <t>Chorizandra enodis</t>
  </si>
  <si>
    <t>Cladium</t>
  </si>
  <si>
    <t>Cladium procerum</t>
  </si>
  <si>
    <t>Cyperus</t>
  </si>
  <si>
    <t>Cyperus alterniflorus</t>
  </si>
  <si>
    <t>Wind (ref for family), with some insect pollinated exceptions, plants have pale bracts (refs for other members in genus)</t>
  </si>
  <si>
    <t>Water, wind, birds (ref for genus). Bird dispersal is associated with the production of seeds with a food supply, which in the literature is mostly documented for Cyperus papyrus, whereas both abiotic means of dispersal can apply to Australian species without further verification due to morphology.</t>
  </si>
  <si>
    <r>
      <t xml:space="preserve">Linder HP, Rudall PJ (2005) Evolutionary History of Poales. Annual Review of Ecology, Ecolution and Systematics 36, 107-124., Wragg PD, Johnson SD (2011) Transition from wind pollination to insect pollination in sedges: experimental evidence and functional traits. </t>
    </r>
    <r>
      <rPr>
        <i/>
        <sz val="11"/>
        <color theme="1"/>
        <rFont val="Calibri"/>
        <family val="2"/>
        <scheme val="minor"/>
      </rPr>
      <t>New Phytologist</t>
    </r>
    <r>
      <rPr>
        <sz val="11"/>
        <color theme="1"/>
        <rFont val="Calibri"/>
        <family val="2"/>
        <scheme val="minor"/>
      </rPr>
      <t xml:space="preserve"> </t>
    </r>
    <r>
      <rPr>
        <b/>
        <sz val="11"/>
        <color theme="1"/>
        <rFont val="Calibri"/>
        <family val="2"/>
        <scheme val="minor"/>
      </rPr>
      <t>191</t>
    </r>
    <r>
      <rPr>
        <sz val="11"/>
        <color theme="1"/>
        <rFont val="Calibri"/>
        <family val="2"/>
        <scheme val="minor"/>
      </rPr>
      <t xml:space="preserve">, 1128-1140. Yano O, Ikeda H, Pendry C, Bhatta GD (2013) Insect pollination in the snow white sedge, </t>
    </r>
    <r>
      <rPr>
        <i/>
        <sz val="11"/>
        <color theme="1"/>
        <rFont val="Calibri"/>
        <family val="2"/>
        <scheme val="minor"/>
      </rPr>
      <t>Cyperus niveus</t>
    </r>
    <r>
      <rPr>
        <sz val="11"/>
        <color theme="1"/>
        <rFont val="Calibri"/>
        <family val="2"/>
        <scheme val="minor"/>
      </rPr>
      <t xml:space="preserve"> Retz. (Cyperaceae), from Far West Nepal. </t>
    </r>
    <r>
      <rPr>
        <i/>
        <sz val="11"/>
        <color theme="1"/>
        <rFont val="Calibri"/>
        <family val="2"/>
        <scheme val="minor"/>
      </rPr>
      <t>Journal of Japanese Botany</t>
    </r>
    <r>
      <rPr>
        <sz val="11"/>
        <color theme="1"/>
        <rFont val="Calibri"/>
        <family val="2"/>
        <scheme val="minor"/>
      </rPr>
      <t xml:space="preserve">  </t>
    </r>
    <r>
      <rPr>
        <b/>
        <sz val="11"/>
        <color theme="1"/>
        <rFont val="Calibri"/>
        <family val="2"/>
        <scheme val="minor"/>
      </rPr>
      <t>88</t>
    </r>
    <r>
      <rPr>
        <sz val="11"/>
        <color theme="1"/>
        <rFont val="Calibri"/>
        <family val="2"/>
        <scheme val="minor"/>
      </rPr>
      <t>, 119-120.</t>
    </r>
  </si>
  <si>
    <t>Cyperus bifax</t>
  </si>
  <si>
    <t>Cyperus blakeanus</t>
  </si>
  <si>
    <t>Cyperus bulbosus</t>
  </si>
  <si>
    <t>Cyperus carinatus</t>
  </si>
  <si>
    <t>Cyperus castaneus</t>
  </si>
  <si>
    <t>Cyperus centralis</t>
  </si>
  <si>
    <t>Cyperus concinnus</t>
  </si>
  <si>
    <t>Cyperus dactylotes</t>
  </si>
  <si>
    <t>Cyperus difformis</t>
  </si>
  <si>
    <t>Cyperus exaltatus</t>
  </si>
  <si>
    <t>Cyperus flaccidus</t>
  </si>
  <si>
    <t>Cyperus gilesii</t>
  </si>
  <si>
    <t>Cyperus gunnii</t>
  </si>
  <si>
    <t>Cyperus gymnocaulos</t>
  </si>
  <si>
    <t>Cyperus iria</t>
  </si>
  <si>
    <t>Cyperus ixiocarpus</t>
  </si>
  <si>
    <t>Cyperus laevigatus</t>
  </si>
  <si>
    <t>Cyperus leptocarpus</t>
  </si>
  <si>
    <t>Cyperus lhotskyanus</t>
  </si>
  <si>
    <t>Cyperus lucidus</t>
  </si>
  <si>
    <t>Cyperus nervulosus</t>
  </si>
  <si>
    <t>Cyperus procerus</t>
  </si>
  <si>
    <t>Cyperus pulchellus</t>
  </si>
  <si>
    <t>Cyperus pygmaeus</t>
  </si>
  <si>
    <t>Cyperus rigidellus</t>
  </si>
  <si>
    <t>Cyperus sangiunolentus</t>
  </si>
  <si>
    <t>Cyperus sphaeroideus</t>
  </si>
  <si>
    <t>Cyperus squarrosus</t>
  </si>
  <si>
    <t>Cyperus subulatus</t>
  </si>
  <si>
    <t>Cyperus vaginatus</t>
  </si>
  <si>
    <t>Cyperus victoriensis</t>
  </si>
  <si>
    <t>Eleocharis</t>
  </si>
  <si>
    <t>Eleocharis acuta</t>
  </si>
  <si>
    <t>Wind (ref for family, also insects for this genus for species with condensed heads with yellow bracts)</t>
  </si>
  <si>
    <t>Eleocharis atricha</t>
  </si>
  <si>
    <t>Eleocharis geniculata</t>
  </si>
  <si>
    <t>Eleocharis gracilis</t>
  </si>
  <si>
    <t>Eleocharis macbarronii</t>
  </si>
  <si>
    <t>Eleocharis obicis</t>
  </si>
  <si>
    <t>Eleocharis pallens</t>
  </si>
  <si>
    <t>Eleocharis papillosa</t>
  </si>
  <si>
    <t>Eleocharis plana</t>
  </si>
  <si>
    <t>Eleocharis pusilla</t>
  </si>
  <si>
    <t>Eleocharis sphacelata</t>
  </si>
  <si>
    <t>Ficinia</t>
  </si>
  <si>
    <t>Ficinia nodosa</t>
  </si>
  <si>
    <t>Fimbristylis</t>
  </si>
  <si>
    <t>Fimbristylis aestivalis</t>
  </si>
  <si>
    <t>Fimbristylis bisumbellata</t>
  </si>
  <si>
    <t>Fimbristylis dichotoma</t>
  </si>
  <si>
    <t>Fimbristylis eremophila</t>
  </si>
  <si>
    <t>Fimbristylis ferruginea</t>
  </si>
  <si>
    <t>Fimbristylis sieberiana</t>
  </si>
  <si>
    <t>Fimbristylis velata</t>
  </si>
  <si>
    <t>Fimbrisylis microcarya</t>
  </si>
  <si>
    <t>Fuirena</t>
  </si>
  <si>
    <t>Fuirena incrassata</t>
  </si>
  <si>
    <t>Fuirena nudiflora</t>
  </si>
  <si>
    <t>Gahnia</t>
  </si>
  <si>
    <t>Gahnia ancistrophylla</t>
  </si>
  <si>
    <r>
      <t xml:space="preserve">Carlquist S (1996) The biota of long-distance dispersal IV. Genetic systems in the floras of oceanic islands. </t>
    </r>
    <r>
      <rPr>
        <i/>
        <sz val="11"/>
        <color theme="1"/>
        <rFont val="Calibri"/>
        <family val="2"/>
        <scheme val="minor"/>
      </rPr>
      <t>International Journal of Organic Evolution</t>
    </r>
    <r>
      <rPr>
        <sz val="11"/>
        <color theme="1"/>
        <rFont val="Calibri"/>
        <family val="2"/>
        <scheme val="minor"/>
      </rPr>
      <t xml:space="preserve"> </t>
    </r>
    <r>
      <rPr>
        <b/>
        <sz val="11"/>
        <color theme="1"/>
        <rFont val="Calibri"/>
        <family val="2"/>
        <scheme val="minor"/>
      </rPr>
      <t>20</t>
    </r>
    <r>
      <rPr>
        <sz val="11"/>
        <color theme="1"/>
        <rFont val="Calibri"/>
        <family val="2"/>
        <scheme val="minor"/>
      </rPr>
      <t xml:space="preserve">, 433-455., </t>
    </r>
  </si>
  <si>
    <t>Gahnia clarkei</t>
  </si>
  <si>
    <t>Gahnia deusta</t>
  </si>
  <si>
    <t>Gahnia filum</t>
  </si>
  <si>
    <t>Gahnia halmaturina</t>
  </si>
  <si>
    <t>Gahnia hystrix</t>
  </si>
  <si>
    <t>Gahnia lanigera</t>
  </si>
  <si>
    <t>Gahnia microstachya</t>
  </si>
  <si>
    <t>Gahnia radula</t>
  </si>
  <si>
    <t>Gahnia sieberiana</t>
  </si>
  <si>
    <t>Gahnia trifida</t>
  </si>
  <si>
    <t>Gymnoschoenus</t>
  </si>
  <si>
    <t>Gymnoschoenus sphaerocephalus</t>
  </si>
  <si>
    <t>Wind (uncertain of ref quality)</t>
  </si>
  <si>
    <r>
      <t xml:space="preserve">MacPhail MK (1979) Vegetation and climates in Southern Tasmania since the last glaciation. </t>
    </r>
    <r>
      <rPr>
        <i/>
        <sz val="11"/>
        <color theme="1"/>
        <rFont val="Calibri"/>
        <family val="2"/>
        <scheme val="minor"/>
      </rPr>
      <t>Quaternary Research</t>
    </r>
    <r>
      <rPr>
        <sz val="11"/>
        <color theme="1"/>
        <rFont val="Calibri"/>
        <family val="2"/>
        <scheme val="minor"/>
      </rPr>
      <t xml:space="preserve"> </t>
    </r>
    <r>
      <rPr>
        <b/>
        <sz val="11"/>
        <color theme="1"/>
        <rFont val="Calibri"/>
        <family val="2"/>
        <scheme val="minor"/>
      </rPr>
      <t>11</t>
    </r>
    <r>
      <rPr>
        <sz val="11"/>
        <color theme="1"/>
        <rFont val="Calibri"/>
        <family val="2"/>
        <scheme val="minor"/>
      </rPr>
      <t>, 306-341.</t>
    </r>
  </si>
  <si>
    <t>Isolepis</t>
  </si>
  <si>
    <t>Isolepis australiensis</t>
  </si>
  <si>
    <t>Isolepis cernua</t>
  </si>
  <si>
    <t>Isolepis congrua</t>
  </si>
  <si>
    <t>Isolepis fluitans</t>
  </si>
  <si>
    <t>Isolepis habra</t>
  </si>
  <si>
    <t>Isolepis hookeriana</t>
  </si>
  <si>
    <t>Isolepis inundata</t>
  </si>
  <si>
    <t xml:space="preserve">Isolepis platycarpa </t>
  </si>
  <si>
    <t>Isolepis producta</t>
  </si>
  <si>
    <t>Isolepis stellata</t>
  </si>
  <si>
    <t>Isolepis trachysperma</t>
  </si>
  <si>
    <t>Isolepis victoriensis</t>
  </si>
  <si>
    <t>Lepidosperma</t>
  </si>
  <si>
    <t>Lepidopserma curtisiae</t>
  </si>
  <si>
    <t>Wind (ref for family), insects can also visit, unsure if the pollinate (ref for other member of genus)</t>
  </si>
  <si>
    <t>Linder HP, Rudall PJ (2005) Evolutionary History of Poales. Annual Review of Ecology, Ecolution and Systematics 36, 107-124., Houston TF (2000) Native Bees in Wildflowers in Western Australia. Special Publication No. 2. Western Auastralian Insect Study Society Inc, Perth, Western Australia., Paton DC (1996) Overview of the impacts of managed and feral honey bees in Australia. Australian Nature Conservation Agency, Canberra, Australian Capital Territory.</t>
  </si>
  <si>
    <t>Lepidopserma gahnioides</t>
  </si>
  <si>
    <t>Lepidopserma laterale</t>
  </si>
  <si>
    <t>Lepidopserma longitudinale</t>
  </si>
  <si>
    <t>Lepidosperma avium</t>
  </si>
  <si>
    <t>Lepidosperma canescens</t>
  </si>
  <si>
    <t>Lepidosperma carphoides</t>
  </si>
  <si>
    <t>Lepidosperma congestum</t>
  </si>
  <si>
    <t>Lepidosperma drummondii</t>
  </si>
  <si>
    <t>Lepidosperma elatius</t>
  </si>
  <si>
    <t>Lepidosperma filiforme</t>
  </si>
  <si>
    <t>Lepidosperma gladiatum</t>
  </si>
  <si>
    <t>Lepidosperma globosum</t>
  </si>
  <si>
    <t>Lepidosperma hispidulum</t>
  </si>
  <si>
    <t>Lepidosperma laeve</t>
  </si>
  <si>
    <t>Lepidosperma neesii</t>
  </si>
  <si>
    <t>Lepidosperma sanguinolentum</t>
  </si>
  <si>
    <t>Lepidosperma semiteres</t>
  </si>
  <si>
    <t>Lepidosperma sieberi</t>
  </si>
  <si>
    <t>Lepidosperma viscidum</t>
  </si>
  <si>
    <t>Lipocarpha</t>
  </si>
  <si>
    <t>Lipocarpha microcephala</t>
  </si>
  <si>
    <t>Water, also adhesion (ref for species in genus)</t>
  </si>
  <si>
    <t>https://www.env.gov.bc.ca/okanagan/documents/Plant%20SAR%20Fact%20Sheets/foreshore_wetland_riparian/Plant%20SAR%20Fact%20Sheet%20-%20Lipocarpha%20micrantha.pdf</t>
  </si>
  <si>
    <t>Schoenoplectiella</t>
  </si>
  <si>
    <t>Schoenoplectiella blakei</t>
  </si>
  <si>
    <t>https://depts.washington.edu/propplnt/Plants/Schoenoplectus_acutus.htm</t>
  </si>
  <si>
    <t>Schoenoplectiella dissachantha</t>
  </si>
  <si>
    <t>Schoenoplectiella erecta</t>
  </si>
  <si>
    <t>Schoenoplectiella laevis</t>
  </si>
  <si>
    <t>Schoenoplectiella lateriflora</t>
  </si>
  <si>
    <t>Schoenoplectus</t>
  </si>
  <si>
    <t>Schoenoplectus pungens</t>
  </si>
  <si>
    <t>Ingestions (ref for species in genus)</t>
  </si>
  <si>
    <r>
      <t xml:space="preserve">Kettenring KM, Mossman BN, Downard R, Mock KE (2019) Fine-scale genetic diversity and landscape-scale genetic structuring in three foundations bulrush species: implications for wetland revegetation. </t>
    </r>
    <r>
      <rPr>
        <i/>
        <sz val="11"/>
        <color theme="1"/>
        <rFont val="Calibri"/>
        <family val="2"/>
        <scheme val="minor"/>
      </rPr>
      <t xml:space="preserve">Restoration Ecology </t>
    </r>
    <r>
      <rPr>
        <b/>
        <sz val="11"/>
        <color theme="1"/>
        <rFont val="Calibri"/>
        <family val="2"/>
        <scheme val="minor"/>
      </rPr>
      <t>27(2)</t>
    </r>
    <r>
      <rPr>
        <sz val="11"/>
        <color theme="1"/>
        <rFont val="Calibri"/>
        <family val="2"/>
        <scheme val="minor"/>
      </rPr>
      <t>, 408 - 420.</t>
    </r>
  </si>
  <si>
    <t>Schoenoplectus subulatus</t>
  </si>
  <si>
    <t>Schoenoplectus tabernaemontani</t>
  </si>
  <si>
    <t>Schoenus</t>
  </si>
  <si>
    <t>Schoenus apogon</t>
  </si>
  <si>
    <t>Wind (ref for family, uncertain ref for genus)</t>
  </si>
  <si>
    <r>
      <t xml:space="preserve">Linder HP, Rudall PJ (2005) Evolutionary History of Poales. Annual Review of Ecology, Ecolution and Systematics 36, 107-124., Kaur N, Datson PM, Murray BG (2011) Hybridization amongst New Zealand </t>
    </r>
    <r>
      <rPr>
        <i/>
        <sz val="11"/>
        <color theme="1"/>
        <rFont val="Calibri"/>
        <family val="2"/>
        <scheme val="minor"/>
      </rPr>
      <t>Schoenus</t>
    </r>
    <r>
      <rPr>
        <sz val="11"/>
        <color theme="1"/>
        <rFont val="Calibri"/>
        <family val="2"/>
        <scheme val="minor"/>
      </rPr>
      <t xml:space="preserve"> (Cyperaceae)? </t>
    </r>
    <r>
      <rPr>
        <i/>
        <sz val="11"/>
        <color theme="1"/>
        <rFont val="Calibri"/>
        <family val="2"/>
        <scheme val="minor"/>
      </rPr>
      <t>New Zealand Journal of Botany</t>
    </r>
    <r>
      <rPr>
        <sz val="11"/>
        <color theme="1"/>
        <rFont val="Calibri"/>
        <family val="2"/>
        <scheme val="minor"/>
      </rPr>
      <t xml:space="preserve"> </t>
    </r>
    <r>
      <rPr>
        <b/>
        <sz val="11"/>
        <color theme="1"/>
        <rFont val="Calibri"/>
        <family val="2"/>
        <scheme val="minor"/>
      </rPr>
      <t>49</t>
    </r>
    <r>
      <rPr>
        <sz val="11"/>
        <color theme="1"/>
        <rFont val="Calibri"/>
        <family val="2"/>
        <scheme val="minor"/>
      </rPr>
      <t>, 503-507.</t>
    </r>
  </si>
  <si>
    <t>https://www.jstor.org/stable/pdf/2258112.pdf?casa_token=fXZ_hmaUqRMAAAAA:EKdts1KIyO8l8BIS4cQWESt6t8nINIn5WZDjZTmnPrfJPB1hvKocVepa2m5QfTjt_jJwvbxgFq9CL6ZWAA569WZB2u8UX_mbC-0NOrHH2lTOwggKoqk</t>
  </si>
  <si>
    <t>Schoenus breviculmis</t>
  </si>
  <si>
    <t>Schoenus brevifolius</t>
  </si>
  <si>
    <t>Schoenus caespititius</t>
  </si>
  <si>
    <t>Schoenus carsei</t>
  </si>
  <si>
    <t>Schoenus centralis</t>
  </si>
  <si>
    <t>Schoenus deformis</t>
  </si>
  <si>
    <t>Schoenus discifer</t>
  </si>
  <si>
    <t>Schoenus fluitans</t>
  </si>
  <si>
    <t>Schoenus hexandrus</t>
  </si>
  <si>
    <t>Schoenus laevigatus</t>
  </si>
  <si>
    <t>Schoenus lanatus</t>
  </si>
  <si>
    <t>Schoenus latelaminatus</t>
  </si>
  <si>
    <t>Schoenus lepidosperma</t>
  </si>
  <si>
    <t>Schoenus maschalinus</t>
  </si>
  <si>
    <t>Schoenus nanus</t>
  </si>
  <si>
    <t>Schoenus nitens</t>
  </si>
  <si>
    <t>Schoenus racemosus</t>
  </si>
  <si>
    <t>Schoenus sculptus</t>
  </si>
  <si>
    <t>Schoenus subaphyllus</t>
  </si>
  <si>
    <t>Schoenus tesquorum</t>
  </si>
  <si>
    <t>Tetraria</t>
  </si>
  <si>
    <t>Tetraria capillaris</t>
  </si>
  <si>
    <t>Abiotic, unassisted (ref for species in genus)</t>
  </si>
  <si>
    <r>
      <t xml:space="preserve">Britton M (2017) A phylogenetic analysis of </t>
    </r>
    <r>
      <rPr>
        <i/>
        <sz val="11"/>
        <color theme="1"/>
        <rFont val="Calibri"/>
        <family val="2"/>
        <scheme val="minor"/>
      </rPr>
      <t xml:space="preserve">Tetraria triangularis </t>
    </r>
    <r>
      <rPr>
        <sz val="11"/>
        <color theme="1"/>
        <rFont val="Calibri"/>
        <family val="2"/>
        <scheme val="minor"/>
      </rPr>
      <t xml:space="preserve">and </t>
    </r>
    <r>
      <rPr>
        <i/>
        <sz val="11"/>
        <color theme="1"/>
        <rFont val="Calibri"/>
        <family val="2"/>
        <scheme val="minor"/>
      </rPr>
      <t>T. ustulata</t>
    </r>
    <r>
      <rPr>
        <sz val="11"/>
        <color theme="1"/>
        <rFont val="Calibri"/>
        <family val="2"/>
        <scheme val="minor"/>
      </rPr>
      <t xml:space="preserve"> in the mountains of the south Western Cape. Honours Thesis, University of Cape Town.</t>
    </r>
  </si>
  <si>
    <t>Tricostularia</t>
  </si>
  <si>
    <t>Tricostularia pauciflora</t>
  </si>
  <si>
    <t>Biotic and abiotic (ref for genus). Seeds are not very attractive, abiotic dispersal more likely.</t>
  </si>
  <si>
    <r>
      <t xml:space="preserve">Barrett RL, Bruhl JL, Wilson KL (2021) Revision of generic concepts of </t>
    </r>
    <r>
      <rPr>
        <i/>
        <sz val="11"/>
        <color theme="1"/>
        <rFont val="Calibri"/>
        <family val="2"/>
        <scheme val="minor"/>
      </rPr>
      <t>Schoeneae</t>
    </r>
    <r>
      <rPr>
        <sz val="11"/>
        <color theme="1"/>
        <rFont val="Calibri"/>
        <family val="2"/>
        <scheme val="minor"/>
      </rPr>
      <t xml:space="preserve"> subtribe Tricostulariinae (Cyperaceae) with a new Australian genus </t>
    </r>
    <r>
      <rPr>
        <i/>
        <sz val="11"/>
        <color theme="1"/>
        <rFont val="Calibri"/>
        <family val="2"/>
        <scheme val="minor"/>
      </rPr>
      <t>Ammothryon</t>
    </r>
    <r>
      <rPr>
        <sz val="11"/>
        <color theme="1"/>
        <rFont val="Calibri"/>
        <family val="2"/>
        <scheme val="minor"/>
      </rPr>
      <t xml:space="preserve"> and new species of </t>
    </r>
    <r>
      <rPr>
        <i/>
        <sz val="11"/>
        <color theme="1"/>
        <rFont val="Calibri"/>
        <family val="2"/>
        <scheme val="minor"/>
      </rPr>
      <t>Tricostularia</t>
    </r>
    <r>
      <rPr>
        <sz val="11"/>
        <color theme="1"/>
        <rFont val="Calibri"/>
        <family val="2"/>
        <scheme val="minor"/>
      </rPr>
      <t xml:space="preserve">. </t>
    </r>
    <r>
      <rPr>
        <i/>
        <sz val="11"/>
        <color theme="1"/>
        <rFont val="Calibri"/>
        <family val="2"/>
        <scheme val="minor"/>
      </rPr>
      <t xml:space="preserve">Telopea </t>
    </r>
    <r>
      <rPr>
        <b/>
        <sz val="11"/>
        <color theme="1"/>
        <rFont val="Calibri"/>
        <family val="2"/>
        <scheme val="minor"/>
      </rPr>
      <t>24</t>
    </r>
    <r>
      <rPr>
        <sz val="11"/>
        <color theme="1"/>
        <rFont val="Calibri"/>
        <family val="2"/>
        <scheme val="minor"/>
      </rPr>
      <t>, 61 - 169.</t>
    </r>
  </si>
  <si>
    <t>Dilleniaceae</t>
  </si>
  <si>
    <t>Hibbertia</t>
  </si>
  <si>
    <t>Hibbertia aspera</t>
  </si>
  <si>
    <t>Insects (ref for family, refs for species in genus)</t>
  </si>
  <si>
    <t>Gravity, then ants (ref for species in genus)</t>
  </si>
  <si>
    <r>
      <t xml:space="preserve">Horn JW (2007) Dilleniaceae. In 'The Families and Genera of Vascular Plants. Vol. II Flowering Plants . Eudicots' Eds K Kubitzki, Springer-Verlag, Heidelburg, Berlin. Keighery GJ (2007) Pollination of </t>
    </r>
    <r>
      <rPr>
        <i/>
        <sz val="11"/>
        <color theme="1"/>
        <rFont val="Calibri"/>
        <family val="2"/>
        <scheme val="minor"/>
      </rPr>
      <t xml:space="preserve">Hibbertia hypericoides </t>
    </r>
    <r>
      <rPr>
        <sz val="11"/>
        <color theme="1"/>
        <rFont val="Calibri"/>
        <family val="2"/>
        <scheme val="minor"/>
      </rPr>
      <t xml:space="preserve">(Dilleniaceae) and its evolutionary significance. </t>
    </r>
    <r>
      <rPr>
        <i/>
        <sz val="11"/>
        <color theme="1"/>
        <rFont val="Calibri"/>
        <family val="2"/>
        <scheme val="minor"/>
      </rPr>
      <t xml:space="preserve">Journal of Natural History </t>
    </r>
    <r>
      <rPr>
        <b/>
        <sz val="11"/>
        <color theme="1"/>
        <rFont val="Calibri"/>
        <family val="2"/>
        <scheme val="minor"/>
      </rPr>
      <t>9(6)</t>
    </r>
    <r>
      <rPr>
        <sz val="11"/>
        <color theme="1"/>
        <rFont val="Calibri"/>
        <family val="2"/>
        <scheme val="minor"/>
      </rPr>
      <t xml:space="preserve">, 681 - 684. Bernhardt P (1984) The pollination of </t>
    </r>
    <r>
      <rPr>
        <i/>
        <sz val="11"/>
        <color theme="1"/>
        <rFont val="Calibri"/>
        <family val="2"/>
        <scheme val="minor"/>
      </rPr>
      <t xml:space="preserve">Hibbertia stricta </t>
    </r>
    <r>
      <rPr>
        <sz val="11"/>
        <color theme="1"/>
        <rFont val="Calibri"/>
        <family val="2"/>
        <scheme val="minor"/>
      </rPr>
      <t xml:space="preserve">(Dilleniaceae).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147(3)</t>
    </r>
    <r>
      <rPr>
        <sz val="11"/>
        <color theme="1"/>
        <rFont val="Calibri"/>
        <family val="2"/>
        <scheme val="minor"/>
      </rPr>
      <t>, 267 - 277.</t>
    </r>
  </si>
  <si>
    <r>
      <t xml:space="preserve">Berg, R.Y. 1975. Myrmecochorous plants in Australia and
their dispersal by ants. Austral. J. Bot. 23:475–508. Schatral, A., Kailis, S.G., Fox, J.E.D. 1994. Seed dispersal of
Hibbertia hypericoides (Dilleniaceae) by ants. J. Roy.
Soc. W. Australia 77:81–85. Horn JW (2007) Amaranthus. In 'The Families and Genera of Vascular Plants. Vol. II Flowering Plants . Eudicots' Eds K Kubitzki, Springer-Verlag, Heidelburg, Berlin. Keighery GJ (2007) Pollination of </t>
    </r>
    <r>
      <rPr>
        <i/>
        <sz val="11"/>
        <color theme="1"/>
        <rFont val="Calibri"/>
        <family val="2"/>
        <scheme val="minor"/>
      </rPr>
      <t xml:space="preserve">Hibbertia hypericoides </t>
    </r>
    <r>
      <rPr>
        <sz val="11"/>
        <color theme="1"/>
        <rFont val="Calibri"/>
        <family val="2"/>
        <scheme val="minor"/>
      </rPr>
      <t xml:space="preserve">(Dilleniaceae) and its evolutionary significance. </t>
    </r>
    <r>
      <rPr>
        <i/>
        <sz val="11"/>
        <color theme="1"/>
        <rFont val="Calibri"/>
        <family val="2"/>
        <scheme val="minor"/>
      </rPr>
      <t xml:space="preserve">Journal of Natural History </t>
    </r>
    <r>
      <rPr>
        <b/>
        <sz val="11"/>
        <color theme="1"/>
        <rFont val="Calibri"/>
        <family val="2"/>
        <scheme val="minor"/>
      </rPr>
      <t>9(6)</t>
    </r>
    <r>
      <rPr>
        <sz val="11"/>
        <color theme="1"/>
        <rFont val="Calibri"/>
        <family val="2"/>
        <scheme val="minor"/>
      </rPr>
      <t xml:space="preserve">, 681 - 684. Bernhardt P (1984) The pollination of </t>
    </r>
    <r>
      <rPr>
        <i/>
        <sz val="11"/>
        <color theme="1"/>
        <rFont val="Calibri"/>
        <family val="2"/>
        <scheme val="minor"/>
      </rPr>
      <t xml:space="preserve">Hibbertia stricta </t>
    </r>
    <r>
      <rPr>
        <sz val="11"/>
        <color theme="1"/>
        <rFont val="Calibri"/>
        <family val="2"/>
        <scheme val="minor"/>
      </rPr>
      <t xml:space="preserve">(Dilleniaceae).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147(3)</t>
    </r>
    <r>
      <rPr>
        <sz val="11"/>
        <color theme="1"/>
        <rFont val="Calibri"/>
        <family val="2"/>
        <scheme val="minor"/>
      </rPr>
      <t>, 267 - 277.</t>
    </r>
  </si>
  <si>
    <t>Hibbertia australis</t>
  </si>
  <si>
    <t>Hibbertia cinerea</t>
  </si>
  <si>
    <t>Hibbertia crinita</t>
  </si>
  <si>
    <t>Hibbertia crispula</t>
  </si>
  <si>
    <t>Hibbertia devitata</t>
  </si>
  <si>
    <t>Hibbertia empetrifolia</t>
  </si>
  <si>
    <t>Hibbertia exasperata</t>
  </si>
  <si>
    <t>Hibbertia exutiacies</t>
  </si>
  <si>
    <t>Hibbertia fasciculata</t>
  </si>
  <si>
    <t>Hibbertia glaberrima</t>
  </si>
  <si>
    <t>Hibbertia glebosa</t>
  </si>
  <si>
    <t>Hibbertia hirsuta</t>
  </si>
  <si>
    <t>Hibbertia humifusa</t>
  </si>
  <si>
    <t>Hibbertia obtusibracteata</t>
  </si>
  <si>
    <t>Hibbertia paeninsularis</t>
  </si>
  <si>
    <t>Hibbertia pallidiflora</t>
  </si>
  <si>
    <t>Hibbertia platyphylla</t>
  </si>
  <si>
    <t>Hibbertia pungens</t>
  </si>
  <si>
    <t>Hibbertia riparia</t>
  </si>
  <si>
    <t>Hibbertia sericea</t>
  </si>
  <si>
    <t>Hibbertia sessiliflora</t>
  </si>
  <si>
    <t>Hibbertia setifera</t>
  </si>
  <si>
    <t>Hibbertia stricta</t>
  </si>
  <si>
    <t>Hibbertia tenuis</t>
  </si>
  <si>
    <t>Hibbertia villifera</t>
  </si>
  <si>
    <t>Hibbertia virgata</t>
  </si>
  <si>
    <t>Droseraceae</t>
  </si>
  <si>
    <t>Drosera</t>
  </si>
  <si>
    <t>Drosera aberrans</t>
  </si>
  <si>
    <t>Insects (ref for other species in genus), also self</t>
  </si>
  <si>
    <t>Wind or rain/passive (unofficial ref)</t>
  </si>
  <si>
    <r>
      <t xml:space="preserve">Von Witt CG, Anderson B, Durbach IN, Johnson SD (2020_ Breeding systems of floral colour forms in the </t>
    </r>
    <r>
      <rPr>
        <i/>
        <sz val="11"/>
        <color theme="1"/>
        <rFont val="Calibri"/>
        <family val="2"/>
        <scheme val="minor"/>
      </rPr>
      <t xml:space="preserve">Drosera cistiflora </t>
    </r>
    <r>
      <rPr>
        <sz val="11"/>
        <color theme="1"/>
        <rFont val="Calibri"/>
        <family val="2"/>
        <scheme val="minor"/>
      </rPr>
      <t xml:space="preserve">species complex. </t>
    </r>
    <r>
      <rPr>
        <i/>
        <sz val="11"/>
        <color theme="1"/>
        <rFont val="Calibri"/>
        <family val="2"/>
        <scheme val="minor"/>
      </rPr>
      <t xml:space="preserve">Plant Biology </t>
    </r>
    <r>
      <rPr>
        <b/>
        <sz val="11"/>
        <color theme="1"/>
        <rFont val="Calibri"/>
        <family val="2"/>
        <scheme val="minor"/>
      </rPr>
      <t>22</t>
    </r>
    <r>
      <rPr>
        <sz val="11"/>
        <color theme="1"/>
        <rFont val="Calibri"/>
        <family val="2"/>
        <scheme val="minor"/>
      </rPr>
      <t>, 992 - 1001.</t>
    </r>
  </si>
  <si>
    <t>http://www.growsundews.com/sundews/drosera_seed_collecting_sundew_seed_harvesting.html</t>
  </si>
  <si>
    <t>Drosera auriculata</t>
  </si>
  <si>
    <t>Drosera binata</t>
  </si>
  <si>
    <t>Drosera burmanni</t>
  </si>
  <si>
    <t>Drosera finlaysoniana</t>
  </si>
  <si>
    <t>Drosera glanduligera</t>
  </si>
  <si>
    <t>Drosera gunniana</t>
  </si>
  <si>
    <t>Drosera hookeri</t>
  </si>
  <si>
    <t>(</t>
  </si>
  <si>
    <t>Drosera indica</t>
  </si>
  <si>
    <t>Drosera macrantha</t>
  </si>
  <si>
    <t>Drosera peltata</t>
  </si>
  <si>
    <t>Drosera praefolia</t>
  </si>
  <si>
    <t>Drosera pygmaea</t>
  </si>
  <si>
    <t>Drosera schmutzii</t>
  </si>
  <si>
    <t>Drosera stricticaulis</t>
  </si>
  <si>
    <t>Drosera whittakeri</t>
  </si>
  <si>
    <t>Elatinaceae</t>
  </si>
  <si>
    <t>Bergia</t>
  </si>
  <si>
    <t>Bergia ammannioides</t>
  </si>
  <si>
    <t>Insects, self (ref for genus, with morphology, little research done)</t>
  </si>
  <si>
    <t>Water, also adhered to birds (ref for genus) Bergia seeds have been documented as being dispersed by floodwater, but a morphologically similar genus in the family has also been reported as being transported on the feet of aquatic birds. I've sided with water being the primary dispersal mechanism, as this would be able to apply to all plants in a population, and the seeds are adapted for buoyancy.</t>
  </si>
  <si>
    <r>
      <t xml:space="preserve">Leach GJ (1989) Taxonomic revision of </t>
    </r>
    <r>
      <rPr>
        <i/>
        <sz val="11"/>
        <color theme="1"/>
        <rFont val="Calibri"/>
        <family val="2"/>
        <scheme val="minor"/>
      </rPr>
      <t>Bergia</t>
    </r>
    <r>
      <rPr>
        <sz val="11"/>
        <color theme="1"/>
        <rFont val="Calibri"/>
        <family val="2"/>
        <scheme val="minor"/>
      </rPr>
      <t xml:space="preserve"> (Elatinaceae) in Australia. </t>
    </r>
    <r>
      <rPr>
        <i/>
        <sz val="11"/>
        <color theme="1"/>
        <rFont val="Calibri"/>
        <family val="2"/>
        <scheme val="minor"/>
      </rPr>
      <t>Journal of the Adelaide Botanic Gardens</t>
    </r>
    <r>
      <rPr>
        <sz val="11"/>
        <color theme="1"/>
        <rFont val="Calibri"/>
        <family val="2"/>
        <scheme val="minor"/>
      </rPr>
      <t xml:space="preserve"> </t>
    </r>
    <r>
      <rPr>
        <b/>
        <sz val="11"/>
        <color theme="1"/>
        <rFont val="Calibri"/>
        <family val="2"/>
        <scheme val="minor"/>
      </rPr>
      <t>11(2)</t>
    </r>
    <r>
      <rPr>
        <sz val="11"/>
        <color theme="1"/>
        <rFont val="Calibri"/>
        <family val="2"/>
        <scheme val="minor"/>
      </rPr>
      <t>, 75 - 100.</t>
    </r>
  </si>
  <si>
    <t>Bergia diacheiron</t>
  </si>
  <si>
    <t>Bergia occultipetala</t>
  </si>
  <si>
    <t>Bergia pedicellaris</t>
  </si>
  <si>
    <t>Bergia perennis</t>
  </si>
  <si>
    <t>Bergia trimera</t>
  </si>
  <si>
    <t>Elatine</t>
  </si>
  <si>
    <t>Elatine gratioloides</t>
  </si>
  <si>
    <t>Insects (likely, ref for genus)</t>
  </si>
  <si>
    <t>Water, unassisted, also birds (ref for genus). Primary mechanism is likely water, with birds occasionally transporting seeds longer distances.</t>
  </si>
  <si>
    <t>Kubitzki K (2014) Elatinaceae. In 'The Families and Genera of Vascular Plants - Flowering Plants. Eudicots' Eds K Kubitzki. Vol 11, Springer-Hiedleberg, Berlin, 39 - 41.</t>
  </si>
  <si>
    <r>
      <t xml:space="preserve">Leach GJ (1989) Taxonomic revision of </t>
    </r>
    <r>
      <rPr>
        <i/>
        <sz val="11"/>
        <color theme="1"/>
        <rFont val="Calibri"/>
        <family val="2"/>
        <scheme val="minor"/>
      </rPr>
      <t>Bergia</t>
    </r>
    <r>
      <rPr>
        <sz val="11"/>
        <color theme="1"/>
        <rFont val="Calibri"/>
        <family val="2"/>
        <scheme val="minor"/>
      </rPr>
      <t xml:space="preserve"> (Elatinaceae) in Australia. </t>
    </r>
    <r>
      <rPr>
        <i/>
        <sz val="11"/>
        <color theme="1"/>
        <rFont val="Calibri"/>
        <family val="2"/>
        <scheme val="minor"/>
      </rPr>
      <t>Journal of the Adelaide Botanic Gardens</t>
    </r>
    <r>
      <rPr>
        <sz val="11"/>
        <color theme="1"/>
        <rFont val="Calibri"/>
        <family val="2"/>
        <scheme val="minor"/>
      </rPr>
      <t xml:space="preserve"> </t>
    </r>
    <r>
      <rPr>
        <b/>
        <sz val="11"/>
        <color theme="1"/>
        <rFont val="Calibri"/>
        <family val="2"/>
        <scheme val="minor"/>
      </rPr>
      <t>11(2)</t>
    </r>
    <r>
      <rPr>
        <sz val="11"/>
        <color theme="1"/>
        <rFont val="Calibri"/>
        <family val="2"/>
        <scheme val="minor"/>
      </rPr>
      <t xml:space="preserve">, 75 - 100. Salisbury EJ (1967) On the reproduction and biology of </t>
    </r>
    <r>
      <rPr>
        <i/>
        <sz val="11"/>
        <color theme="1"/>
        <rFont val="Calibri"/>
        <family val="2"/>
        <scheme val="minor"/>
      </rPr>
      <t>Elatine hexandra</t>
    </r>
    <r>
      <rPr>
        <sz val="11"/>
        <color theme="1"/>
        <rFont val="Calibri"/>
        <family val="2"/>
        <scheme val="minor"/>
      </rPr>
      <t xml:space="preserve"> (Lapierre) DC. (Elatinaceae): A typical species of exposed mud. </t>
    </r>
    <r>
      <rPr>
        <i/>
        <sz val="11"/>
        <color theme="1"/>
        <rFont val="Calibri"/>
        <family val="2"/>
        <scheme val="minor"/>
      </rPr>
      <t>Kew Bulletin</t>
    </r>
    <r>
      <rPr>
        <sz val="11"/>
        <color theme="1"/>
        <rFont val="Calibri"/>
        <family val="2"/>
        <scheme val="minor"/>
      </rPr>
      <t xml:space="preserve"> </t>
    </r>
    <r>
      <rPr>
        <b/>
        <sz val="11"/>
        <color theme="1"/>
        <rFont val="Calibri"/>
        <family val="2"/>
        <scheme val="minor"/>
      </rPr>
      <t>21</t>
    </r>
    <r>
      <rPr>
        <sz val="11"/>
        <color theme="1"/>
        <rFont val="Calibri"/>
        <family val="2"/>
        <scheme val="minor"/>
      </rPr>
      <t>, 139 - 149.</t>
    </r>
  </si>
  <si>
    <t>Epacridaceae</t>
  </si>
  <si>
    <t>Acrotriche</t>
  </si>
  <si>
    <t>Acrotriche affinis</t>
  </si>
  <si>
    <t>Birds (ref for species in genus, also morphology)</t>
  </si>
  <si>
    <r>
      <t xml:space="preserve">Schneemilch M, Williams C, Kokkinn M (2011) Floral visitation in the Australian native shrub genus </t>
    </r>
    <r>
      <rPr>
        <i/>
        <sz val="11"/>
        <color theme="1"/>
        <rFont val="Calibri"/>
        <family val="2"/>
        <scheme val="minor"/>
      </rPr>
      <t xml:space="preserve">Acrotriche </t>
    </r>
    <r>
      <rPr>
        <sz val="11"/>
        <color theme="1"/>
        <rFont val="Calibri"/>
        <family val="2"/>
        <scheme val="minor"/>
      </rPr>
      <t xml:space="preserve">R.Br (Ericaceae): an abundanc eof ants (Formicidae). </t>
    </r>
    <r>
      <rPr>
        <i/>
        <sz val="11"/>
        <color theme="1"/>
        <rFont val="Calibri"/>
        <family val="2"/>
        <scheme val="minor"/>
      </rPr>
      <t xml:space="preserve">Australian Journal of Entomology </t>
    </r>
    <r>
      <rPr>
        <b/>
        <sz val="11"/>
        <color theme="1"/>
        <rFont val="Calibri"/>
        <family val="2"/>
        <scheme val="minor"/>
      </rPr>
      <t>50(2)</t>
    </r>
    <r>
      <rPr>
        <sz val="11"/>
        <color theme="1"/>
        <rFont val="Calibri"/>
        <family val="2"/>
        <scheme val="minor"/>
      </rPr>
      <t>, 130 - 138.</t>
    </r>
  </si>
  <si>
    <t>https://plantnet.rbgsyd.nsw.gov.au/cgi-bin/NSWfl.pl?page=nswfl&amp;lvl=sp&amp;name=Acrotriche~divaricata</t>
  </si>
  <si>
    <t>Acrotriche cordata</t>
  </si>
  <si>
    <t>Acrotriche depressa</t>
  </si>
  <si>
    <t>Acrotriche fasciculiflora</t>
  </si>
  <si>
    <t>Acrotriche halmaturina</t>
  </si>
  <si>
    <t>Acrotriche patula</t>
  </si>
  <si>
    <t>Acrotriche serrulata</t>
  </si>
  <si>
    <t>Astroloma</t>
  </si>
  <si>
    <t>Astroloma humifusum</t>
  </si>
  <si>
    <t>Birds (ref for species in genus)</t>
  </si>
  <si>
    <r>
      <t xml:space="preserve">Keighery GJ (1995) Phytogeography, biology and conservation of Western Australian Epacridaceae. </t>
    </r>
    <r>
      <rPr>
        <i/>
        <sz val="11"/>
        <color theme="1"/>
        <rFont val="Calibri"/>
        <family val="2"/>
        <scheme val="minor"/>
      </rPr>
      <t xml:space="preserve">Annals of Botany </t>
    </r>
    <r>
      <rPr>
        <b/>
        <sz val="11"/>
        <color theme="1"/>
        <rFont val="Calibri"/>
        <family val="2"/>
        <scheme val="minor"/>
      </rPr>
      <t>74</t>
    </r>
    <r>
      <rPr>
        <sz val="11"/>
        <color theme="1"/>
        <rFont val="Calibri"/>
        <family val="2"/>
        <scheme val="minor"/>
      </rPr>
      <t>, 347 - 355.</t>
    </r>
  </si>
  <si>
    <t>Brachyloma</t>
  </si>
  <si>
    <t>Brachyloma ciliatum</t>
  </si>
  <si>
    <t>Birds, insects (ref for species in genus)</t>
  </si>
  <si>
    <r>
      <t xml:space="preserve">Keighery GJ (1995) Phytogeography, biology and conservation of Western Australian Epacridaceae. </t>
    </r>
    <r>
      <rPr>
        <i/>
        <sz val="11"/>
        <color theme="1"/>
        <rFont val="Calibri"/>
        <family val="2"/>
        <scheme val="minor"/>
      </rPr>
      <t xml:space="preserve">Annals of Botany </t>
    </r>
    <r>
      <rPr>
        <b/>
        <sz val="11"/>
        <color theme="1"/>
        <rFont val="Calibri"/>
        <family val="2"/>
        <scheme val="minor"/>
      </rPr>
      <t>74</t>
    </r>
    <r>
      <rPr>
        <sz val="11"/>
        <color theme="1"/>
        <rFont val="Calibri"/>
        <family val="2"/>
        <scheme val="minor"/>
      </rPr>
      <t>, 347 - 355. Celebrezze T, Paton DC (2008) Do introduced honeybees (Apis mellifera, Hymenoptera) provide full pollination service to bird-adapted Australian plants with small flowers? An experimental study of Brachyloma ericoides</t>
    </r>
    <r>
      <rPr>
        <i/>
        <sz val="11"/>
        <color theme="1"/>
        <rFont val="Calibri"/>
        <family val="2"/>
        <scheme val="minor"/>
      </rPr>
      <t xml:space="preserve"> (Epacridaceae) Austral Ecology</t>
    </r>
    <r>
      <rPr>
        <sz val="11"/>
        <color theme="1"/>
        <rFont val="Calibri"/>
        <family val="2"/>
        <scheme val="minor"/>
      </rPr>
      <t xml:space="preserve"> </t>
    </r>
    <r>
      <rPr>
        <b/>
        <sz val="11"/>
        <color theme="1"/>
        <rFont val="Calibri"/>
        <family val="2"/>
        <scheme val="minor"/>
      </rPr>
      <t>29(2)</t>
    </r>
    <r>
      <rPr>
        <sz val="11"/>
        <color theme="1"/>
        <rFont val="Calibri"/>
        <family val="2"/>
        <scheme val="minor"/>
      </rPr>
      <t>, 129 - 136.</t>
    </r>
  </si>
  <si>
    <t>Brachyloma daphnoides</t>
  </si>
  <si>
    <t>Brachyloma ericoides</t>
  </si>
  <si>
    <t>Epacris</t>
  </si>
  <si>
    <t>Epacris impressa</t>
  </si>
  <si>
    <t>Birds 1, insects 1 (ref for species in genus)</t>
  </si>
  <si>
    <r>
      <t xml:space="preserve">Hingston AB, McQuillan PB (2000) Are pollination syndromes useful predictors of floral visitors in Tasmainia? </t>
    </r>
    <r>
      <rPr>
        <i/>
        <sz val="11"/>
        <color theme="1"/>
        <rFont val="Calibri"/>
        <family val="2"/>
        <scheme val="minor"/>
      </rPr>
      <t xml:space="preserve">Austral Ecology </t>
    </r>
    <r>
      <rPr>
        <b/>
        <sz val="11"/>
        <color theme="1"/>
        <rFont val="Calibri"/>
        <family val="2"/>
        <scheme val="minor"/>
      </rPr>
      <t>25</t>
    </r>
    <r>
      <rPr>
        <sz val="11"/>
        <color theme="1"/>
        <rFont val="Calibri"/>
        <family val="2"/>
        <scheme val="minor"/>
      </rPr>
      <t>, 600 - 609.</t>
    </r>
  </si>
  <si>
    <t>https://nre.tas.gov.au/Documents/Epacris-apsleyensis.pdf</t>
  </si>
  <si>
    <t>Epacris lanuginosa</t>
  </si>
  <si>
    <t>Epacris obtusifolia</t>
  </si>
  <si>
    <t>Epacris paludosa</t>
  </si>
  <si>
    <t>Leucopogon</t>
  </si>
  <si>
    <t>Leucopogon affinis</t>
  </si>
  <si>
    <t>Ingestion, (ref for genus)</t>
  </si>
  <si>
    <t>Leucopogon collinus</t>
  </si>
  <si>
    <t>Leucopogon concinnus</t>
  </si>
  <si>
    <t>Leucopogon concurvus</t>
  </si>
  <si>
    <t>Leucopogon costatus</t>
  </si>
  <si>
    <t>Leucopogon glacialis</t>
  </si>
  <si>
    <t>Leucopogon hirsutus</t>
  </si>
  <si>
    <t>Leucopogon microphyllus</t>
  </si>
  <si>
    <t>Leucopogon obovatus</t>
  </si>
  <si>
    <t>Leucopogon parviflorus</t>
  </si>
  <si>
    <t>Leucopogon planifolius</t>
  </si>
  <si>
    <t>Leucopogon sonderensis</t>
  </si>
  <si>
    <t>Leucopogon tamariscinus</t>
  </si>
  <si>
    <t>Leucopogon thymifolius</t>
  </si>
  <si>
    <t>Leucopogon virgatus</t>
  </si>
  <si>
    <t>Lissanthe</t>
  </si>
  <si>
    <t>Lissanthe strigosa</t>
  </si>
  <si>
    <r>
      <t xml:space="preserve">Johnson KA (2013) Are there pollination syndromes in the Australian epacrids (Ericaceae: Styphelioideae)? A novel statistical method to identify key floral traits per syndrome. </t>
    </r>
    <r>
      <rPr>
        <i/>
        <sz val="11"/>
        <color theme="1"/>
        <rFont val="Calibri"/>
        <family val="2"/>
        <scheme val="minor"/>
      </rPr>
      <t>Annals of Botany</t>
    </r>
    <r>
      <rPr>
        <sz val="11"/>
        <color theme="1"/>
        <rFont val="Calibri"/>
        <family val="2"/>
        <scheme val="minor"/>
      </rPr>
      <t xml:space="preserve"> </t>
    </r>
    <r>
      <rPr>
        <b/>
        <sz val="11"/>
        <color theme="1"/>
        <rFont val="Calibri"/>
        <family val="2"/>
        <scheme val="minor"/>
      </rPr>
      <t>122(1)</t>
    </r>
    <r>
      <rPr>
        <sz val="11"/>
        <color theme="1"/>
        <rFont val="Calibri"/>
        <family val="2"/>
        <scheme val="minor"/>
      </rPr>
      <t>, 141 - 149.</t>
    </r>
  </si>
  <si>
    <t>Stevens PF, uteyn J, Oliver EGH, Bell TL, Brown EA, Crowden RK, George AS, Jordan GJ, Ladd P, Lemson K, McLean CB, Menadue Y, Pate JS, Stave HM, Weiller CM (2004) Ericaceae. In 'The Families and Genera of Vascular Plants - Flowering Plants - Dicotyledons' (Eds K Kubitzki) Vol. 6, 145 - 194.</t>
  </si>
  <si>
    <t>Sprengelia</t>
  </si>
  <si>
    <t>Sprengelia incarnata</t>
  </si>
  <si>
    <r>
      <t>Johnson KA, McQuillan P (2011) Comparative floral presentation and bee-pollination in two</t>
    </r>
    <r>
      <rPr>
        <i/>
        <sz val="11"/>
        <color theme="1"/>
        <rFont val="Calibri"/>
        <family val="2"/>
        <scheme val="minor"/>
      </rPr>
      <t xml:space="preserve"> Sprengelia </t>
    </r>
    <r>
      <rPr>
        <sz val="11"/>
        <color theme="1"/>
        <rFont val="Calibri"/>
        <family val="2"/>
        <scheme val="minor"/>
      </rPr>
      <t xml:space="preserve">species (Ericaceae).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12</t>
    </r>
    <r>
      <rPr>
        <sz val="11"/>
        <color theme="1"/>
        <rFont val="Calibri"/>
        <family val="2"/>
        <scheme val="minor"/>
      </rPr>
      <t>, 45 - 51.</t>
    </r>
  </si>
  <si>
    <t>Stenanthera</t>
  </si>
  <si>
    <t>Stenanthera conostephioides</t>
  </si>
  <si>
    <t>Insects (likely, based on morphology)</t>
  </si>
  <si>
    <t>Stenanthera pinifolia</t>
  </si>
  <si>
    <t>Styphelia</t>
  </si>
  <si>
    <t>Styphelia adscendens</t>
  </si>
  <si>
    <t>Insect (ref for species in genus, with morphology)</t>
  </si>
  <si>
    <t>Styphelia clelandii</t>
  </si>
  <si>
    <t>Styphelia cordifolia</t>
  </si>
  <si>
    <t>Styphelia ericoides</t>
  </si>
  <si>
    <t>Styphelia exarrhena</t>
  </si>
  <si>
    <t>Styphelia exserta</t>
  </si>
  <si>
    <t>Styphelia hainesii</t>
  </si>
  <si>
    <t>Styphelia humifusa</t>
  </si>
  <si>
    <t>Styphelia rufa</t>
  </si>
  <si>
    <t>Styphelia woodsii</t>
  </si>
  <si>
    <t>Acrotriche prostrata</t>
  </si>
  <si>
    <t>Stevens PF, uteyn J, Oliver EGH, Bell TL, Brown EA, Crowden RK, George AS, Jordan GJ, Ladd P, Lemson K, McLean CB, Menadue Y, Pate JS, Stave HM, Weiller CM (2004) Ericaceae. In 'The Families and Genera of Vascular Plants - Flowering Plants - Dicotyledons'</t>
  </si>
  <si>
    <t>Andersonia</t>
  </si>
  <si>
    <t>Andersonia macranthera</t>
  </si>
  <si>
    <t>Insect (ref for genus, with morphology to exclude birds)</t>
  </si>
  <si>
    <t>Wind, gravity (ref for species in genus)</t>
  </si>
  <si>
    <t>Keighery GJ (1996) Phytogeography, biology and conservation of Western Australian Epacridaceae. Annals of Botany 77, 347 - 355.</t>
  </si>
  <si>
    <t>Cyathodes</t>
  </si>
  <si>
    <t>Cyathodes glauca</t>
  </si>
  <si>
    <t>Insect (ref for genera in family, also morphology)</t>
  </si>
  <si>
    <t>Ingestion (based on morphology)</t>
  </si>
  <si>
    <t>https://www.utas.edu.au/dicotkey/dicotkey/EPACRIDS/sCyathodes_glauca.htm</t>
  </si>
  <si>
    <r>
      <t xml:space="preserve">Weiller CM (1996) Reassessment of </t>
    </r>
    <r>
      <rPr>
        <i/>
        <sz val="11"/>
        <color theme="1"/>
        <rFont val="Calibri"/>
        <family val="2"/>
        <scheme val="minor"/>
      </rPr>
      <t>Cyathodes</t>
    </r>
    <r>
      <rPr>
        <sz val="11"/>
        <color theme="1"/>
        <rFont val="Calibri"/>
        <family val="2"/>
        <scheme val="minor"/>
      </rPr>
      <t xml:space="preserve"> (Epacridaceae).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9</t>
    </r>
    <r>
      <rPr>
        <sz val="11"/>
        <color theme="1"/>
        <rFont val="Calibri"/>
        <family val="2"/>
        <scheme val="minor"/>
      </rPr>
      <t>, 491 - 507.</t>
    </r>
  </si>
  <si>
    <t>Lysinema</t>
  </si>
  <si>
    <t>Lysinema ciliatum</t>
  </si>
  <si>
    <t>Abiotic (ref for genus, also based on morphology)</t>
  </si>
  <si>
    <t>Stevens PF, Luteyn J, Oliver EGH, Bell TL, Brown EA, Crowden RK, George AS, Jordan GJ, Ladd P, Lemson K, McLean CB, Menadue Y, Pate JS, Stace HM, Weiller CM (2004) Ericaceae. In 'The Fmailies and Genera of Vascular Plants - Flowering Plants. Dicotyledons.' (Eds K Kubitzki) Vol 6. 145 - 194.</t>
  </si>
  <si>
    <r>
      <t xml:space="preserve">Keighery GJ (1996) Phytogeography, biology and conservation of Western Australian Epacridaceae. </t>
    </r>
    <r>
      <rPr>
        <i/>
        <sz val="11"/>
        <color theme="1"/>
        <rFont val="Calibri"/>
        <family val="2"/>
        <scheme val="minor"/>
      </rPr>
      <t>Annals of Botany</t>
    </r>
    <r>
      <rPr>
        <sz val="11"/>
        <color theme="1"/>
        <rFont val="Calibri"/>
        <family val="2"/>
        <scheme val="minor"/>
      </rPr>
      <t xml:space="preserve"> </t>
    </r>
    <r>
      <rPr>
        <b/>
        <sz val="11"/>
        <color theme="1"/>
        <rFont val="Calibri"/>
        <family val="2"/>
        <scheme val="minor"/>
      </rPr>
      <t>77</t>
    </r>
    <r>
      <rPr>
        <sz val="11"/>
        <color theme="1"/>
        <rFont val="Calibri"/>
        <family val="2"/>
        <scheme val="minor"/>
      </rPr>
      <t>, 347 - 355.</t>
    </r>
  </si>
  <si>
    <t>Melichrus</t>
  </si>
  <si>
    <t>Melichrus urceolatus</t>
  </si>
  <si>
    <t>Ingestion (ref for species in genus, based on morphology)</t>
  </si>
  <si>
    <t>Monotoca</t>
  </si>
  <si>
    <t>Ingestion, also ants (refs for genus)</t>
  </si>
  <si>
    <r>
      <t xml:space="preserve">Benson D, McDougall L (1995) Ecology of Sydney plant species. Part 3. Dicotyledon families Cabombaceae to Epomatiaceae.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t>
    </r>
    <r>
      <rPr>
        <sz val="11"/>
        <color theme="1"/>
        <rFont val="Calibri"/>
        <family val="2"/>
        <scheme val="minor"/>
      </rPr>
      <t>, 217 - 431. Flora of Western Australia Online (FloraBase). Keighery GJ (1995) Phytogeography, biology and conservation of Western Australian Epacridaceae. Annals of Botany 74, 347 - 355.</t>
    </r>
  </si>
  <si>
    <t>Needhamiella</t>
  </si>
  <si>
    <t>Needhamiella pumilio</t>
  </si>
  <si>
    <t>Eriocaulaceae</t>
  </si>
  <si>
    <t>Eriocaulon</t>
  </si>
  <si>
    <t>Eriocaulon australasicum</t>
  </si>
  <si>
    <t>Insect (ref for genus, ref for other members of genus)</t>
  </si>
  <si>
    <r>
      <t xml:space="preserve">Uphof, JCT (1927) The floral behaviour of some Eriocaulaceae. </t>
    </r>
    <r>
      <rPr>
        <i/>
        <sz val="11"/>
        <color theme="1"/>
        <rFont val="Calibri"/>
        <family val="2"/>
        <scheme val="minor"/>
      </rPr>
      <t>American Journal of Botany</t>
    </r>
    <r>
      <rPr>
        <sz val="11"/>
        <color theme="1"/>
        <rFont val="Calibri"/>
        <family val="2"/>
        <scheme val="minor"/>
      </rPr>
      <t xml:space="preserve"> </t>
    </r>
    <r>
      <rPr>
        <b/>
        <sz val="11"/>
        <color theme="1"/>
        <rFont val="Calibri"/>
        <family val="2"/>
        <scheme val="minor"/>
      </rPr>
      <t>14</t>
    </r>
    <r>
      <rPr>
        <sz val="11"/>
        <color theme="1"/>
        <rFont val="Calibri"/>
        <family val="2"/>
        <scheme val="minor"/>
      </rPr>
      <t xml:space="preserve">, 44-48., Rosa MM, Scatena VL (2003) Floral anatomy of </t>
    </r>
    <r>
      <rPr>
        <i/>
        <sz val="11"/>
        <color theme="1"/>
        <rFont val="Calibri"/>
        <family val="2"/>
        <scheme val="minor"/>
      </rPr>
      <t>Eriocaulon elichrysoides</t>
    </r>
    <r>
      <rPr>
        <sz val="11"/>
        <color theme="1"/>
        <rFont val="Calibri"/>
        <family val="2"/>
        <scheme val="minor"/>
      </rPr>
      <t xml:space="preserve"> and </t>
    </r>
    <r>
      <rPr>
        <i/>
        <sz val="11"/>
        <color theme="1"/>
        <rFont val="Calibri"/>
        <family val="2"/>
        <scheme val="minor"/>
      </rPr>
      <t>Syngonanthus caulescens</t>
    </r>
    <r>
      <rPr>
        <sz val="11"/>
        <color theme="1"/>
        <rFont val="Calibri"/>
        <family val="2"/>
        <scheme val="minor"/>
      </rPr>
      <t xml:space="preserve"> (Eriocaulaceae). </t>
    </r>
    <r>
      <rPr>
        <i/>
        <sz val="11"/>
        <color theme="1"/>
        <rFont val="Calibri"/>
        <family val="2"/>
        <scheme val="minor"/>
      </rPr>
      <t>Flora</t>
    </r>
    <r>
      <rPr>
        <sz val="11"/>
        <color theme="1"/>
        <rFont val="Calibri"/>
        <family val="2"/>
        <scheme val="minor"/>
      </rPr>
      <t xml:space="preserve"> </t>
    </r>
    <r>
      <rPr>
        <b/>
        <sz val="11"/>
        <color theme="1"/>
        <rFont val="Calibri"/>
        <family val="2"/>
        <scheme val="minor"/>
      </rPr>
      <t>198</t>
    </r>
    <r>
      <rPr>
        <sz val="11"/>
        <color theme="1"/>
        <rFont val="Calibri"/>
        <family val="2"/>
        <scheme val="minor"/>
      </rPr>
      <t xml:space="preserve">, 188-199 (Brazil)., Sawyer NW, Mertins DS, Schuster LA (2005) Pollination biology of </t>
    </r>
    <r>
      <rPr>
        <i/>
        <sz val="11"/>
        <color theme="1"/>
        <rFont val="Calibri"/>
        <family val="2"/>
        <scheme val="minor"/>
      </rPr>
      <t>Eriocaulon parkeri</t>
    </r>
    <r>
      <rPr>
        <sz val="11"/>
        <color theme="1"/>
        <rFont val="Calibri"/>
        <family val="2"/>
        <scheme val="minor"/>
      </rPr>
      <t xml:space="preserve"> in Connecticut. </t>
    </r>
    <r>
      <rPr>
        <i/>
        <sz val="11"/>
        <color theme="1"/>
        <rFont val="Calibri"/>
        <family val="2"/>
        <scheme val="minor"/>
      </rPr>
      <t>Aquatic Botany</t>
    </r>
    <r>
      <rPr>
        <sz val="11"/>
        <color theme="1"/>
        <rFont val="Calibri"/>
        <family val="2"/>
        <scheme val="minor"/>
      </rPr>
      <t xml:space="preserve"> </t>
    </r>
    <r>
      <rPr>
        <b/>
        <sz val="11"/>
        <color theme="1"/>
        <rFont val="Calibri"/>
        <family val="2"/>
        <scheme val="minor"/>
      </rPr>
      <t>82</t>
    </r>
    <r>
      <rPr>
        <sz val="11"/>
        <color theme="1"/>
        <rFont val="Calibri"/>
        <family val="2"/>
        <scheme val="minor"/>
      </rPr>
      <t xml:space="preserve">, 113-120 (North America)., Tanaka N, Ono H, Nagata S (2015) Floral visitors of </t>
    </r>
    <r>
      <rPr>
        <i/>
        <sz val="11"/>
        <color theme="1"/>
        <rFont val="Calibri"/>
        <family val="2"/>
        <scheme val="minor"/>
      </rPr>
      <t>Eriocaulon heleocharioides</t>
    </r>
    <r>
      <rPr>
        <sz val="11"/>
        <color theme="1"/>
        <rFont val="Calibri"/>
        <family val="2"/>
        <scheme val="minor"/>
      </rPr>
      <t xml:space="preserve"> (Eriocaulaceae), and extinct aquatic species in the wild. </t>
    </r>
    <r>
      <rPr>
        <i/>
        <sz val="11"/>
        <color theme="1"/>
        <rFont val="Calibri"/>
        <family val="2"/>
        <scheme val="minor"/>
      </rPr>
      <t xml:space="preserve">Bulletin of the National Museum of Nature and Science, Series B </t>
    </r>
    <r>
      <rPr>
        <b/>
        <sz val="11"/>
        <color theme="1"/>
        <rFont val="Calibri"/>
        <family val="2"/>
        <scheme val="minor"/>
      </rPr>
      <t>41</t>
    </r>
    <r>
      <rPr>
        <sz val="11"/>
        <color theme="1"/>
        <rFont val="Calibri"/>
        <family val="2"/>
        <scheme val="minor"/>
      </rPr>
      <t xml:space="preserve">, 179-182 (Japan)., Tagawa K, Watanabe M, Yahara T (2018) Pollinator trapping in selfing carnivorous plants, </t>
    </r>
    <r>
      <rPr>
        <i/>
        <sz val="11"/>
        <color theme="1"/>
        <rFont val="Calibri"/>
        <family val="2"/>
        <scheme val="minor"/>
      </rPr>
      <t>Drosera makinoi</t>
    </r>
    <r>
      <rPr>
        <sz val="11"/>
        <color theme="1"/>
        <rFont val="Calibri"/>
        <family val="2"/>
        <scheme val="minor"/>
      </rPr>
      <t xml:space="preserve"> and </t>
    </r>
    <r>
      <rPr>
        <i/>
        <sz val="11"/>
        <color theme="1"/>
        <rFont val="Calibri"/>
        <family val="2"/>
        <scheme val="minor"/>
      </rPr>
      <t>D. toyoakensis</t>
    </r>
    <r>
      <rPr>
        <sz val="11"/>
        <color theme="1"/>
        <rFont val="Calibri"/>
        <family val="2"/>
        <scheme val="minor"/>
      </rPr>
      <t xml:space="preserve"> (Droseraceae). </t>
    </r>
    <r>
      <rPr>
        <i/>
        <sz val="11"/>
        <color theme="1"/>
        <rFont val="Calibri"/>
        <family val="2"/>
        <scheme val="minor"/>
      </rPr>
      <t>Ecological Research</t>
    </r>
    <r>
      <rPr>
        <sz val="11"/>
        <color theme="1"/>
        <rFont val="Calibri"/>
        <family val="2"/>
        <scheme val="minor"/>
      </rPr>
      <t xml:space="preserve"> </t>
    </r>
    <r>
      <rPr>
        <b/>
        <sz val="11"/>
        <color theme="1"/>
        <rFont val="Calibri"/>
        <family val="2"/>
        <scheme val="minor"/>
      </rPr>
      <t>33</t>
    </r>
    <r>
      <rPr>
        <sz val="11"/>
        <color theme="1"/>
        <rFont val="Calibri"/>
        <family val="2"/>
        <scheme val="minor"/>
      </rPr>
      <t>, 487-494 (Japan).</t>
    </r>
  </si>
  <si>
    <r>
      <t xml:space="preserve">Leach G (2017) A revision of Australian </t>
    </r>
    <r>
      <rPr>
        <i/>
        <sz val="11"/>
        <color theme="1"/>
        <rFont val="Calibri"/>
        <family val="2"/>
        <scheme val="minor"/>
      </rPr>
      <t>Eriocaulon</t>
    </r>
    <r>
      <rPr>
        <sz val="11"/>
        <color theme="1"/>
        <rFont val="Calibri"/>
        <family val="2"/>
        <scheme val="minor"/>
      </rPr>
      <t xml:space="preserve"> (Eriocaulaceae). </t>
    </r>
    <r>
      <rPr>
        <i/>
        <sz val="11"/>
        <color theme="1"/>
        <rFont val="Calibri"/>
        <family val="2"/>
        <scheme val="minor"/>
      </rPr>
      <t>Telopea</t>
    </r>
    <r>
      <rPr>
        <sz val="11"/>
        <color theme="1"/>
        <rFont val="Calibri"/>
        <family val="2"/>
        <scheme val="minor"/>
      </rPr>
      <t xml:space="preserve"> </t>
    </r>
    <r>
      <rPr>
        <b/>
        <sz val="11"/>
        <color theme="1"/>
        <rFont val="Calibri"/>
        <family val="2"/>
        <scheme val="minor"/>
      </rPr>
      <t>20</t>
    </r>
    <r>
      <rPr>
        <sz val="11"/>
        <color theme="1"/>
        <rFont val="Calibri"/>
        <family val="2"/>
        <scheme val="minor"/>
      </rPr>
      <t>, 205 - 259.</t>
    </r>
  </si>
  <si>
    <t>Eriocaulon carsonii</t>
  </si>
  <si>
    <t>Adriana</t>
  </si>
  <si>
    <t>Adriana quadripartita</t>
  </si>
  <si>
    <t xml:space="preserve">Ballistically, ants, ingestion (1, ref for species), ballistically, ants (2, ref for species). Seeds have to be dispersed ballistically in the first instance, but are then dispersed by ants a greater distance  from the plant than the initial dispersal, or by emus, so ultimately I have classified them as biotic. </t>
  </si>
  <si>
    <r>
      <t xml:space="preserve">Gross CL, Whalen MA (1996) A revision of </t>
    </r>
    <r>
      <rPr>
        <i/>
        <sz val="11"/>
        <color theme="1"/>
        <rFont val="Calibri"/>
        <family val="2"/>
        <scheme val="minor"/>
      </rPr>
      <t>Adriana</t>
    </r>
    <r>
      <rPr>
        <sz val="11"/>
        <color theme="1"/>
        <rFont val="Calibri"/>
        <family val="2"/>
        <scheme val="minor"/>
      </rPr>
      <t xml:space="preserve"> (Euphorbiaceae)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9</t>
    </r>
    <r>
      <rPr>
        <sz val="11"/>
        <color theme="1"/>
        <rFont val="Calibri"/>
        <family val="2"/>
        <scheme val="minor"/>
      </rPr>
      <t>, 749-771.</t>
    </r>
  </si>
  <si>
    <r>
      <t xml:space="preserve">Gross CL, Whalen MA (1996) A revision of </t>
    </r>
    <r>
      <rPr>
        <i/>
        <sz val="11"/>
        <color theme="1"/>
        <rFont val="Calibri"/>
        <family val="2"/>
        <scheme val="minor"/>
      </rPr>
      <t>Adriana</t>
    </r>
    <r>
      <rPr>
        <sz val="11"/>
        <color theme="1"/>
        <rFont val="Calibri"/>
        <family val="2"/>
        <scheme val="minor"/>
      </rPr>
      <t xml:space="preserve"> (Euphorbiaceae</t>
    </r>
    <r>
      <rPr>
        <i/>
        <sz val="11"/>
        <color theme="1"/>
        <rFont val="Calibri"/>
        <family val="2"/>
        <scheme val="minor"/>
      </rPr>
      <t xml:space="preserve">). </t>
    </r>
    <r>
      <rPr>
        <sz val="11"/>
        <color theme="1"/>
        <rFont val="Calibri"/>
        <family val="2"/>
        <scheme val="minor"/>
      </rPr>
      <t>Australian Systematic Botany</t>
    </r>
    <r>
      <rPr>
        <i/>
        <sz val="11"/>
        <color theme="1"/>
        <rFont val="Calibri"/>
        <family val="2"/>
        <scheme val="minor"/>
      </rPr>
      <t xml:space="preserve"> </t>
    </r>
    <r>
      <rPr>
        <b/>
        <i/>
        <sz val="11"/>
        <color theme="1"/>
        <rFont val="Calibri"/>
        <family val="2"/>
        <scheme val="minor"/>
      </rPr>
      <t>9</t>
    </r>
    <r>
      <rPr>
        <i/>
        <sz val="11"/>
        <color theme="1"/>
        <rFont val="Calibri"/>
        <family val="2"/>
        <scheme val="minor"/>
      </rPr>
      <t xml:space="preserve">, 749 - 771. Beaumont KP, Mackay DA, Whalen MA (2009) Combining distances of ballistic and myrmecochorus seed dispersal in </t>
    </r>
    <r>
      <rPr>
        <sz val="11"/>
        <color theme="1"/>
        <rFont val="Calibri"/>
        <family val="2"/>
        <scheme val="minor"/>
      </rPr>
      <t>Adriana quadripartita</t>
    </r>
    <r>
      <rPr>
        <i/>
        <sz val="11"/>
        <color theme="1"/>
        <rFont val="Calibri"/>
        <family val="2"/>
        <scheme val="minor"/>
      </rPr>
      <t xml:space="preserve"> (Euphorbiaceae) </t>
    </r>
    <r>
      <rPr>
        <sz val="11"/>
        <color theme="1"/>
        <rFont val="Calibri"/>
        <family val="2"/>
        <scheme val="minor"/>
      </rPr>
      <t>Acta Oecologica</t>
    </r>
    <r>
      <rPr>
        <i/>
        <sz val="11"/>
        <color theme="1"/>
        <rFont val="Calibri"/>
        <family val="2"/>
        <scheme val="minor"/>
      </rPr>
      <t xml:space="preserve"> </t>
    </r>
    <r>
      <rPr>
        <b/>
        <i/>
        <sz val="11"/>
        <color theme="1"/>
        <rFont val="Calibri"/>
        <family val="2"/>
        <scheme val="minor"/>
      </rPr>
      <t>35(3)</t>
    </r>
    <r>
      <rPr>
        <i/>
        <sz val="11"/>
        <color theme="1"/>
        <rFont val="Calibri"/>
        <family val="2"/>
        <scheme val="minor"/>
      </rPr>
      <t>, 429 - 436.</t>
    </r>
  </si>
  <si>
    <t>Adriana tomentosa</t>
  </si>
  <si>
    <t>Amperea</t>
  </si>
  <si>
    <t>Amperea xiphoclada</t>
  </si>
  <si>
    <t>Insect (no refs, based on morphology)</t>
  </si>
  <si>
    <t>Gravity, then ants (ref for members in another genus found in Australia)</t>
  </si>
  <si>
    <t>Bertya</t>
  </si>
  <si>
    <t>Bertya cunninghamii</t>
  </si>
  <si>
    <t>Unasissted (likely, ref for morphology)</t>
  </si>
  <si>
    <r>
      <t xml:space="preserve">Scott B, Gross CL (2004) Recovery directions for monoecious and endangered </t>
    </r>
    <r>
      <rPr>
        <i/>
        <sz val="11"/>
        <color theme="1"/>
        <rFont val="Calibri"/>
        <family val="2"/>
        <scheme val="minor"/>
      </rPr>
      <t>Bertya ingramii</t>
    </r>
    <r>
      <rPr>
        <sz val="11"/>
        <color theme="1"/>
        <rFont val="Calibri"/>
        <family val="2"/>
        <scheme val="minor"/>
      </rPr>
      <t xml:space="preserve"> using autecology and comparisons with common </t>
    </r>
    <r>
      <rPr>
        <i/>
        <sz val="11"/>
        <color theme="1"/>
        <rFont val="Calibri"/>
        <family val="2"/>
        <scheme val="minor"/>
      </rPr>
      <t>B. rosmarinifolia</t>
    </r>
    <r>
      <rPr>
        <sz val="11"/>
        <color theme="1"/>
        <rFont val="Calibri"/>
        <family val="2"/>
        <scheme val="minor"/>
      </rPr>
      <t xml:space="preserve">  (Euphorbiaceae). </t>
    </r>
    <r>
      <rPr>
        <i/>
        <sz val="11"/>
        <color theme="1"/>
        <rFont val="Calibri"/>
        <family val="2"/>
        <scheme val="minor"/>
      </rPr>
      <t>Biodiversity and Conservation</t>
    </r>
    <r>
      <rPr>
        <b/>
        <i/>
        <sz val="11"/>
        <color theme="1"/>
        <rFont val="Calibri"/>
        <family val="2"/>
        <scheme val="minor"/>
      </rPr>
      <t xml:space="preserve"> </t>
    </r>
    <r>
      <rPr>
        <b/>
        <sz val="11"/>
        <color theme="1"/>
        <rFont val="Calibri"/>
        <family val="2"/>
        <scheme val="minor"/>
      </rPr>
      <t>13</t>
    </r>
    <r>
      <rPr>
        <sz val="11"/>
        <color theme="1"/>
        <rFont val="Calibri"/>
        <family val="2"/>
        <scheme val="minor"/>
      </rPr>
      <t>, 885-899.</t>
    </r>
  </si>
  <si>
    <t>Webster GL (2014)  Euphorbiaceae. In 'The Families and Genera of Vascular Plants - Flowering Plants. Eudicots.' Vol. 11  (Eds K Kubitzki) 51 - 216.</t>
  </si>
  <si>
    <t>Bertya dimerostigma</t>
  </si>
  <si>
    <t>Bertya rotundifolia</t>
  </si>
  <si>
    <t>Bertya tasmanica</t>
  </si>
  <si>
    <t>Beyeria</t>
  </si>
  <si>
    <t>Gravity, then ants (ref for other member of genus)</t>
  </si>
  <si>
    <r>
      <t xml:space="preserve">Vincent BJ, Barrett S, Cochrane A, Plummer JA, Renton M (2015) Conservation biology of two endemic </t>
    </r>
    <r>
      <rPr>
        <i/>
        <sz val="11"/>
        <color theme="1"/>
        <rFont val="Calibri"/>
        <family val="2"/>
        <scheme val="minor"/>
      </rPr>
      <t>Beyeria</t>
    </r>
    <r>
      <rPr>
        <sz val="11"/>
        <color theme="1"/>
        <rFont val="Calibri"/>
        <family val="2"/>
        <scheme val="minor"/>
      </rPr>
      <t xml:space="preserve"> species (Euphorbiaceae) from southern Western Australia. </t>
    </r>
    <r>
      <rPr>
        <i/>
        <sz val="11"/>
        <color theme="1"/>
        <rFont val="Calibri"/>
        <family val="2"/>
        <scheme val="minor"/>
      </rPr>
      <t>Australian Journal of Botany</t>
    </r>
    <r>
      <rPr>
        <sz val="11"/>
        <color theme="1"/>
        <rFont val="Calibri"/>
        <family val="2"/>
        <scheme val="minor"/>
      </rPr>
      <t xml:space="preserve"> </t>
    </r>
    <r>
      <rPr>
        <b/>
        <sz val="11"/>
        <color theme="1"/>
        <rFont val="Calibri"/>
        <family val="2"/>
        <scheme val="minor"/>
      </rPr>
      <t>63</t>
    </r>
    <r>
      <rPr>
        <sz val="11"/>
        <color theme="1"/>
        <rFont val="Calibri"/>
        <family val="2"/>
        <scheme val="minor"/>
      </rPr>
      <t>, 484-496.</t>
    </r>
  </si>
  <si>
    <t>Euphorbia</t>
  </si>
  <si>
    <t>Euphorbia albrechtii</t>
  </si>
  <si>
    <t>Unassisted (likely, ref for family)</t>
  </si>
  <si>
    <r>
      <t xml:space="preserve">Selleck GW, Coupland RT, Frankton C (1962) Leafy spurge in Saskatchewan. </t>
    </r>
    <r>
      <rPr>
        <i/>
        <sz val="11"/>
        <color theme="1"/>
        <rFont val="Calibri"/>
        <family val="2"/>
        <scheme val="minor"/>
      </rPr>
      <t>Ecological Monographs</t>
    </r>
    <r>
      <rPr>
        <sz val="11"/>
        <color theme="1"/>
        <rFont val="Calibri"/>
        <family val="2"/>
        <scheme val="minor"/>
      </rPr>
      <t xml:space="preserve"> </t>
    </r>
    <r>
      <rPr>
        <b/>
        <sz val="11"/>
        <color theme="1"/>
        <rFont val="Calibri"/>
        <family val="2"/>
        <scheme val="minor"/>
      </rPr>
      <t>32</t>
    </r>
    <r>
      <rPr>
        <sz val="11"/>
        <color theme="1"/>
        <rFont val="Calibri"/>
        <family val="2"/>
        <scheme val="minor"/>
      </rPr>
      <t xml:space="preserve">, 1-29., Ehrenfeld JG (1979) Pollination of three species of </t>
    </r>
    <r>
      <rPr>
        <i/>
        <sz val="11"/>
        <color theme="1"/>
        <rFont val="Calibri"/>
        <family val="2"/>
        <scheme val="minor"/>
      </rPr>
      <t>Euphorbia</t>
    </r>
    <r>
      <rPr>
        <sz val="11"/>
        <color theme="1"/>
        <rFont val="Calibri"/>
        <family val="2"/>
        <scheme val="minor"/>
      </rPr>
      <t xml:space="preserve"> subgenus </t>
    </r>
    <r>
      <rPr>
        <i/>
        <sz val="11"/>
        <color theme="1"/>
        <rFont val="Calibri"/>
        <family val="2"/>
        <scheme val="minor"/>
      </rPr>
      <t>Chamaesyce</t>
    </r>
    <r>
      <rPr>
        <sz val="11"/>
        <color theme="1"/>
        <rFont val="Calibri"/>
        <family val="2"/>
        <scheme val="minor"/>
      </rPr>
      <t xml:space="preserve">, with special reference to bees. </t>
    </r>
    <r>
      <rPr>
        <i/>
        <sz val="11"/>
        <color theme="1"/>
        <rFont val="Calibri"/>
        <family val="2"/>
        <scheme val="minor"/>
      </rPr>
      <t>The America Midland Naturalist</t>
    </r>
    <r>
      <rPr>
        <sz val="11"/>
        <color theme="1"/>
        <rFont val="Calibri"/>
        <family val="2"/>
        <scheme val="minor"/>
      </rPr>
      <t xml:space="preserve"> </t>
    </r>
    <r>
      <rPr>
        <b/>
        <sz val="11"/>
        <color theme="1"/>
        <rFont val="Calibri"/>
        <family val="2"/>
        <scheme val="minor"/>
      </rPr>
      <t>101</t>
    </r>
    <r>
      <rPr>
        <sz val="11"/>
        <color theme="1"/>
        <rFont val="Calibri"/>
        <family val="2"/>
        <scheme val="minor"/>
      </rPr>
      <t xml:space="preserve">, 87-98., Larson D, Royer RA, Royer MR (2006) Insect visitation and pollen deposition in an invaded prairie plant community. </t>
    </r>
    <r>
      <rPr>
        <i/>
        <sz val="11"/>
        <color theme="1"/>
        <rFont val="Calibri"/>
        <family val="2"/>
        <scheme val="minor"/>
      </rPr>
      <t>Biological COnservation</t>
    </r>
    <r>
      <rPr>
        <sz val="11"/>
        <color theme="1"/>
        <rFont val="Calibri"/>
        <family val="2"/>
        <scheme val="minor"/>
      </rPr>
      <t xml:space="preserve"> </t>
    </r>
    <r>
      <rPr>
        <b/>
        <sz val="11"/>
        <color theme="1"/>
        <rFont val="Calibri"/>
        <family val="2"/>
        <scheme val="minor"/>
      </rPr>
      <t>130</t>
    </r>
    <r>
      <rPr>
        <sz val="11"/>
        <color theme="1"/>
        <rFont val="Calibri"/>
        <family val="2"/>
        <scheme val="minor"/>
      </rPr>
      <t>, 148-159.</t>
    </r>
  </si>
  <si>
    <t>Euphorbia australis</t>
  </si>
  <si>
    <t>Euphorbia biconvexa</t>
  </si>
  <si>
    <t>Euphorbia boophthona</t>
  </si>
  <si>
    <t>Euphorbia centralis</t>
  </si>
  <si>
    <t>Euphorbia coghlanii</t>
  </si>
  <si>
    <t>Euphorbia dallachyana</t>
  </si>
  <si>
    <t>Euphorbia drummondii</t>
  </si>
  <si>
    <t>Euphorbia ferdinandi</t>
  </si>
  <si>
    <t>Euphorbia flindersica</t>
  </si>
  <si>
    <t>Euphorbia inappendiculata</t>
  </si>
  <si>
    <t>Euphorbia mitchelliana</t>
  </si>
  <si>
    <t>Euphorbia multifaria</t>
  </si>
  <si>
    <t>Euphorbia myrtoides</t>
  </si>
  <si>
    <t>Euphorbia papillata</t>
  </si>
  <si>
    <t>Euphorbia parvicaruncula</t>
  </si>
  <si>
    <t>Euphorbia planitiicola</t>
  </si>
  <si>
    <t>Euphorbia porcata</t>
  </si>
  <si>
    <t>Euphorbia stevenii</t>
  </si>
  <si>
    <t>Euphorbia tannensis</t>
  </si>
  <si>
    <t>Euphorbia thelephora</t>
  </si>
  <si>
    <t>Euphorbia trigonosperma</t>
  </si>
  <si>
    <t>Euphorbia vaccaria</t>
  </si>
  <si>
    <t>Euphorbia verrucitesta</t>
  </si>
  <si>
    <t>Euphorbia victoriensis</t>
  </si>
  <si>
    <t>Euphorbia wheeleri</t>
  </si>
  <si>
    <t>Micrantheum</t>
  </si>
  <si>
    <t>Micrantheum demissum</t>
  </si>
  <si>
    <t>Unsure, likely insects</t>
  </si>
  <si>
    <r>
      <t xml:space="preserve">Berg H (2000) Differential seed dispersal in </t>
    </r>
    <r>
      <rPr>
        <i/>
        <sz val="11"/>
        <color theme="1"/>
        <rFont val="Calibri"/>
        <family val="2"/>
        <scheme val="minor"/>
      </rPr>
      <t>Oxalis acetosella</t>
    </r>
    <r>
      <rPr>
        <sz val="11"/>
        <color theme="1"/>
        <rFont val="Calibri"/>
        <family val="2"/>
        <scheme val="minor"/>
      </rPr>
      <t xml:space="preserve"> (Euphorbiaceae). </t>
    </r>
    <r>
      <rPr>
        <i/>
        <sz val="11"/>
        <color theme="1"/>
        <rFont val="Calibri"/>
        <family val="2"/>
        <scheme val="minor"/>
      </rPr>
      <t>Norwegian Journal of Botany</t>
    </r>
    <r>
      <rPr>
        <sz val="11"/>
        <color theme="1"/>
        <rFont val="Calibri"/>
        <family val="2"/>
        <scheme val="minor"/>
      </rPr>
      <t xml:space="preserve"> </t>
    </r>
    <r>
      <rPr>
        <b/>
        <sz val="11"/>
        <color theme="1"/>
        <rFont val="Calibri"/>
        <family val="2"/>
        <scheme val="minor"/>
      </rPr>
      <t>22</t>
    </r>
    <r>
      <rPr>
        <sz val="11"/>
        <color theme="1"/>
        <rFont val="Calibri"/>
        <family val="2"/>
        <scheme val="minor"/>
      </rPr>
      <t>, 173 - 194.</t>
    </r>
  </si>
  <si>
    <t>Monotaxis</t>
  </si>
  <si>
    <t>Monotaxis luteiflora</t>
  </si>
  <si>
    <t>Insects likely (ref from family)</t>
  </si>
  <si>
    <t>Webster GL (2014) Euphorbiaceae. In 'The Families and Genera of Vascular Plants' Eds K Kubitzki, Vol. 11, 51 - 216.</t>
  </si>
  <si>
    <t>Groom PK, Lamont B (2015) Seed Release and Dispersal Mechanisms. In 'Plant Life of Southwestern Australia' (Eds PK Groom, BB Lamont) Ch. 10, pp. 172 - 188. DeGruyter, Warsaw, Poland.</t>
  </si>
  <si>
    <t>Monotaxis paxii</t>
  </si>
  <si>
    <t>Phyllanthus</t>
  </si>
  <si>
    <t>Phyllanthus australis</t>
  </si>
  <si>
    <t>Ingestion (1, 2, refs for other member in genus), water (2, ref for other in genus). It is difficult to find images of fruits to determine fleshiness, as this is not commented on in descriptions. However, as the references for animal dispersal are from zoutside of Australia in wetter countries, I have categorised the species as abiotically dispersed, for lack of evidence of endozoochory.</t>
  </si>
  <si>
    <r>
      <t>Kawakita A, Kato M (2009) Repeated independent evolution of obligate pllination mutualism in the Phyllanthaceae-</t>
    </r>
    <r>
      <rPr>
        <i/>
        <sz val="11"/>
        <color theme="1"/>
        <rFont val="Calibri"/>
        <family val="2"/>
        <scheme val="minor"/>
      </rPr>
      <t>Epicephala</t>
    </r>
    <r>
      <rPr>
        <sz val="11"/>
        <color theme="1"/>
        <rFont val="Calibri"/>
        <family val="2"/>
        <scheme val="minor"/>
      </rPr>
      <t xml:space="preserve"> association. </t>
    </r>
    <r>
      <rPr>
        <i/>
        <sz val="11"/>
        <color theme="1"/>
        <rFont val="Calibri"/>
        <family val="2"/>
        <scheme val="minor"/>
      </rPr>
      <t>Proceedings of the Royal Society B</t>
    </r>
    <r>
      <rPr>
        <sz val="11"/>
        <color theme="1"/>
        <rFont val="Calibri"/>
        <family val="2"/>
        <scheme val="minor"/>
      </rPr>
      <t xml:space="preserve"> </t>
    </r>
    <r>
      <rPr>
        <b/>
        <sz val="11"/>
        <color theme="1"/>
        <rFont val="Calibri"/>
        <family val="2"/>
        <scheme val="minor"/>
      </rPr>
      <t>276</t>
    </r>
    <r>
      <rPr>
        <sz val="11"/>
        <color theme="1"/>
        <rFont val="Calibri"/>
        <family val="2"/>
        <scheme val="minor"/>
      </rPr>
      <t>, 417 - 426., Kawakita A (2010)Evolution of obligate polination mutualisms in Phyllantheae (Phyllanthaceae). Plant Species Biology 25, 3 - 19.</t>
    </r>
  </si>
  <si>
    <t>Phyllanthus calycinus</t>
  </si>
  <si>
    <t>Phyllanthus carpentariae</t>
  </si>
  <si>
    <t>Phyllanthus erwinii</t>
  </si>
  <si>
    <t>Phyllanthus fuernrohrii</t>
  </si>
  <si>
    <t>Phyllanthus gunnii</t>
  </si>
  <si>
    <t>Phyllanthus lacunarius</t>
  </si>
  <si>
    <t>Phyllanthus maderaspatensis</t>
  </si>
  <si>
    <t>Phyllanthus virgatus</t>
  </si>
  <si>
    <t>Poranthera</t>
  </si>
  <si>
    <t>Poranthera corymbosa</t>
  </si>
  <si>
    <r>
      <t xml:space="preserve">Webb CJ, Lloyd DG, Delph LF (1999) Gender dimorphism in indigenous New Zealand seed plants. </t>
    </r>
    <r>
      <rPr>
        <i/>
        <sz val="11"/>
        <color theme="1"/>
        <rFont val="Calibri"/>
        <family val="2"/>
        <scheme val="minor"/>
      </rPr>
      <t>New Zealand Journal of Botany</t>
    </r>
    <r>
      <rPr>
        <sz val="11"/>
        <color theme="1"/>
        <rFont val="Calibri"/>
        <family val="2"/>
        <scheme val="minor"/>
      </rPr>
      <t xml:space="preserve"> </t>
    </r>
    <r>
      <rPr>
        <b/>
        <sz val="11"/>
        <color theme="1"/>
        <rFont val="Calibri"/>
        <family val="2"/>
        <scheme val="minor"/>
      </rPr>
      <t>37(1)</t>
    </r>
    <r>
      <rPr>
        <sz val="11"/>
        <color theme="1"/>
        <rFont val="Calibri"/>
        <family val="2"/>
        <scheme val="minor"/>
      </rPr>
      <t xml:space="preserve">, 119 - 130., Moar NT, Wilmshurst JM, McGlone MS (2011) Standardizing names applied to pollen and spores in New Zealand Quaternary palynology. </t>
    </r>
    <r>
      <rPr>
        <i/>
        <sz val="11"/>
        <color theme="1"/>
        <rFont val="Calibri"/>
        <family val="2"/>
        <scheme val="minor"/>
      </rPr>
      <t>New Zealand Journal of Botany</t>
    </r>
    <r>
      <rPr>
        <sz val="11"/>
        <color theme="1"/>
        <rFont val="Calibri"/>
        <family val="2"/>
        <scheme val="minor"/>
      </rPr>
      <t xml:space="preserve"> </t>
    </r>
    <r>
      <rPr>
        <b/>
        <sz val="11"/>
        <color theme="1"/>
        <rFont val="Calibri"/>
        <family val="2"/>
        <scheme val="minor"/>
      </rPr>
      <t>49(2)</t>
    </r>
    <r>
      <rPr>
        <sz val="11"/>
        <color theme="1"/>
        <rFont val="Calibri"/>
        <family val="2"/>
        <scheme val="minor"/>
      </rPr>
      <t>, 201 - 229.</t>
    </r>
  </si>
  <si>
    <t>Rodgerson ML (1995) Seed fate and distribution of ant-dispersed plant species in Australia. Ph D Thesis, Macquarie University.</t>
  </si>
  <si>
    <t>Poranthera huegelii</t>
  </si>
  <si>
    <t>Poranthera leiosperma</t>
  </si>
  <si>
    <t>Poranthera microphylla</t>
  </si>
  <si>
    <t>Poranthera obovata</t>
  </si>
  <si>
    <t>Poranthera triandra</t>
  </si>
  <si>
    <t>Pseudanthus</t>
  </si>
  <si>
    <t>Pseudanthus micranthus</t>
  </si>
  <si>
    <t>Gravity, then ants (likely, ref for morphology)</t>
  </si>
  <si>
    <t>Pseudanthus ovalifolius</t>
  </si>
  <si>
    <t>Synostemon</t>
  </si>
  <si>
    <t>Synostemon ramosissimus</t>
  </si>
  <si>
    <t>Unassisted (no ref)</t>
  </si>
  <si>
    <t>Synostemon rhytidospermus</t>
  </si>
  <si>
    <t>Synostemon rigens</t>
  </si>
  <si>
    <t>Synostemon trachyspermus</t>
  </si>
  <si>
    <t>Fabaceae</t>
  </si>
  <si>
    <t>Acacia</t>
  </si>
  <si>
    <t>Acacia abrupta</t>
  </si>
  <si>
    <t>Ants, ingestion, unassisted (ref for genus)</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</si>
  <si>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103 - 123</t>
    </r>
    <r>
      <rPr>
        <sz val="11"/>
        <color theme="1"/>
        <rFont val="Calibri"/>
        <family val="2"/>
        <scheme val="minor"/>
      </rPr>
      <t/>
    </r>
  </si>
  <si>
    <t>Acacia acanthoclada</t>
  </si>
  <si>
    <t>Acacia acinacea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</si>
  <si>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103 - 124</t>
    </r>
  </si>
  <si>
    <t>Acacia aculeatissima</t>
  </si>
  <si>
    <t>Acacia acuminata</t>
  </si>
  <si>
    <t>Ballistic, then ants (ref for species)</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</si>
  <si>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103 - 135</t>
    </r>
  </si>
  <si>
    <t>Groom PK, Lamont B (2015) Seed Release and Dispersal Mechanisms. In 'Plant Life of Southwestern Australia' (Eds PK Groom, BB Lamont) Ch. 10, pp. 172 - 188. DeGruyter, Warsaw, Poland. O'Dowd DJ, Gill AM (1986) Seed dispersal in the Australian Acacia. In 'Seed Dispersal' pp. 87 - 122, Academic Press, Orlando, Florida, USA.</t>
  </si>
  <si>
    <t>Acacia adoxa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</si>
  <si>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103 - 126</t>
    </r>
  </si>
  <si>
    <t>Acacia adsurgens</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</si>
  <si>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103 - 125</t>
    </r>
  </si>
  <si>
    <t>Acacia agyrophylla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</si>
  <si>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103 - 133</t>
    </r>
  </si>
  <si>
    <t>Acacia alcockii</t>
  </si>
  <si>
    <t>Acacia amblygona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</si>
  <si>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103 - 127</t>
    </r>
  </si>
  <si>
    <t>Acacia ammobia</t>
  </si>
  <si>
    <t>Acacia anceps</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</si>
  <si>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103 - 128</t>
    </r>
  </si>
  <si>
    <t>Acacia ancistrocarpa</t>
  </si>
  <si>
    <t>Acacia ancistrophylla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</si>
  <si>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103 - 129</t>
    </r>
  </si>
  <si>
    <t>Acacia anuera</t>
  </si>
  <si>
    <t>Acacia aprepta</t>
  </si>
  <si>
    <t>Flora of Australia Vol. 11A</t>
  </si>
  <si>
    <t>Acacia aptaneura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</si>
  <si>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103 - 131</t>
    </r>
  </si>
  <si>
    <t>Acacia araneosa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</si>
  <si>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103 - 132</t>
    </r>
  </si>
  <si>
    <t>Acacia aspera</t>
  </si>
  <si>
    <t>Acacia auricoma</t>
  </si>
  <si>
    <t>Acacia ayersiana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</si>
  <si>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103 - 134</t>
    </r>
  </si>
  <si>
    <t>Acacia baileyana</t>
  </si>
  <si>
    <t>Acacia barattensis</t>
  </si>
  <si>
    <t>Acacia basedownii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</si>
  <si>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103 - 136</t>
    </r>
  </si>
  <si>
    <t>Acacia beckleri</t>
  </si>
  <si>
    <t>Acacia binervia</t>
  </si>
  <si>
    <t>Acacia bivenosa</t>
  </si>
  <si>
    <t>Acacia blakei</t>
  </si>
  <si>
    <t>Acacia brachybotrya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</si>
  <si>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103 - 138</t>
    </r>
  </si>
  <si>
    <t>Acacia brachystachya</t>
  </si>
  <si>
    <t>Acacia brownii</t>
  </si>
  <si>
    <t>Acacia burkittii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</si>
  <si>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103 - 140</t>
    </r>
  </si>
  <si>
    <t>Acacia buxifolia</t>
  </si>
  <si>
    <t>Acacia caesaneura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</si>
  <si>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103 - 141</t>
    </r>
  </si>
  <si>
    <t>Acacia calamifolia</t>
  </si>
  <si>
    <t>Acacia calcicola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</si>
  <si>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103 - 143</t>
    </r>
  </si>
  <si>
    <t>Acacia cambagei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</si>
  <si>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103 - 144</t>
    </r>
  </si>
  <si>
    <t>Acacia camptoclada</t>
  </si>
  <si>
    <t>Acacia cana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</si>
  <si>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103 - 139</t>
    </r>
  </si>
  <si>
    <t>Acacia carneorum</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</si>
  <si>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103 - 145</t>
    </r>
  </si>
  <si>
    <t>Acacia carnosula</t>
  </si>
  <si>
    <t>Acacia chippendalei</t>
  </si>
  <si>
    <t>Acacia chisholmii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</si>
  <si>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103 - 142</t>
    </r>
  </si>
  <si>
    <t>Acacia clelandii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</si>
  <si>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103 - 146</t>
    </r>
  </si>
  <si>
    <t>Acacia cochlearis</t>
  </si>
  <si>
    <t>Acacia colletioides</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</si>
  <si>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103 - 147</t>
    </r>
  </si>
  <si>
    <t>Acacia confluens</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</si>
  <si>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103 - 148</t>
    </r>
  </si>
  <si>
    <t>Acacia continua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</si>
  <si>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103 - 149</t>
    </r>
  </si>
  <si>
    <t>Acacia coriacea</t>
  </si>
  <si>
    <t>Acacia cretacea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</si>
  <si>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103 - 150</t>
    </r>
  </si>
  <si>
    <t>Acacia cultriformis</t>
  </si>
  <si>
    <t>Acacia cupularis</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</si>
  <si>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103 - 151</t>
    </r>
  </si>
  <si>
    <t>Acacia curranii</t>
  </si>
  <si>
    <t>Acacia cuthbertsonii</t>
  </si>
  <si>
    <t>Acacia cyclops</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</si>
  <si>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103 - 152</t>
    </r>
  </si>
  <si>
    <t>Acacia cyperophylla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</si>
  <si>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103 - 153</t>
    </r>
  </si>
  <si>
    <r>
      <t xml:space="preserve">Groom PK, Lamont B (2015) Seed Release and Dispersal Mechanisms. In 'Plant Life of Southwestern Australia' (Eds PK Groom, BB Lamont) Ch. 10, pp. 172 - 188. DeGruyter, Warsaw, Poland. O'Dowd DJ, Gill AM (1986) Seed dispersal in the Australian </t>
    </r>
    <r>
      <rPr>
        <i/>
        <sz val="11"/>
        <color theme="1"/>
        <rFont val="Calibri"/>
        <family val="2"/>
        <scheme val="minor"/>
      </rPr>
      <t>Acacia</t>
    </r>
    <r>
      <rPr>
        <sz val="11"/>
        <color theme="1"/>
        <rFont val="Calibri"/>
        <family val="2"/>
        <scheme val="minor"/>
      </rPr>
      <t>. In 'Seed Dispersal' (Eds DR Murray), pp. 87 - 122, Academic Press, Orlando, Florida, USA.</t>
    </r>
  </si>
  <si>
    <t>Acacia dealbata</t>
  </si>
  <si>
    <t>Acacia decurrens</t>
  </si>
  <si>
    <t>Acacia dempsteri</t>
  </si>
  <si>
    <t>Acacia desmondii</t>
  </si>
  <si>
    <t>Acacia dictyophleba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</si>
  <si>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103 - 154</t>
    </r>
  </si>
  <si>
    <t>Acacia difformis</t>
  </si>
  <si>
    <t>Acacia dodonaeifolia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</si>
  <si>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103 - 155</t>
    </r>
  </si>
  <si>
    <t>Acacia donaldsonii</t>
  </si>
  <si>
    <t>Acacia doratoxylon</t>
  </si>
  <si>
    <t>Acacia doreta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</si>
  <si>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103 - 156</t>
    </r>
  </si>
  <si>
    <t>Acacia elachantha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</si>
  <si>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103 - 157</t>
    </r>
  </si>
  <si>
    <t>Acacia elongata</t>
  </si>
  <si>
    <t>Acacia ensifolia</t>
  </si>
  <si>
    <t>Acacia enterocarpa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</si>
  <si>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103 - 158</t>
    </r>
  </si>
  <si>
    <t>Acacia eremophila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</si>
  <si>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103 - 159</t>
    </r>
  </si>
  <si>
    <t>Acacia eriacea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</si>
  <si>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103 - 160</t>
    </r>
  </si>
  <si>
    <t>Acacia estrophiolata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</si>
  <si>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103 - 161</t>
    </r>
  </si>
  <si>
    <t>Acacia euthycarpa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</si>
  <si>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103 - 162</t>
    </r>
  </si>
  <si>
    <t>Acacia everistii</t>
  </si>
  <si>
    <t>Acacia exudans</t>
  </si>
  <si>
    <t>Acacia farinosa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</si>
  <si>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103 - 163</t>
    </r>
  </si>
  <si>
    <t>Acacia fuscaneura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</si>
  <si>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103 - 164</t>
    </r>
  </si>
  <si>
    <t>Acacia galioides</t>
  </si>
  <si>
    <t>Acacia genistifolia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</si>
  <si>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103 - 165</t>
    </r>
  </si>
  <si>
    <t>Acacia georgei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</si>
  <si>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103 - 166</t>
    </r>
  </si>
  <si>
    <t>Acacia gilesiana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</si>
  <si>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103 - 167</t>
    </r>
  </si>
  <si>
    <t>Acacia gillii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</si>
  <si>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103 - 168</t>
    </r>
  </si>
  <si>
    <t>Acacia glanculicarpa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</si>
  <si>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103 - 169</t>
    </r>
  </si>
  <si>
    <t>Acacia gonophylla</t>
  </si>
  <si>
    <t>Acacia gracilifolia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</si>
  <si>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103 - 170</t>
    </r>
  </si>
  <si>
    <t>Acacia gunnii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</si>
  <si>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103 - 171</t>
    </r>
  </si>
  <si>
    <t>Acacia hakeoides</t>
  </si>
  <si>
    <t>Acacia halliana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</si>
  <si>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103 - 173</t>
    </r>
  </si>
  <si>
    <t>Acacia harpophylla</t>
  </si>
  <si>
    <t>Acacia havilandiorum</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</si>
  <si>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103 - 174</t>
    </r>
  </si>
  <si>
    <t>Acacia helmsiana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</si>
  <si>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103 - 175</t>
    </r>
  </si>
  <si>
    <t>Acacia hemiteles</t>
  </si>
  <si>
    <t>Acacia hexaneura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</si>
  <si>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103 - 177</t>
    </r>
  </si>
  <si>
    <t>Acacia hilliana</t>
  </si>
  <si>
    <t>Acacia homalophylla</t>
  </si>
  <si>
    <t>Acacia imbricata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</si>
  <si>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103 - 178</t>
    </r>
  </si>
  <si>
    <t>Acacia implexa</t>
  </si>
  <si>
    <t>Acacia inaequilatera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</si>
  <si>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103 - 179</t>
    </r>
  </si>
  <si>
    <t>Acacia incurvaneura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</si>
  <si>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103 - 180</t>
    </r>
  </si>
  <si>
    <t>Acacia iteaphylla</t>
  </si>
  <si>
    <t>Acacia jamesiana</t>
  </si>
  <si>
    <t>Acacia jennerae</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</si>
  <si>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103 - 182</t>
    </r>
  </si>
  <si>
    <t>Acacia jensenii</t>
  </si>
  <si>
    <t>Acacia kempeana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</si>
  <si>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103 - 183</t>
    </r>
  </si>
  <si>
    <t>Acacia latzii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</si>
  <si>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103 - 184</t>
    </r>
  </si>
  <si>
    <t>Acacia leiophylla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</si>
  <si>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103 - 185</t>
    </r>
  </si>
  <si>
    <t>Acacia liguata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</si>
  <si>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103 - 186</t>
    </r>
  </si>
  <si>
    <r>
      <t>Groom PK, Lamont B (2015) Seed Release and Dispersal Mechanisms. In 'Plant Life of Southwestern Australia' (Eds PK Groom, BB Lamont) Ch. 10, pp. 172 - 188. DeGruyter, Warsaw, Poland. Whitney KD (2002) Dispersal for distance? Acacia ligulata</t>
    </r>
    <r>
      <rPr>
        <i/>
        <sz val="11"/>
        <color theme="1"/>
        <rFont val="Calibri"/>
        <family val="2"/>
        <scheme val="minor"/>
      </rPr>
      <t xml:space="preserve"> seeds and meat ants Iridomyrmex viridiaeneus. Austral Ecology</t>
    </r>
    <r>
      <rPr>
        <sz val="11"/>
        <color theme="1"/>
        <rFont val="Calibri"/>
        <family val="2"/>
        <scheme val="minor"/>
      </rPr>
      <t xml:space="preserve"> </t>
    </r>
    <r>
      <rPr>
        <b/>
        <sz val="11"/>
        <color theme="1"/>
        <rFont val="Calibri"/>
        <family val="2"/>
        <scheme val="minor"/>
      </rPr>
      <t>27</t>
    </r>
    <r>
      <rPr>
        <sz val="11"/>
        <color theme="1"/>
        <rFont val="Calibri"/>
        <family val="2"/>
        <scheme val="minor"/>
      </rPr>
      <t>, 589 - 595. O'Dowd DJ, Gill AM (1986) Seed dispersal in the Australian Acacia. In 'Seed Dispersal' (Eds DR Murray), pp. 87 - 122, Academic Press, Orlando, Florida, USA.</t>
    </r>
  </si>
  <si>
    <t>Acacia lineata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</si>
  <si>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103 - 187</t>
    </r>
  </si>
  <si>
    <t>Acacia loderi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</si>
  <si>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103 - 188</t>
    </r>
  </si>
  <si>
    <t>Acacia longifolia</t>
  </si>
  <si>
    <t>Acacia lycopodiifolia</t>
  </si>
  <si>
    <t>Acacia lysiphloia</t>
  </si>
  <si>
    <t>Acacia macdonnellensis</t>
  </si>
  <si>
    <t>Acacia macraneura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</si>
  <si>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103 - 190</t>
    </r>
  </si>
  <si>
    <t>Acacia maitlandii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</si>
  <si>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103 - 191</t>
    </r>
  </si>
  <si>
    <t>Acacia mearnsii</t>
  </si>
  <si>
    <t>Acacia melanoxylon</t>
  </si>
  <si>
    <t>Groom PK, Lamont B (2015) Seed Release and Dispersal Mechanisms. In 'Plant Life of Southwestern Australia' (Eds PK Groom, BB Lamont) Ch. 10, pp. 172 - 188. O'Dowd DJ, Gill AM (1986) Seed dispersal in the Australian Acacia. In 'Seed Dispersal' (Eds DR Murray), pp. 87 - 122, Academic Press, Orlando, Florida, USA.</t>
  </si>
  <si>
    <t>Acacia melleodora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</si>
  <si>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103 - 194</t>
    </r>
  </si>
  <si>
    <t>Acacia melvillei</t>
  </si>
  <si>
    <t>Acacia menzelii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</si>
  <si>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103 - 195</t>
    </r>
  </si>
  <si>
    <t>Acacia merrallii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</si>
  <si>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103 - 196</t>
    </r>
  </si>
  <si>
    <t>Acacia microbotrya</t>
  </si>
  <si>
    <t>Acacia microcarpa</t>
  </si>
  <si>
    <t>Acacia minutifolia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</si>
  <si>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103 - 172</t>
    </r>
  </si>
  <si>
    <t>Acacia minyura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</si>
  <si>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103 - 198</t>
    </r>
  </si>
  <si>
    <t>Acacia mitchellii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</si>
  <si>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103 - 199</t>
    </r>
  </si>
  <si>
    <t>Acacia montana</t>
  </si>
  <si>
    <t>Acacia monticola</t>
  </si>
  <si>
    <t>Acacia mucronata</t>
  </si>
  <si>
    <t>Acacia mulganeura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</si>
  <si>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103 - 201</t>
    </r>
  </si>
  <si>
    <t>Acacia multispicata</t>
  </si>
  <si>
    <t>Acacia murrayana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</si>
  <si>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103 - 202</t>
    </r>
  </si>
  <si>
    <t>Acacia myrtifolia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</si>
  <si>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103 - 203</t>
    </r>
  </si>
  <si>
    <t>Acacia nematophylla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</si>
  <si>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103 - 204</t>
    </r>
  </si>
  <si>
    <t>Acacia notabilis</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</si>
  <si>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103 - 205</t>
    </r>
  </si>
  <si>
    <t>Acacia nyssophylla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</si>
  <si>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103 - 206</t>
    </r>
  </si>
  <si>
    <t>Acacia oswaldii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</si>
  <si>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103 - 207</t>
    </r>
  </si>
  <si>
    <t>Acacia oxycedrus</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</si>
  <si>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103 - 208</t>
    </r>
  </si>
  <si>
    <t>Acacia pachyacra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</si>
  <si>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103 - 209</t>
    </r>
  </si>
  <si>
    <t>Acacia papyrocarpa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</si>
  <si>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103 - 210</t>
    </r>
  </si>
  <si>
    <t>Acacia paradoxa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</si>
  <si>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103 - 211</t>
    </r>
  </si>
  <si>
    <t>Acacia paraneura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</si>
  <si>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103 - 212</t>
    </r>
  </si>
  <si>
    <t>Acacia parvifolia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</si>
  <si>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103 - 218</t>
    </r>
  </si>
  <si>
    <t>Acacia pendula</t>
  </si>
  <si>
    <t>Unassisted (ref for species based on morphology)</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</si>
  <si>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103 - 213</t>
    </r>
  </si>
  <si>
    <t>Acacia petraea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</si>
  <si>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103 - 176</t>
    </r>
  </si>
  <si>
    <t>Acacia peuce</t>
  </si>
  <si>
    <t>Acacia phlebophylla</t>
  </si>
  <si>
    <t>Acacia pickardii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</si>
  <si>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103 - 214</t>
    </r>
  </si>
  <si>
    <t>Acacia pinguifolia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</si>
  <si>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103 - 215</t>
    </r>
  </si>
  <si>
    <t>Acacia podalyriaefolia</t>
  </si>
  <si>
    <t>Acacia praemorsa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</si>
  <si>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103 - 216</t>
    </r>
  </si>
  <si>
    <t>Acacia prainii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</si>
  <si>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103 - 217</t>
    </r>
  </si>
  <si>
    <t>Acacia provincialis</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</si>
  <si>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103 - 219</t>
    </r>
  </si>
  <si>
    <t>Acacia pruinocarpa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</si>
  <si>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103 - 220</t>
    </r>
  </si>
  <si>
    <t>Acacia pruinosa</t>
  </si>
  <si>
    <t>Acacia pteraneura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</si>
  <si>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103 - 221</t>
    </r>
  </si>
  <si>
    <t>Acacia pulchella</t>
  </si>
  <si>
    <t>Acacia pycnantha</t>
  </si>
  <si>
    <t>Acacia quornensis</t>
  </si>
  <si>
    <t>Acacia ramulosa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</si>
  <si>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103 - 224</t>
    </r>
  </si>
  <si>
    <t>Acacia rehetinocarpa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</si>
  <si>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103 - 226</t>
    </r>
  </si>
  <si>
    <t>Acacia retinodes</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</si>
  <si>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103 - 225</t>
    </r>
  </si>
  <si>
    <t>Acacia rhigiophylla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</si>
  <si>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103 - 227</t>
    </r>
  </si>
  <si>
    <t>Acacia rhodophloia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</si>
  <si>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103 - 228</t>
    </r>
  </si>
  <si>
    <t>Acacia rigens</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</si>
  <si>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103 - 229</t>
    </r>
  </si>
  <si>
    <t>Acacia rivalis</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</si>
  <si>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103 - 230</t>
    </r>
  </si>
  <si>
    <t>Acacia rupicola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</si>
  <si>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103 - 231</t>
    </r>
  </si>
  <si>
    <t>Acacia salicina</t>
  </si>
  <si>
    <t>Acacia sclerophylla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</si>
  <si>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103 - 233</t>
    </r>
  </si>
  <si>
    <t>Acacia sibina</t>
  </si>
  <si>
    <t>Acacia sibirica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</si>
  <si>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103 - 234</t>
    </r>
  </si>
  <si>
    <t>Acacia simmonsianna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</si>
  <si>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103 - 235</t>
    </r>
  </si>
  <si>
    <t>Acacia spilleriana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</si>
  <si>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103 - 236</t>
    </r>
  </si>
  <si>
    <t>Acacia spinescens</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</si>
  <si>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103 - 237</t>
    </r>
  </si>
  <si>
    <t>Acacia spondylophylla</t>
  </si>
  <si>
    <t>Acacia spooneri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</si>
  <si>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103 - 238</t>
    </r>
  </si>
  <si>
    <t>Acacia stenophylla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</si>
  <si>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103 - 239</t>
    </r>
  </si>
  <si>
    <t>Acacia stipuligera</t>
  </si>
  <si>
    <t>Acacia stricta</t>
  </si>
  <si>
    <t>Acacia strongylophylla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</si>
  <si>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103 - 241</t>
    </r>
  </si>
  <si>
    <t>Acacia suaveolens</t>
  </si>
  <si>
    <t>Acacia subcontorta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</si>
  <si>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103 - 243</t>
    </r>
  </si>
  <si>
    <t>Acacia subternata</t>
  </si>
  <si>
    <t>Acacia sulcata</t>
  </si>
  <si>
    <t>Acacia symonii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</si>
  <si>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103 - 244</t>
    </r>
  </si>
  <si>
    <t>Acacia tarculensis</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</si>
  <si>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103 - 245</t>
    </r>
  </si>
  <si>
    <t>Acacia tenuior</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</si>
  <si>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103 - 246</t>
    </r>
  </si>
  <si>
    <t>Acacia tenuissima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</si>
  <si>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103 - 247</t>
    </r>
  </si>
  <si>
    <t>Acacia tephrina</t>
  </si>
  <si>
    <t>Acacia tetragonophylla</t>
  </si>
  <si>
    <t>Acacia thomsonii</t>
  </si>
  <si>
    <t>Acacia toondulya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</si>
  <si>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103 - 249</t>
    </r>
  </si>
  <si>
    <t>Acacia trineura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</si>
  <si>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103 - 250</t>
    </r>
  </si>
  <si>
    <t>Acacia triquetra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</si>
  <si>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103 - 251</t>
    </r>
  </si>
  <si>
    <t>Acacia tysonii</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</si>
  <si>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103 - 189</t>
    </r>
  </si>
  <si>
    <t>Acacia umbellata</t>
  </si>
  <si>
    <t>Acacia uncifolia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</si>
  <si>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103 - 252</t>
    </r>
  </si>
  <si>
    <t>Acacia validinervia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</si>
  <si>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103 - 253</t>
    </r>
  </si>
  <si>
    <t>Acacia verniciflua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</si>
  <si>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103 - 254</t>
    </r>
  </si>
  <si>
    <t>Acacia verricula</t>
  </si>
  <si>
    <t>Acacia verriculum</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</si>
  <si>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103 - 192</t>
    </r>
  </si>
  <si>
    <t>Acacia verticillata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</si>
  <si>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103 - 255</t>
    </r>
  </si>
  <si>
    <t>Acacia vestita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</si>
  <si>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103 - 193</t>
    </r>
  </si>
  <si>
    <t>Acacia victoriae</t>
  </si>
  <si>
    <t>Acacia walkeri</t>
  </si>
  <si>
    <t>Acacia warramaba</t>
  </si>
  <si>
    <t>Acacia wattsiana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</si>
  <si>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103 - 257</t>
    </r>
  </si>
  <si>
    <t>Acacia whibleyana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</si>
  <si>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103 - 258</t>
    </r>
  </si>
  <si>
    <t>Acacia whilhelmiana</t>
  </si>
  <si>
    <r>
      <t xml:space="preserve">Stone GN, Raine NE, Prescott M, Willmer PG (2003) Pollination ecology of acacias (Fabaceae, Mimosoideae)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16(1)</t>
    </r>
    <r>
      <rPr>
        <sz val="11"/>
        <color theme="1"/>
        <rFont val="Calibri"/>
        <family val="2"/>
        <scheme val="minor"/>
      </rPr>
      <t>, 103 - 259</t>
    </r>
  </si>
  <si>
    <t>Acacia willdenowiana</t>
  </si>
  <si>
    <t>Aenictophyton</t>
  </si>
  <si>
    <t>Aenictophyton anomalum</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</si>
  <si>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4.3</t>
    </r>
  </si>
  <si>
    <t>Westoby, M., Rice, B., Howell, J., 1990. Seed size and plant growth form as factors in dispersal spectra. Ecology 71, 1307–1315.</t>
  </si>
  <si>
    <t>Aenictophyton reconditum</t>
  </si>
  <si>
    <t>Aeschynomene</t>
  </si>
  <si>
    <t>Aeschynomene indica</t>
  </si>
  <si>
    <r>
      <t xml:space="preserve">Griffith AB (2014) Secondary dispersal in </t>
    </r>
    <r>
      <rPr>
        <i/>
        <sz val="11"/>
        <color theme="1"/>
        <rFont val="Calibri"/>
        <family val="2"/>
        <scheme val="minor"/>
      </rPr>
      <t>Aeschynomene virginica</t>
    </r>
    <r>
      <rPr>
        <sz val="11"/>
        <color theme="1"/>
        <rFont val="Calibri"/>
        <family val="2"/>
        <scheme val="minor"/>
      </rPr>
      <t xml:space="preserve">: Do floating seeds really find a new home? </t>
    </r>
    <r>
      <rPr>
        <i/>
        <sz val="11"/>
        <color theme="1"/>
        <rFont val="Calibri"/>
        <family val="2"/>
        <scheme val="minor"/>
      </rPr>
      <t>Natural Areas Journal</t>
    </r>
    <r>
      <rPr>
        <sz val="11"/>
        <color theme="1"/>
        <rFont val="Calibri"/>
        <family val="2"/>
        <scheme val="minor"/>
      </rPr>
      <t xml:space="preserve"> </t>
    </r>
    <r>
      <rPr>
        <b/>
        <sz val="11"/>
        <color theme="1"/>
        <rFont val="Calibri"/>
        <family val="2"/>
        <scheme val="minor"/>
      </rPr>
      <t>34(4)</t>
    </r>
    <r>
      <rPr>
        <sz val="11"/>
        <color theme="1"/>
        <rFont val="Calibri"/>
        <family val="2"/>
        <scheme val="minor"/>
      </rPr>
      <t>, 488 - 494.</t>
    </r>
  </si>
  <si>
    <t>Almaleea</t>
  </si>
  <si>
    <t>Almaleea subumbellata</t>
  </si>
  <si>
    <t>Abiotic (no ref, based on morphology)</t>
  </si>
  <si>
    <t>Aotus</t>
  </si>
  <si>
    <t>Aotus spinescens</t>
  </si>
  <si>
    <t>Abiotic (likely, based on seed morphology, no ref)</t>
  </si>
  <si>
    <t>Archidendropsis</t>
  </si>
  <si>
    <t>Archidendropsis basaltica</t>
  </si>
  <si>
    <t>Insects (based on morphology in comparison to bird pollinated species)</t>
  </si>
  <si>
    <t>Wind (potentially, based on morphology)</t>
  </si>
  <si>
    <t>Australian Plant Image Index</t>
  </si>
  <si>
    <r>
      <t xml:space="preserve">Kato M, Kawakita A (2004) Plant-pollinator interactions in New Caledonia influenced by introduced honey bees. </t>
    </r>
    <r>
      <rPr>
        <i/>
        <sz val="11"/>
        <color theme="1"/>
        <rFont val="Calibri"/>
        <family val="2"/>
        <scheme val="minor"/>
      </rPr>
      <t>American Journal of Botany</t>
    </r>
    <r>
      <rPr>
        <sz val="11"/>
        <color theme="1"/>
        <rFont val="Calibri"/>
        <family val="2"/>
        <scheme val="minor"/>
      </rPr>
      <t xml:space="preserve"> </t>
    </r>
    <r>
      <rPr>
        <b/>
        <sz val="11"/>
        <color theme="1"/>
        <rFont val="Calibri"/>
        <family val="2"/>
        <scheme val="minor"/>
      </rPr>
      <t>91(11)</t>
    </r>
    <r>
      <rPr>
        <sz val="11"/>
        <color theme="1"/>
        <rFont val="Calibri"/>
        <family val="2"/>
        <scheme val="minor"/>
      </rPr>
      <t>, 1814 - 1827.</t>
    </r>
  </si>
  <si>
    <r>
      <t xml:space="preserve">Brown GK, Aju J, Bayly MJ, Murphy DJ, McLay TGB (2022) Phylogeny and classification of the Australasian and Indomalayan mimosoid legumes </t>
    </r>
    <r>
      <rPr>
        <i/>
        <sz val="11"/>
        <color theme="1"/>
        <rFont val="Calibri"/>
        <family val="2"/>
        <scheme val="minor"/>
      </rPr>
      <t>Archidendron</t>
    </r>
    <r>
      <rPr>
        <sz val="11"/>
        <color theme="1"/>
        <rFont val="Calibri"/>
        <family val="2"/>
        <scheme val="minor"/>
      </rPr>
      <t xml:space="preserve"> and </t>
    </r>
    <r>
      <rPr>
        <i/>
        <sz val="11"/>
        <color theme="1"/>
        <rFont val="Calibri"/>
        <family val="2"/>
        <scheme val="minor"/>
      </rPr>
      <t>Archidendropsis</t>
    </r>
    <r>
      <rPr>
        <sz val="11"/>
        <color theme="1"/>
        <rFont val="Calibri"/>
        <family val="2"/>
        <scheme val="minor"/>
      </rPr>
      <t xml:space="preserve"> (Leguminosae, subfamily Caesalpinioideae, mimosoid clade). </t>
    </r>
    <r>
      <rPr>
        <i/>
        <sz val="11"/>
        <color theme="1"/>
        <rFont val="Calibri"/>
        <family val="2"/>
        <scheme val="minor"/>
      </rPr>
      <t>PhytoKeys</t>
    </r>
    <r>
      <rPr>
        <sz val="11"/>
        <color theme="1"/>
        <rFont val="Calibri"/>
        <family val="2"/>
        <scheme val="minor"/>
      </rPr>
      <t xml:space="preserve"> </t>
    </r>
    <r>
      <rPr>
        <b/>
        <sz val="11"/>
        <color theme="1"/>
        <rFont val="Calibri"/>
        <family val="2"/>
        <scheme val="minor"/>
      </rPr>
      <t>205</t>
    </r>
    <r>
      <rPr>
        <sz val="11"/>
        <color theme="1"/>
        <rFont val="Calibri"/>
        <family val="2"/>
        <scheme val="minor"/>
      </rPr>
      <t>, 299 - 333.</t>
    </r>
  </si>
  <si>
    <t>Bauhinia</t>
  </si>
  <si>
    <t>Bauhinia gilva</t>
  </si>
  <si>
    <t>Abiotic (likley, based on morphology)</t>
  </si>
  <si>
    <r>
      <t xml:space="preserve">Matsila U, Mokganya MG (2017) Pollination ecology of </t>
    </r>
    <r>
      <rPr>
        <i/>
        <sz val="11"/>
        <color theme="1"/>
        <rFont val="Calibri"/>
        <family val="2"/>
        <scheme val="minor"/>
      </rPr>
      <t>Buhinia variegata</t>
    </r>
    <r>
      <rPr>
        <sz val="11"/>
        <color theme="1"/>
        <rFont val="Calibri"/>
        <family val="2"/>
        <scheme val="minor"/>
      </rPr>
      <t xml:space="preserve"> Linn. (Caesalpinaceae) around University of Venda campus, South Africa. </t>
    </r>
    <r>
      <rPr>
        <i/>
        <sz val="11"/>
        <color theme="1"/>
        <rFont val="Calibri"/>
        <family val="2"/>
        <scheme val="minor"/>
      </rPr>
      <t>South African Journal of Botany</t>
    </r>
    <r>
      <rPr>
        <sz val="11"/>
        <color theme="1"/>
        <rFont val="Calibri"/>
        <family val="2"/>
        <scheme val="minor"/>
      </rPr>
      <t xml:space="preserve"> </t>
    </r>
    <r>
      <rPr>
        <b/>
        <sz val="11"/>
        <color theme="1"/>
        <rFont val="Calibri"/>
        <family val="2"/>
        <scheme val="minor"/>
      </rPr>
      <t>109</t>
    </r>
    <r>
      <rPr>
        <sz val="11"/>
        <color theme="1"/>
        <rFont val="Calibri"/>
        <family val="2"/>
        <scheme val="minor"/>
      </rPr>
      <t>, 350</t>
    </r>
  </si>
  <si>
    <t>Bossiaea</t>
  </si>
  <si>
    <t>Bossiaea cinerea</t>
  </si>
  <si>
    <t>Bossiaea leptacantha</t>
  </si>
  <si>
    <t>Bossiaea penisularis</t>
  </si>
  <si>
    <t>Bossiaea prostrata</t>
  </si>
  <si>
    <t>Bossiaea riparia</t>
  </si>
  <si>
    <t>Bossiaea walkeri</t>
  </si>
  <si>
    <t>Crotalaria</t>
  </si>
  <si>
    <t>Crotalaria cunninghanii</t>
  </si>
  <si>
    <t>Ballistic and ants (ref for species in genus). Seeds are at first dispersed ballistically, then according to the references ants transport the seeds greater distances, so as the seed pods are adapted to ballistically disperse seeds, I have designated these species abiotically dispersed.</t>
  </si>
  <si>
    <t xml:space="preserve">  S.R. Rakesh, N. Meenakshi Ganesan, M. R. Srinivasan and, &amp; M. Kumar. (2019). Studies on diversity, abundance and pollination efficiency of insect pollinators and pollination mechanism involved in sunnhemp (Crotalaria juncea L.). Electronic Journal of Plant Breeding, 10(2), 838–851. https://doi.org/10.5958/0975-928X.2019.00111.X</t>
  </si>
  <si>
    <r>
      <t xml:space="preserve">Fischer C, Kollmann J, Wagner TC (2015) How does the seed fate of </t>
    </r>
    <r>
      <rPr>
        <i/>
        <sz val="11"/>
        <color theme="1"/>
        <rFont val="Calibri"/>
        <family val="2"/>
        <scheme val="minor"/>
      </rPr>
      <t>Crotalaria podocarpa</t>
    </r>
    <r>
      <rPr>
        <sz val="11"/>
        <color theme="1"/>
        <rFont val="Calibri"/>
        <family val="2"/>
        <scheme val="minor"/>
      </rPr>
      <t xml:space="preserve"> DC, a highly competitive herbaceous legume in arid rangelands, contribute to its establishment probability? </t>
    </r>
    <r>
      <rPr>
        <i/>
        <sz val="11"/>
        <color theme="1"/>
        <rFont val="Calibri"/>
        <family val="2"/>
        <scheme val="minor"/>
      </rPr>
      <t>Perspectives in Plant Ecology, Evolution and Systematics</t>
    </r>
    <r>
      <rPr>
        <sz val="11"/>
        <color theme="1"/>
        <rFont val="Calibri"/>
        <family val="2"/>
        <scheme val="minor"/>
      </rPr>
      <t xml:space="preserve"> </t>
    </r>
    <r>
      <rPr>
        <b/>
        <sz val="11"/>
        <color theme="1"/>
        <rFont val="Calibri"/>
        <family val="2"/>
        <scheme val="minor"/>
      </rPr>
      <t>17(5)</t>
    </r>
    <r>
      <rPr>
        <sz val="11"/>
        <color theme="1"/>
        <rFont val="Calibri"/>
        <family val="2"/>
        <scheme val="minor"/>
      </rPr>
      <t xml:space="preserve">, 405 - 411. Stamp NE, Lucas JR (1990) Spatial patterns and dispersal distances of explsively dispersing plants in Florid vegetation. </t>
    </r>
    <r>
      <rPr>
        <i/>
        <sz val="11"/>
        <color theme="1"/>
        <rFont val="Calibri"/>
        <family val="2"/>
        <scheme val="minor"/>
      </rPr>
      <t>Journal of Ecology</t>
    </r>
    <r>
      <rPr>
        <sz val="11"/>
        <color theme="1"/>
        <rFont val="Calibri"/>
        <family val="2"/>
        <scheme val="minor"/>
      </rPr>
      <t xml:space="preserve"> </t>
    </r>
    <r>
      <rPr>
        <b/>
        <sz val="11"/>
        <color theme="1"/>
        <rFont val="Calibri"/>
        <family val="2"/>
        <scheme val="minor"/>
      </rPr>
      <t>78</t>
    </r>
    <r>
      <rPr>
        <sz val="11"/>
        <color theme="1"/>
        <rFont val="Calibri"/>
        <family val="2"/>
        <scheme val="minor"/>
      </rPr>
      <t>, 589 - 600.</t>
    </r>
  </si>
  <si>
    <t>Crotalaria dissitiflora</t>
  </si>
  <si>
    <t>Crotalaria eremaea</t>
  </si>
  <si>
    <t>Crotalaria medicaginea</t>
  </si>
  <si>
    <t>Crotalaria novae-hollandiae</t>
  </si>
  <si>
    <t>Crotalaria smithiana</t>
  </si>
  <si>
    <t>Cullen</t>
  </si>
  <si>
    <t>Cullen australasicum</t>
  </si>
  <si>
    <t xml:space="preserve">  Wang, Nair, R. M., Mu, C.-S., &amp; Dundas, I. S. (2010). Floral morphology and pollination system in the native Australian perennial pasture legume Cullen australasicum (syn. Psoralea australasica). Crop and Pasture Science, 61(12), 1001–. https://doi.org/10.1071/CP10193</t>
  </si>
  <si>
    <t>Cullen cinereum</t>
  </si>
  <si>
    <t>Cullen discolor</t>
  </si>
  <si>
    <t>Cullen graveolens</t>
  </si>
  <si>
    <t>Cullen microcephalum</t>
  </si>
  <si>
    <t>Cullen pallidum</t>
  </si>
  <si>
    <t>Cullen parvum</t>
  </si>
  <si>
    <t>Cullen patens</t>
  </si>
  <si>
    <t>Cullen tenax</t>
  </si>
  <si>
    <t>Daviesia</t>
  </si>
  <si>
    <t>Daviesia aphylla</t>
  </si>
  <si>
    <t>Department of Environment and Conservation (2009). Cunderdin Daviesia (Daviesia cunderdin) Recovery Plan. ,Department of Environment and Conservation, Perth, Western Australia. Beardsell DV, Clements MA, Hutchinson JF, Williams EG. 1986.
Pollination of Diuris maculata R. Br. (Orchidaceae) by floral mimicry of
the native legumes Daviesia spp. and Pultenaea scabra R. Br. Australian
Journal of Botany 34: 165–173.</t>
  </si>
  <si>
    <t>Daviesia arenaria</t>
  </si>
  <si>
    <t>Daviesia arthropoda</t>
  </si>
  <si>
    <t>Daviesia asperula</t>
  </si>
  <si>
    <t>Daviesia benthamii</t>
  </si>
  <si>
    <t>Daviesia brevifolia</t>
  </si>
  <si>
    <t>Daviesia decurrens</t>
  </si>
  <si>
    <t>Daviesia devito</t>
  </si>
  <si>
    <t>Daviesia eremaea</t>
  </si>
  <si>
    <t>Daviesia genistifolia</t>
  </si>
  <si>
    <t>Daviesia grahamii</t>
  </si>
  <si>
    <t>Daviesia incrassata</t>
  </si>
  <si>
    <t>Daviesia latifolia</t>
  </si>
  <si>
    <t>Daviesia leptophylla</t>
  </si>
  <si>
    <t>Daviesia pectinata</t>
  </si>
  <si>
    <t>Daviesia purpurascens</t>
  </si>
  <si>
    <t>Daviesia retrorsa</t>
  </si>
  <si>
    <t>Daviesia schwarzenegger</t>
  </si>
  <si>
    <t>Daviesia sejugata</t>
  </si>
  <si>
    <t>Daviesia stricta</t>
  </si>
  <si>
    <t>Daviesia ulicifolia</t>
  </si>
  <si>
    <t>Desmodium</t>
  </si>
  <si>
    <t>Desmodium gunnii</t>
  </si>
  <si>
    <t xml:space="preserve">  Miguel-Peñaloza, Delgado-Salinas, A., &amp; Jiménez-Durán, K. (2019). Pollination biology and breeding system of Desmodium grahamii (Fabaceae, Papilionoideae): functional aspects of flowers and bees. Plant Systematics and Evolution, 305(9), 743–754. https://doi.org/10.1007/s00606-019-01603-4</t>
  </si>
  <si>
    <r>
      <t xml:space="preserve">Sorensen AE (1986) Seed dispersal by adhesion. </t>
    </r>
    <r>
      <rPr>
        <i/>
        <sz val="11"/>
        <color theme="1"/>
        <rFont val="Calibri"/>
        <family val="2"/>
        <scheme val="minor"/>
      </rPr>
      <t>Annual Review of Ecology and Systematics</t>
    </r>
    <r>
      <rPr>
        <sz val="11"/>
        <color theme="1"/>
        <rFont val="Calibri"/>
        <family val="2"/>
        <scheme val="minor"/>
      </rPr>
      <t xml:space="preserve"> </t>
    </r>
    <r>
      <rPr>
        <b/>
        <sz val="11"/>
        <color theme="1"/>
        <rFont val="Calibri"/>
        <family val="2"/>
        <scheme val="minor"/>
      </rPr>
      <t>17</t>
    </r>
    <r>
      <rPr>
        <sz val="11"/>
        <color theme="1"/>
        <rFont val="Calibri"/>
        <family val="2"/>
        <scheme val="minor"/>
      </rPr>
      <t>, 443 - 463.</t>
    </r>
  </si>
  <si>
    <t>Desmodium muelleri</t>
  </si>
  <si>
    <t>Dillwynia</t>
  </si>
  <si>
    <t>Dillwynia acerosa</t>
  </si>
  <si>
    <t>Hughes L. &amp; Westoby M. (1992) Fate of seeds adapted for dispersal by ants in Australian sclerophyll vegetation. Ecology 73, 1285–99.</t>
  </si>
  <si>
    <t>Dillwynia cinerascens</t>
  </si>
  <si>
    <t>Dillwynia floribunda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</si>
  <si>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4.4</t>
    </r>
    <r>
      <rPr>
        <sz val="11"/>
        <color theme="1"/>
        <rFont val="Calibri"/>
        <family val="2"/>
        <scheme val="minor"/>
      </rPr>
      <t/>
    </r>
  </si>
  <si>
    <t>Dillwynia glaberrima</t>
  </si>
  <si>
    <t>Dillwynia hispida</t>
  </si>
  <si>
    <t>Dillwynia oreodoxa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</si>
  <si>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4.5</t>
    </r>
    <r>
      <rPr>
        <sz val="11"/>
        <color theme="1"/>
        <rFont val="Calibri"/>
        <family val="2"/>
        <scheme val="minor"/>
      </rPr>
      <t/>
    </r>
  </si>
  <si>
    <t>Dillwynia phylicoides</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</si>
  <si>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4.6</t>
    </r>
    <r>
      <rPr>
        <sz val="11"/>
        <color theme="1"/>
        <rFont val="Calibri"/>
        <family val="2"/>
        <scheme val="minor"/>
      </rPr>
      <t/>
    </r>
  </si>
  <si>
    <t>Dillwynia ramosissima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</si>
  <si>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4.7</t>
    </r>
    <r>
      <rPr>
        <sz val="11"/>
        <color theme="1"/>
        <rFont val="Calibri"/>
        <family val="2"/>
        <scheme val="minor"/>
      </rPr>
      <t/>
    </r>
  </si>
  <si>
    <t>Dillwynia retorta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</si>
  <si>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4.8</t>
    </r>
    <r>
      <rPr>
        <sz val="11"/>
        <color theme="1"/>
        <rFont val="Calibri"/>
        <family val="2"/>
        <scheme val="minor"/>
      </rPr>
      <t/>
    </r>
  </si>
  <si>
    <t>Dillwynia rudis</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</si>
  <si>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4.9</t>
    </r>
    <r>
      <rPr>
        <sz val="11"/>
        <color theme="1"/>
        <rFont val="Calibri"/>
        <family val="2"/>
        <scheme val="minor"/>
      </rPr>
      <t/>
    </r>
  </si>
  <si>
    <t>Dillwynia sericea</t>
  </si>
  <si>
    <t>Dillwynia sparsifolia</t>
  </si>
  <si>
    <t>Erythrina</t>
  </si>
  <si>
    <t>Erythrina vespertilio</t>
  </si>
  <si>
    <t>Birds (ref for species)</t>
  </si>
  <si>
    <t>Various abiotic means (consumption of red coloured seeds has been suggested, but not observed often)</t>
  </si>
  <si>
    <r>
      <t xml:space="preserve">Bruneau A (1997) Evolution of homology of bird pollination syndromes in </t>
    </r>
    <r>
      <rPr>
        <i/>
        <sz val="11"/>
        <color theme="1"/>
        <rFont val="Calibri"/>
        <family val="2"/>
        <scheme val="minor"/>
      </rPr>
      <t>Erythrina</t>
    </r>
    <r>
      <rPr>
        <sz val="11"/>
        <color theme="1"/>
        <rFont val="Calibri"/>
        <family val="2"/>
        <scheme val="minor"/>
      </rPr>
      <t xml:space="preserve">  (Leguminosae). </t>
    </r>
    <r>
      <rPr>
        <i/>
        <sz val="11"/>
        <color theme="1"/>
        <rFont val="Calibri"/>
        <family val="2"/>
        <scheme val="minor"/>
      </rPr>
      <t>American Journal of Botany</t>
    </r>
    <r>
      <rPr>
        <sz val="11"/>
        <color theme="1"/>
        <rFont val="Calibri"/>
        <family val="2"/>
        <scheme val="minor"/>
      </rPr>
      <t xml:space="preserve"> </t>
    </r>
    <r>
      <rPr>
        <b/>
        <sz val="11"/>
        <color theme="1"/>
        <rFont val="Calibri"/>
        <family val="2"/>
        <scheme val="minor"/>
      </rPr>
      <t>84(1)</t>
    </r>
    <r>
      <rPr>
        <sz val="11"/>
        <color theme="1"/>
        <rFont val="Calibri"/>
        <family val="2"/>
        <scheme val="minor"/>
      </rPr>
      <t xml:space="preserve">, 54 - 71. Barclay RMR (2002) Do plants pollinated by flying fox bats (Megachiroptera) provide extra calcium reward in their nectar? </t>
    </r>
    <r>
      <rPr>
        <i/>
        <sz val="11"/>
        <color theme="1"/>
        <rFont val="Calibri"/>
        <family val="2"/>
        <scheme val="minor"/>
      </rPr>
      <t>Biotropica</t>
    </r>
    <r>
      <rPr>
        <sz val="11"/>
        <color theme="1"/>
        <rFont val="Calibri"/>
        <family val="2"/>
        <scheme val="minor"/>
      </rPr>
      <t xml:space="preserve"> </t>
    </r>
    <r>
      <rPr>
        <b/>
        <sz val="11"/>
        <color theme="1"/>
        <rFont val="Calibri"/>
        <family val="2"/>
        <scheme val="minor"/>
      </rPr>
      <t>34</t>
    </r>
    <r>
      <rPr>
        <sz val="11"/>
        <color theme="1"/>
        <rFont val="Calibri"/>
        <family val="2"/>
        <scheme val="minor"/>
      </rPr>
      <t xml:space="preserve">, 168 - 171. </t>
    </r>
  </si>
  <si>
    <r>
      <t xml:space="preserve">Neill DA (1988) Experimental studies on species relationships in </t>
    </r>
    <r>
      <rPr>
        <i/>
        <sz val="11"/>
        <color theme="1"/>
        <rFont val="Calibri"/>
        <family val="2"/>
        <scheme val="minor"/>
      </rPr>
      <t>Erythrina</t>
    </r>
    <r>
      <rPr>
        <sz val="11"/>
        <color theme="1"/>
        <rFont val="Calibri"/>
        <family val="2"/>
        <scheme val="minor"/>
      </rPr>
      <t xml:space="preserve"> (Leguminosae: Papilionoideae. </t>
    </r>
    <r>
      <rPr>
        <i/>
        <sz val="11"/>
        <color theme="1"/>
        <rFont val="Calibri"/>
        <family val="2"/>
        <scheme val="minor"/>
      </rPr>
      <t>Annals of the Missouri Botanical Garden</t>
    </r>
    <r>
      <rPr>
        <sz val="11"/>
        <color theme="1"/>
        <rFont val="Calibri"/>
        <family val="2"/>
        <scheme val="minor"/>
      </rPr>
      <t xml:space="preserve"> </t>
    </r>
    <r>
      <rPr>
        <b/>
        <sz val="11"/>
        <color theme="1"/>
        <rFont val="Calibri"/>
        <family val="2"/>
        <scheme val="minor"/>
      </rPr>
      <t>75</t>
    </r>
    <r>
      <rPr>
        <sz val="11"/>
        <color theme="1"/>
        <rFont val="Calibri"/>
        <family val="2"/>
        <scheme val="minor"/>
      </rPr>
      <t>, 886 - 969.</t>
    </r>
  </si>
  <si>
    <t>Eutaxia</t>
  </si>
  <si>
    <t>Eutaxia microphylla</t>
  </si>
  <si>
    <t>Ingestion (indirect mention)</t>
  </si>
  <si>
    <r>
      <t xml:space="preserve">Crossman ND, Bryan BA, Summers DM (2012) Identifying priority areas for reducing species vulnerability to climate change. </t>
    </r>
    <r>
      <rPr>
        <i/>
        <sz val="11"/>
        <color theme="1"/>
        <rFont val="Calibri"/>
        <family val="2"/>
        <scheme val="minor"/>
      </rPr>
      <t>Diversity and Distributions</t>
    </r>
    <r>
      <rPr>
        <sz val="11"/>
        <color theme="1"/>
        <rFont val="Calibri"/>
        <family val="2"/>
        <scheme val="minor"/>
      </rPr>
      <t xml:space="preserve"> </t>
    </r>
    <r>
      <rPr>
        <b/>
        <sz val="11"/>
        <color theme="1"/>
        <rFont val="Calibri"/>
        <family val="2"/>
        <scheme val="minor"/>
      </rPr>
      <t>18</t>
    </r>
    <r>
      <rPr>
        <sz val="11"/>
        <color theme="1"/>
        <rFont val="Calibri"/>
        <family val="2"/>
        <scheme val="minor"/>
      </rPr>
      <t>, 60 - 72.</t>
    </r>
  </si>
  <si>
    <t>Eutaxxia diffusa</t>
  </si>
  <si>
    <t>Gastrolobium</t>
  </si>
  <si>
    <t>Gastrolobium brevipes</t>
  </si>
  <si>
    <t>Unassisted, also ingestion (ref for species in genus). Seeds are ballistically dispersed, but also have germination and viability improved by gut passage, so I have classified the species as utilising endozoochory.</t>
  </si>
  <si>
    <r>
      <t xml:space="preserve">Beca G, Palmer B, Valentine LE, Erickson TE, Hobbs RJ (2021) Gut passage time and viability of seeds consumed by Australian marsupials. </t>
    </r>
    <r>
      <rPr>
        <i/>
        <sz val="11"/>
        <color theme="1"/>
        <rFont val="Calibri"/>
        <family val="2"/>
        <scheme val="minor"/>
      </rPr>
      <t>Australian Mammalogy</t>
    </r>
    <r>
      <rPr>
        <sz val="11"/>
        <color theme="1"/>
        <rFont val="Calibri"/>
        <family val="2"/>
        <scheme val="minor"/>
      </rPr>
      <t xml:space="preserve"> </t>
    </r>
    <r>
      <rPr>
        <b/>
        <sz val="11"/>
        <color theme="1"/>
        <rFont val="Calibri"/>
        <family val="2"/>
        <scheme val="minor"/>
      </rPr>
      <t>43</t>
    </r>
    <r>
      <rPr>
        <sz val="11"/>
        <color theme="1"/>
        <rFont val="Calibri"/>
        <family val="2"/>
        <scheme val="minor"/>
      </rPr>
      <t>, 363 - 367.</t>
    </r>
  </si>
  <si>
    <t>Gastrolobium grandiflorum</t>
  </si>
  <si>
    <t>Gastrolobium stowardii</t>
  </si>
  <si>
    <t>Ingestion (ref for G. calycinum under experimental settings)</t>
  </si>
  <si>
    <t>Beca G, Palmer B, Valentine LE, Erickson TE, Hobbs RJ (2021) Gut passage time and viability of seeds consumed by Australian marsupials. Australian Mammalogy 43, 363 - 367.</t>
  </si>
  <si>
    <t>Glycine</t>
  </si>
  <si>
    <t>Glycine canescens</t>
  </si>
  <si>
    <t>Gravity, then ants (unofficial ref for species in genus)</t>
  </si>
  <si>
    <r>
      <t>Ortiz-Perez E, Cianzio SR, Wiley H, Horner HT, Davis WH, Palmer RG (2007) Insect-mediated cross-pollination in soybean [</t>
    </r>
    <r>
      <rPr>
        <i/>
        <sz val="11"/>
        <color theme="1"/>
        <rFont val="Calibri"/>
        <family val="2"/>
        <scheme val="minor"/>
      </rPr>
      <t>Glycine max</t>
    </r>
    <r>
      <rPr>
        <sz val="11"/>
        <color theme="1"/>
        <rFont val="Calibri"/>
        <family val="2"/>
        <scheme val="minor"/>
      </rPr>
      <t xml:space="preserve"> (L.) Merrill] </t>
    </r>
    <r>
      <rPr>
        <i/>
        <sz val="11"/>
        <color theme="1"/>
        <rFont val="Calibri"/>
        <family val="2"/>
        <scheme val="minor"/>
      </rPr>
      <t>Field Crops Research</t>
    </r>
    <r>
      <rPr>
        <sz val="11"/>
        <color theme="1"/>
        <rFont val="Calibri"/>
        <family val="2"/>
        <scheme val="minor"/>
      </rPr>
      <t xml:space="preserve"> </t>
    </r>
    <r>
      <rPr>
        <b/>
        <sz val="11"/>
        <color theme="1"/>
        <rFont val="Calibri"/>
        <family val="2"/>
        <scheme val="minor"/>
      </rPr>
      <t>101(3)</t>
    </r>
    <r>
      <rPr>
        <sz val="11"/>
        <color theme="1"/>
        <rFont val="Calibri"/>
        <family val="2"/>
        <scheme val="minor"/>
      </rPr>
      <t>, 259 - 268.</t>
    </r>
  </si>
  <si>
    <t>https://resources.austplants.com.au/plant/glycine-tabacina/</t>
  </si>
  <si>
    <t>Glycine clandestina</t>
  </si>
  <si>
    <t>Glycine latrobeana</t>
  </si>
  <si>
    <t>Glycine microphylla</t>
  </si>
  <si>
    <t>Glycine peratosa</t>
  </si>
  <si>
    <t>Glycine rubiginosa</t>
  </si>
  <si>
    <t>Glycine tabacina</t>
  </si>
  <si>
    <t>Glycyrrhiza</t>
  </si>
  <si>
    <t>Glycyrrhiza acanthocarpa</t>
  </si>
  <si>
    <t>Insect (likely, based on morphology, no ref yet)</t>
  </si>
  <si>
    <t>Adhesion (ref for other species in genus)</t>
  </si>
  <si>
    <r>
      <t>Zhou, C. M., and Jin, G. Q. (2016). </t>
    </r>
    <r>
      <rPr>
        <i/>
        <sz val="11"/>
        <color rgb="FF3E3D40"/>
        <rFont val="Georgia"/>
        <family val="1"/>
      </rPr>
      <t>Liquorice</t>
    </r>
    <r>
      <rPr>
        <sz val="11"/>
        <color rgb="FF3E3D40"/>
        <rFont val="Georgia"/>
        <family val="1"/>
      </rPr>
      <t>, 2nd Edn. Beijing: China Agriculture Press.</t>
    </r>
  </si>
  <si>
    <t>Gompholobium</t>
  </si>
  <si>
    <t>Gompholobium huegelii</t>
  </si>
  <si>
    <r>
      <t xml:space="preserve">Bell DT, Plummer JA, Taylor SK (1993) Seed germination in Southwestern Western Australia. </t>
    </r>
    <r>
      <rPr>
        <i/>
        <sz val="11"/>
        <color theme="1"/>
        <rFont val="Calibri"/>
        <family val="2"/>
        <scheme val="minor"/>
      </rPr>
      <t>Botanical Review</t>
    </r>
    <r>
      <rPr>
        <sz val="11"/>
        <color theme="1"/>
        <rFont val="Calibri"/>
        <family val="2"/>
        <scheme val="minor"/>
      </rPr>
      <t xml:space="preserve"> </t>
    </r>
    <r>
      <rPr>
        <b/>
        <sz val="11"/>
        <color theme="1"/>
        <rFont val="Calibri"/>
        <family val="2"/>
        <scheme val="minor"/>
      </rPr>
      <t>59(1)</t>
    </r>
    <r>
      <rPr>
        <sz val="11"/>
        <color theme="1"/>
        <rFont val="Calibri"/>
        <family val="2"/>
        <scheme val="minor"/>
      </rPr>
      <t>, 24 - 73.</t>
    </r>
  </si>
  <si>
    <t>Gompholobium polyzygum</t>
  </si>
  <si>
    <t>Gompholobium simplicifolium</t>
  </si>
  <si>
    <t>Gomphologium ecostatum</t>
  </si>
  <si>
    <t>Goodia</t>
  </si>
  <si>
    <t>Goodia lotifolia</t>
  </si>
  <si>
    <t>Goodia medicaginea</t>
  </si>
  <si>
    <t>Goodia pubescens</t>
  </si>
  <si>
    <t>Hardenbergia</t>
  </si>
  <si>
    <t>Hardenbergia comptoniana</t>
  </si>
  <si>
    <t>Insect (ref forspecies in genus)</t>
  </si>
  <si>
    <r>
      <t xml:space="preserve">Scaccabarozzi D, Guzzetti L, Phillips RD, Milne L, Tommasi N, Cozzolino S, Dixon KW (2020) Ecological factors driving the pollination success in an orchid that mimics a range of Fabaceae. </t>
    </r>
    <r>
      <rPr>
        <i/>
        <sz val="11"/>
        <color theme="1"/>
        <rFont val="Calibri"/>
        <family val="2"/>
        <scheme val="minor"/>
      </rPr>
      <t xml:space="preserve">Botanical Journals of the Linnean Society </t>
    </r>
    <r>
      <rPr>
        <b/>
        <sz val="11"/>
        <color theme="1"/>
        <rFont val="Calibri"/>
        <family val="2"/>
        <scheme val="minor"/>
      </rPr>
      <t>194(2)</t>
    </r>
    <r>
      <rPr>
        <sz val="11"/>
        <color theme="1"/>
        <rFont val="Calibri"/>
        <family val="2"/>
        <scheme val="minor"/>
      </rPr>
      <t>, 253 - 269.</t>
    </r>
  </si>
  <si>
    <t>Hardenbergia violacea</t>
  </si>
  <si>
    <t>Hovea</t>
  </si>
  <si>
    <t>Hovea elliptica</t>
  </si>
  <si>
    <r>
      <t xml:space="preserve">Scaccabarozzi D, Dixon KW, Tomlinson S, Milne L, Bohman B, Philips RD, Cozzolino S (2020) Pronounced differences in visitation by potential pollinators to co-occurring species of Fabaceae in the Southwest Australian biodiversity hotspot. </t>
    </r>
    <r>
      <rPr>
        <i/>
        <sz val="11"/>
        <color theme="1"/>
        <rFont val="Calibri"/>
        <family val="2"/>
        <scheme val="minor"/>
      </rPr>
      <t xml:space="preserve">Botanical Journal of the Linnean Society </t>
    </r>
    <r>
      <rPr>
        <b/>
        <sz val="11"/>
        <color theme="1"/>
        <rFont val="Calibri"/>
        <family val="2"/>
        <scheme val="minor"/>
      </rPr>
      <t>194(3)</t>
    </r>
    <r>
      <rPr>
        <sz val="11"/>
        <color theme="1"/>
        <rFont val="Calibri"/>
        <family val="2"/>
        <scheme val="minor"/>
      </rPr>
      <t>, 308 - 325.</t>
    </r>
  </si>
  <si>
    <t>Hovea heterophylla</t>
  </si>
  <si>
    <t>Hovea linearis</t>
  </si>
  <si>
    <t>Hovea longipes</t>
  </si>
  <si>
    <t>Hovea purpurea</t>
  </si>
  <si>
    <t>Indigastrum</t>
  </si>
  <si>
    <t>Indigastrum parviflorum</t>
  </si>
  <si>
    <t>Unassisted (based on morphology, no ref)</t>
  </si>
  <si>
    <r>
      <t xml:space="preserve">Wilson PG, Rowe R (2004) A revision of the Indigofereae (Fabaceae) in Australia. 1. </t>
    </r>
    <r>
      <rPr>
        <i/>
        <sz val="11"/>
        <color theme="1"/>
        <rFont val="Calibri"/>
        <family val="2"/>
        <scheme val="minor"/>
      </rPr>
      <t xml:space="preserve">Indigastrum </t>
    </r>
    <r>
      <rPr>
        <sz val="11"/>
        <color theme="1"/>
        <rFont val="Calibri"/>
        <family val="2"/>
        <scheme val="minor"/>
      </rPr>
      <t xml:space="preserve">and the simple or unifoliolate species of </t>
    </r>
    <r>
      <rPr>
        <i/>
        <sz val="11"/>
        <color theme="1"/>
        <rFont val="Calibri"/>
        <family val="2"/>
        <scheme val="minor"/>
      </rPr>
      <t>Indigofera</t>
    </r>
    <r>
      <rPr>
        <sz val="11"/>
        <color theme="1"/>
        <rFont val="Calibri"/>
        <family val="2"/>
        <scheme val="minor"/>
      </rPr>
      <t xml:space="preserve">. </t>
    </r>
    <r>
      <rPr>
        <i/>
        <sz val="11"/>
        <color theme="1"/>
        <rFont val="Calibri"/>
        <family val="2"/>
        <scheme val="minor"/>
      </rPr>
      <t>Telopea</t>
    </r>
    <r>
      <rPr>
        <sz val="11"/>
        <color theme="1"/>
        <rFont val="Calibri"/>
        <family val="2"/>
        <scheme val="minor"/>
      </rPr>
      <t xml:space="preserve"> </t>
    </r>
    <r>
      <rPr>
        <b/>
        <sz val="11"/>
        <color theme="1"/>
        <rFont val="Calibri"/>
        <family val="2"/>
        <scheme val="minor"/>
      </rPr>
      <t>10(3)</t>
    </r>
    <r>
      <rPr>
        <sz val="11"/>
        <color theme="1"/>
        <rFont val="Calibri"/>
        <family val="2"/>
        <scheme val="minor"/>
      </rPr>
      <t>, 651 - 682.</t>
    </r>
  </si>
  <si>
    <t>Indigofera</t>
  </si>
  <si>
    <t>Indigofera adesmiifolia</t>
  </si>
  <si>
    <t>Ballistic, or wind (ref for genus)</t>
  </si>
  <si>
    <t>Arroyo, M. T. K. 1981. Breeding systems and pollination biology in Leguminosae. Pp. 723-769. In R. M. Polhill and P. H. Raven (eds.), Advances in legume systematics. Part 2. Kew: Royal Botanic Gardens.</t>
  </si>
  <si>
    <r>
      <t xml:space="preserve">Chauhan V, Pandey AK (2014) Structure and evolution of the pod in </t>
    </r>
    <r>
      <rPr>
        <i/>
        <sz val="11"/>
        <color theme="1"/>
        <rFont val="Calibri"/>
        <family val="2"/>
        <scheme val="minor"/>
      </rPr>
      <t>Indigofera</t>
    </r>
    <r>
      <rPr>
        <sz val="11"/>
        <color theme="1"/>
        <rFont val="Calibri"/>
        <family val="2"/>
        <scheme val="minor"/>
      </rPr>
      <t xml:space="preserve"> (Fabaceae) reveals a trend towards small thin indehiscent pods. </t>
    </r>
    <r>
      <rPr>
        <i/>
        <sz val="11"/>
        <color theme="1"/>
        <rFont val="Calibri"/>
        <family val="2"/>
        <scheme val="minor"/>
      </rPr>
      <t>Botanical Journal of the Linnean Society</t>
    </r>
    <r>
      <rPr>
        <sz val="11"/>
        <color theme="1"/>
        <rFont val="Calibri"/>
        <family val="2"/>
        <scheme val="minor"/>
      </rPr>
      <t xml:space="preserve"> </t>
    </r>
    <r>
      <rPr>
        <b/>
        <sz val="11"/>
        <color theme="1"/>
        <rFont val="Calibri"/>
        <family val="2"/>
        <scheme val="minor"/>
      </rPr>
      <t>176</t>
    </r>
    <r>
      <rPr>
        <sz val="11"/>
        <color theme="1"/>
        <rFont val="Calibri"/>
        <family val="2"/>
        <scheme val="minor"/>
      </rPr>
      <t>, 260 - 276.</t>
    </r>
  </si>
  <si>
    <t>Indigofera australis</t>
  </si>
  <si>
    <t>Indigofera baileyi</t>
  </si>
  <si>
    <t>Indigofera basedowii</t>
  </si>
  <si>
    <t>Indigofera brevidens</t>
  </si>
  <si>
    <t>Indigofera colutea</t>
  </si>
  <si>
    <t>Indigofera cornuligera</t>
  </si>
  <si>
    <t>Indigofera erubescens</t>
  </si>
  <si>
    <t>Indigofera ewartiana</t>
  </si>
  <si>
    <t>Indigofera georgei</t>
  </si>
  <si>
    <t>Indigofera gilesii</t>
  </si>
  <si>
    <t>Indigofera haematica</t>
  </si>
  <si>
    <t>Indigofera helmsii</t>
  </si>
  <si>
    <t>Indigofera hirsuta</t>
  </si>
  <si>
    <t>Indigofera leucotricha</t>
  </si>
  <si>
    <t>Indigofera linifolia</t>
  </si>
  <si>
    <t>Indigofera linnaei</t>
  </si>
  <si>
    <t>Indigofera longibractea</t>
  </si>
  <si>
    <t>Indigofera oxyrachis</t>
  </si>
  <si>
    <t>Indigofera psammophila</t>
  </si>
  <si>
    <t>Indigofera warburtonensis</t>
  </si>
  <si>
    <t>Isotropis</t>
  </si>
  <si>
    <t>Isotropis canescens</t>
  </si>
  <si>
    <t>Ballistic (based on morphology)</t>
  </si>
  <si>
    <t>Isotropis centralis</t>
  </si>
  <si>
    <t>Isotropis drummondii</t>
  </si>
  <si>
    <t>Isotropis wheeleri</t>
  </si>
  <si>
    <t>Isotropis winneckei</t>
  </si>
  <si>
    <t>Kennedia</t>
  </si>
  <si>
    <t>Kennedia prorepens</t>
  </si>
  <si>
    <t>Insect (likely based on morphology)</t>
  </si>
  <si>
    <t>Kennedia prostrata</t>
  </si>
  <si>
    <t>Leptosema</t>
  </si>
  <si>
    <t>Leptosema aphyllum</t>
  </si>
  <si>
    <t>Bird (ref for genus)</t>
  </si>
  <si>
    <t>Ballistic or unassisted (based on morphology)</t>
  </si>
  <si>
    <t>Leptosema chambersii</t>
  </si>
  <si>
    <t>Lotus</t>
  </si>
  <si>
    <t>Lotus australis</t>
  </si>
  <si>
    <r>
      <t xml:space="preserve">Pellissier V, Muratet A, Verfaillie F, Machon N (2012) Pollination success of </t>
    </r>
    <r>
      <rPr>
        <i/>
        <sz val="11"/>
        <color theme="1"/>
        <rFont val="Calibri"/>
        <family val="2"/>
        <scheme val="minor"/>
      </rPr>
      <t>Lotus corniculatus</t>
    </r>
    <r>
      <rPr>
        <sz val="11"/>
        <color theme="1"/>
        <rFont val="Calibri"/>
        <family val="2"/>
        <scheme val="minor"/>
      </rPr>
      <t xml:space="preserve"> (L.) in an urban context. </t>
    </r>
    <r>
      <rPr>
        <i/>
        <sz val="11"/>
        <color theme="1"/>
        <rFont val="Calibri"/>
        <family val="2"/>
        <scheme val="minor"/>
      </rPr>
      <t xml:space="preserve">Acta Oecologica </t>
    </r>
    <r>
      <rPr>
        <b/>
        <sz val="11"/>
        <color theme="1"/>
        <rFont val="Calibri"/>
        <family val="2"/>
        <scheme val="minor"/>
      </rPr>
      <t>39</t>
    </r>
    <r>
      <rPr>
        <sz val="11"/>
        <color theme="1"/>
        <rFont val="Calibri"/>
        <family val="2"/>
        <scheme val="minor"/>
      </rPr>
      <t>, 94 - 100.</t>
    </r>
  </si>
  <si>
    <t>https://www.greeningaustralia.org.au/wp-content/uploads/2017/11/FACT-SHEET_Lotus_australis.pdf</t>
  </si>
  <si>
    <t>Lotus cruentus</t>
  </si>
  <si>
    <t>Mirbelia</t>
  </si>
  <si>
    <t>Mirbelia ramulosa</t>
  </si>
  <si>
    <t>Unassisted, also ants (ref for species in genus). Ballistic dispersal, followed by ant dispersal.</t>
  </si>
  <si>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t>
    </r>
    <r>
      <rPr>
        <sz val="11"/>
        <color theme="1"/>
        <rFont val="Calibri"/>
        <family val="2"/>
        <scheme val="minor"/>
      </rPr>
      <t>, 531 - 551.</t>
    </r>
  </si>
  <si>
    <t>Mirbelia viminalis</t>
  </si>
  <si>
    <t>Muelleranthus</t>
  </si>
  <si>
    <t>Muelleranthus parvalatus</t>
  </si>
  <si>
    <t>Berg, R.Y., 1975. Myrmecochorous plants in Australia and their dispersal by ants. Aust. J. Bot. 23, 475–508.</t>
  </si>
  <si>
    <t>Muelleranthus stipularis</t>
  </si>
  <si>
    <t>Muelleranthus trifoliolatus</t>
  </si>
  <si>
    <t>Neptunia</t>
  </si>
  <si>
    <t>Neptunia dimorphantha</t>
  </si>
  <si>
    <t>Water (likley, based on morphology and habitat)</t>
  </si>
  <si>
    <t>Ming Kai T (2019) Flower-visiting, florivory and pollination by Orthoptera in Southeast Asia. PhD Thesis, National University of Singapore</t>
  </si>
  <si>
    <t>https://www.daf.qld.gov.au/__data/assets/pdf_file/0019/62452/IPA-Water-Mimosa-Risk-Assessment.pdf</t>
  </si>
  <si>
    <t>Neptunia gracilis</t>
  </si>
  <si>
    <t>Neptunia monosperma</t>
  </si>
  <si>
    <t>Paraserianthes</t>
  </si>
  <si>
    <t>Paraserianthes lophantha</t>
  </si>
  <si>
    <t>https://keyserver.lucidcentral.org/weeds/data/media/Html/paraserianthes_lophantha_subsp._lophantha.htm</t>
  </si>
  <si>
    <t>Petalostylis</t>
  </si>
  <si>
    <t>Petalostylis cassioides</t>
  </si>
  <si>
    <t>Petalostylis labicheoides</t>
  </si>
  <si>
    <t>Phyllota</t>
  </si>
  <si>
    <t>Phyllota pleurandroides</t>
  </si>
  <si>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531 - 551</t>
    </r>
  </si>
  <si>
    <t>Phyllota remota</t>
  </si>
  <si>
    <t>Platylobium</t>
  </si>
  <si>
    <t>Platylobium obtusangulum</t>
  </si>
  <si>
    <t>Platylobium triangulare</t>
  </si>
  <si>
    <t>Pultenaea</t>
  </si>
  <si>
    <t>Pultenaea acerosa</t>
  </si>
  <si>
    <t>Pultenaea canaliculata</t>
  </si>
  <si>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531 - 552</t>
    </r>
    <r>
      <rPr>
        <sz val="11"/>
        <color theme="1"/>
        <rFont val="Calibri"/>
        <family val="2"/>
        <scheme val="minor"/>
      </rPr>
      <t/>
    </r>
  </si>
  <si>
    <t>Pultenaea daltonii</t>
  </si>
  <si>
    <t>Pultenaea daphnoides</t>
  </si>
  <si>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531 - 553</t>
    </r>
    <r>
      <rPr>
        <sz val="11"/>
        <color theme="1"/>
        <rFont val="Calibri"/>
        <family val="2"/>
        <scheme val="minor"/>
      </rPr>
      <t/>
    </r>
  </si>
  <si>
    <t>Pultenaea densifolia</t>
  </si>
  <si>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531 - 554</t>
    </r>
    <r>
      <rPr>
        <sz val="11"/>
        <color theme="1"/>
        <rFont val="Calibri"/>
        <family val="2"/>
        <scheme val="minor"/>
      </rPr>
      <t/>
    </r>
  </si>
  <si>
    <t>Pultenaea dentata</t>
  </si>
  <si>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531 - 555</t>
    </r>
    <r>
      <rPr>
        <sz val="11"/>
        <color theme="1"/>
        <rFont val="Calibri"/>
        <family val="2"/>
        <scheme val="minor"/>
      </rPr>
      <t/>
    </r>
  </si>
  <si>
    <t>Pultenaea elachista</t>
  </si>
  <si>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531 - 556</t>
    </r>
    <r>
      <rPr>
        <sz val="11"/>
        <color theme="1"/>
        <rFont val="Calibri"/>
        <family val="2"/>
        <scheme val="minor"/>
      </rPr>
      <t/>
    </r>
  </si>
  <si>
    <t>Pultenaea foliolosa</t>
  </si>
  <si>
    <t>Pultenaea graveolens</t>
  </si>
  <si>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531 - 557</t>
    </r>
    <r>
      <rPr>
        <sz val="11"/>
        <color theme="1"/>
        <rFont val="Calibri"/>
        <family val="2"/>
        <scheme val="minor"/>
      </rPr>
      <t/>
    </r>
  </si>
  <si>
    <t>Pultenaea heterochila</t>
  </si>
  <si>
    <t>Pultenaea hispidula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</si>
  <si>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4.10</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</si>
  <si>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531 - 558</t>
    </r>
    <r>
      <rPr>
        <sz val="11"/>
        <color theme="1"/>
        <rFont val="Calibri"/>
        <family val="2"/>
        <scheme val="minor"/>
      </rPr>
      <t/>
    </r>
  </si>
  <si>
    <t>Pultenaea humilis</t>
  </si>
  <si>
    <t>Pultenaea insularis</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</si>
  <si>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4.11</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</si>
  <si>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531 - 559</t>
    </r>
    <r>
      <rPr>
        <sz val="11"/>
        <color theme="1"/>
        <rFont val="Calibri"/>
        <family val="2"/>
        <scheme val="minor"/>
      </rPr>
      <t/>
    </r>
  </si>
  <si>
    <t>Pultenaea involucrata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</si>
  <si>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4.12</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</si>
  <si>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531 - 560</t>
    </r>
    <r>
      <rPr>
        <sz val="11"/>
        <color theme="1"/>
        <rFont val="Calibri"/>
        <family val="2"/>
        <scheme val="minor"/>
      </rPr>
      <t/>
    </r>
  </si>
  <si>
    <t>Pultenaea juniperina</t>
  </si>
  <si>
    <t>Pultenaea kraehenbuehlii</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</si>
  <si>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4.13</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</si>
  <si>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531 - 561</t>
    </r>
    <r>
      <rPr>
        <sz val="11"/>
        <color theme="1"/>
        <rFont val="Calibri"/>
        <family val="2"/>
        <scheme val="minor"/>
      </rPr>
      <t/>
    </r>
  </si>
  <si>
    <t>Pultenaea largiflorens</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</si>
  <si>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4.14</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</si>
  <si>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531 - 562</t>
    </r>
    <r>
      <rPr>
        <sz val="11"/>
        <color theme="1"/>
        <rFont val="Calibri"/>
        <family val="2"/>
        <scheme val="minor"/>
      </rPr>
      <t/>
    </r>
  </si>
  <si>
    <t>Pultenaea laxiflora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</si>
  <si>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4.15</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</si>
  <si>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531 - 563</t>
    </r>
    <r>
      <rPr>
        <sz val="11"/>
        <color theme="1"/>
        <rFont val="Calibri"/>
        <family val="2"/>
        <scheme val="minor"/>
      </rPr>
      <t/>
    </r>
  </si>
  <si>
    <t>Pultenaea mollis</t>
  </si>
  <si>
    <t>Pultenaea paleacea</t>
  </si>
  <si>
    <t>Pultenaea patellifolia</t>
  </si>
  <si>
    <t>Pultenaea pedunculata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</si>
  <si>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4.16</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</si>
  <si>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531 - 564</t>
    </r>
    <r>
      <rPr>
        <sz val="11"/>
        <color theme="1"/>
        <rFont val="Calibri"/>
        <family val="2"/>
        <scheme val="minor"/>
      </rPr>
      <t/>
    </r>
  </si>
  <si>
    <t>Pultenaea prolifera</t>
  </si>
  <si>
    <t>Pultenaea prostrata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</si>
  <si>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4.18</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</si>
  <si>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531 - 566</t>
    </r>
    <r>
      <rPr>
        <sz val="11"/>
        <color theme="1"/>
        <rFont val="Calibri"/>
        <family val="2"/>
        <scheme val="minor"/>
      </rPr>
      <t/>
    </r>
  </si>
  <si>
    <t>Pultenaea rigida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</si>
  <si>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4.19</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</si>
  <si>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531 - 567</t>
    </r>
    <r>
      <rPr>
        <sz val="11"/>
        <color theme="1"/>
        <rFont val="Calibri"/>
        <family val="2"/>
        <scheme val="minor"/>
      </rPr>
      <t/>
    </r>
  </si>
  <si>
    <t>Pultenaea scabra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</si>
  <si>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4.20</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</si>
  <si>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531 - 568</t>
    </r>
    <r>
      <rPr>
        <sz val="11"/>
        <color theme="1"/>
        <rFont val="Calibri"/>
        <family val="2"/>
        <scheme val="minor"/>
      </rPr>
      <t/>
    </r>
  </si>
  <si>
    <t>Pultenaea spinosa</t>
  </si>
  <si>
    <t>Pultenaea stricta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</si>
  <si>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4.21</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</si>
  <si>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531 - 569</t>
    </r>
    <r>
      <rPr>
        <sz val="11"/>
        <color theme="1"/>
        <rFont val="Calibri"/>
        <family val="2"/>
        <scheme val="minor"/>
      </rPr>
      <t/>
    </r>
  </si>
  <si>
    <t>Pultenaea tenna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</si>
  <si>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4.17</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</si>
  <si>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531 - 565</t>
    </r>
    <r>
      <rPr>
        <sz val="11"/>
        <color theme="1"/>
        <rFont val="Calibri"/>
        <family val="2"/>
        <scheme val="minor"/>
      </rPr>
      <t/>
    </r>
  </si>
  <si>
    <t>Pultenaea tenuifolia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</si>
  <si>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4.22</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</si>
  <si>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531 - 570</t>
    </r>
    <r>
      <rPr>
        <sz val="11"/>
        <color theme="1"/>
        <rFont val="Calibri"/>
        <family val="2"/>
        <scheme val="minor"/>
      </rPr>
      <t/>
    </r>
  </si>
  <si>
    <t>Pultenaea teretifolia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</si>
  <si>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4.23</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</si>
  <si>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531 - 571</t>
    </r>
    <r>
      <rPr>
        <sz val="11"/>
        <color theme="1"/>
        <rFont val="Calibri"/>
        <family val="2"/>
        <scheme val="minor"/>
      </rPr>
      <t/>
    </r>
  </si>
  <si>
    <t>Pultenaea trichophylla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</si>
  <si>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4.24</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</si>
  <si>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531 - 572</t>
    </r>
    <r>
      <rPr>
        <sz val="11"/>
        <color theme="1"/>
        <rFont val="Calibri"/>
        <family val="2"/>
        <scheme val="minor"/>
      </rPr>
      <t/>
    </r>
  </si>
  <si>
    <t>Pultenaea trifida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</si>
  <si>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4.25</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</si>
  <si>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531 - 573</t>
    </r>
    <r>
      <rPr>
        <sz val="11"/>
        <color theme="1"/>
        <rFont val="Calibri"/>
        <family val="2"/>
        <scheme val="minor"/>
      </rPr>
      <t/>
    </r>
  </si>
  <si>
    <t>Pultenaea trinervis</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</si>
  <si>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4.26</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</si>
  <si>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531 - 574</t>
    </r>
    <r>
      <rPr>
        <sz val="11"/>
        <color theme="1"/>
        <rFont val="Calibri"/>
        <family val="2"/>
        <scheme val="minor"/>
      </rPr>
      <t/>
    </r>
  </si>
  <si>
    <t>Pultenaea vestita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</si>
  <si>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4.27</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</si>
  <si>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531 - 575</t>
    </r>
    <r>
      <rPr>
        <sz val="11"/>
        <color theme="1"/>
        <rFont val="Calibri"/>
        <family val="2"/>
        <scheme val="minor"/>
      </rPr>
      <t/>
    </r>
  </si>
  <si>
    <t>Pultenaea villifera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</si>
  <si>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4.28</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</si>
  <si>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531 - 576</t>
    </r>
    <r>
      <rPr>
        <sz val="11"/>
        <color theme="1"/>
        <rFont val="Calibri"/>
        <family val="2"/>
        <scheme val="minor"/>
      </rPr>
      <t/>
    </r>
  </si>
  <si>
    <t>Pultenaea viscidula</t>
  </si>
  <si>
    <r>
      <t xml:space="preserve">Toon A, Cook LG, Crips MD (2014) Evolutionary consequences of shifts to bird-pollination in the Australian pea-flowered legumes (Mirbelieae and Bossiaeeae) </t>
    </r>
    <r>
      <rPr>
        <i/>
        <sz val="11"/>
        <color theme="1"/>
        <rFont val="Calibri"/>
        <family val="2"/>
        <scheme val="minor"/>
      </rPr>
      <t xml:space="preserve">BMC Evolutionary Biology </t>
    </r>
    <r>
      <rPr>
        <b/>
        <sz val="11"/>
        <color theme="1"/>
        <rFont val="Calibri"/>
        <family val="2"/>
        <scheme val="minor"/>
      </rPr>
      <t xml:space="preserve">14, </t>
    </r>
    <r>
      <rPr>
        <sz val="11"/>
        <color theme="1"/>
        <rFont val="Calibri"/>
        <family val="2"/>
        <scheme val="minor"/>
      </rPr>
      <t>4.29</t>
    </r>
    <r>
      <rPr>
        <sz val="11"/>
        <color theme="1"/>
        <rFont val="Calibri"/>
        <family val="2"/>
        <scheme val="minor"/>
      </rPr>
      <t/>
    </r>
  </si>
  <si>
    <r>
      <t xml:space="preserve">Auld TD (1996) Ecology of the Fabaceae in the Sydney region: Fire, ants and the soil seedbank.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4(4)</t>
    </r>
    <r>
      <rPr>
        <sz val="11"/>
        <color theme="1"/>
        <rFont val="Calibri"/>
        <family val="2"/>
        <scheme val="minor"/>
      </rPr>
      <t>, 531 - 577</t>
    </r>
    <r>
      <rPr>
        <sz val="11"/>
        <color theme="1"/>
        <rFont val="Calibri"/>
        <family val="2"/>
        <scheme val="minor"/>
      </rPr>
      <t/>
    </r>
  </si>
  <si>
    <t>Pultenaea williamsoniana</t>
  </si>
  <si>
    <t>Rhynchosia</t>
  </si>
  <si>
    <t>Rhynchosia australis</t>
  </si>
  <si>
    <t>Ballistically (ref for species in genus)</t>
  </si>
  <si>
    <r>
      <t xml:space="preserve">Aluri JSR, Kunuku VR, Nakharin WS (2018) Pollination ecology of </t>
    </r>
    <r>
      <rPr>
        <i/>
        <sz val="11"/>
        <color theme="1"/>
        <rFont val="Calibri"/>
        <family val="2"/>
        <scheme val="minor"/>
      </rPr>
      <t>Rhynchosia beddomei</t>
    </r>
    <r>
      <rPr>
        <sz val="11"/>
        <color theme="1"/>
        <rFont val="Calibri"/>
        <family val="2"/>
        <scheme val="minor"/>
      </rPr>
      <t xml:space="preserve"> Baker (Fabaceae), an endemic medicinal shrub in the southern Eastern Ghats, Andhra Pradesh, India. </t>
    </r>
    <r>
      <rPr>
        <i/>
        <sz val="11"/>
        <color theme="1"/>
        <rFont val="Calibri"/>
        <family val="2"/>
        <scheme val="minor"/>
      </rPr>
      <t>Songklanakarin Journal of Science and Technology</t>
    </r>
    <r>
      <rPr>
        <sz val="11"/>
        <color theme="1"/>
        <rFont val="Calibri"/>
        <family val="2"/>
        <scheme val="minor"/>
      </rPr>
      <t xml:space="preserve"> </t>
    </r>
    <r>
      <rPr>
        <b/>
        <sz val="11"/>
        <color theme="1"/>
        <rFont val="Calibri"/>
        <family val="2"/>
        <scheme val="minor"/>
      </rPr>
      <t>40(3)</t>
    </r>
    <r>
      <rPr>
        <sz val="11"/>
        <color theme="1"/>
        <rFont val="Calibri"/>
        <family val="2"/>
        <scheme val="minor"/>
      </rPr>
      <t>, 718 - 724.</t>
    </r>
  </si>
  <si>
    <r>
      <t xml:space="preserve">Aluri JSR, Kunuku VR (2019) Pollination ecology of </t>
    </r>
    <r>
      <rPr>
        <i/>
        <sz val="11"/>
        <color theme="1"/>
        <rFont val="Calibri"/>
        <family val="2"/>
        <scheme val="minor"/>
      </rPr>
      <t>Rhynchosia minima</t>
    </r>
    <r>
      <rPr>
        <sz val="11"/>
        <color theme="1"/>
        <rFont val="Calibri"/>
        <family val="2"/>
        <scheme val="minor"/>
      </rPr>
      <t xml:space="preserve"> (L.) DC. (Fabaceae) in the Southern Eastern Ghats, Andhra Pradesh, India. </t>
    </r>
    <r>
      <rPr>
        <i/>
        <sz val="11"/>
        <color theme="1"/>
        <rFont val="Calibri"/>
        <family val="2"/>
        <scheme val="minor"/>
      </rPr>
      <t>Ecologia Balkanica</t>
    </r>
    <r>
      <rPr>
        <sz val="11"/>
        <color theme="1"/>
        <rFont val="Calibri"/>
        <family val="2"/>
        <scheme val="minor"/>
      </rPr>
      <t xml:space="preserve"> </t>
    </r>
    <r>
      <rPr>
        <b/>
        <sz val="11"/>
        <color theme="1"/>
        <rFont val="Calibri"/>
        <family val="2"/>
        <scheme val="minor"/>
      </rPr>
      <t>11(1)</t>
    </r>
    <r>
      <rPr>
        <sz val="11"/>
        <color theme="1"/>
        <rFont val="Calibri"/>
        <family val="2"/>
        <scheme val="minor"/>
      </rPr>
      <t>, 108 - 126.</t>
    </r>
  </si>
  <si>
    <t>Rhynchosia minima</t>
  </si>
  <si>
    <t>Rothia</t>
  </si>
  <si>
    <t>Rothia indica</t>
  </si>
  <si>
    <t>Unassisted, wind (based on morphology)</t>
  </si>
  <si>
    <r>
      <t xml:space="preserve">Boatwright JS, Tilney PM, van Wyk B-E (2008) A taxonomic revision of the genus </t>
    </r>
    <r>
      <rPr>
        <i/>
        <sz val="11"/>
        <color theme="1"/>
        <rFont val="Calibri"/>
        <family val="2"/>
        <scheme val="minor"/>
      </rPr>
      <t>Rothia</t>
    </r>
    <r>
      <rPr>
        <sz val="11"/>
        <color theme="1"/>
        <rFont val="Calibri"/>
        <family val="2"/>
        <scheme val="minor"/>
      </rPr>
      <t xml:space="preserve"> (Crotalarieae, Fabaceae).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21</t>
    </r>
    <r>
      <rPr>
        <sz val="11"/>
        <color theme="1"/>
        <rFont val="Calibri"/>
        <family val="2"/>
        <scheme val="minor"/>
      </rPr>
      <t>, 422 - 430.</t>
    </r>
  </si>
  <si>
    <t>Senna</t>
  </si>
  <si>
    <t>Senna artemidioides</t>
  </si>
  <si>
    <t>Water, also adhesion to hooves of animals when embedded in mud (ref for species in genus). Seeds are hard, flat and encased in pods, so species are likley abiotically dispersed.</t>
  </si>
  <si>
    <r>
      <t xml:space="preserve">Amorim T, Marazzi B, Soares AA, Forni-Martins ER, Muniz CR, Westerkamp C (2017) Ricochet pollination in </t>
    </r>
    <r>
      <rPr>
        <i/>
        <sz val="11"/>
        <color theme="1"/>
        <rFont val="Calibri"/>
        <family val="2"/>
        <scheme val="minor"/>
      </rPr>
      <t>Senna</t>
    </r>
    <r>
      <rPr>
        <sz val="11"/>
        <color theme="1"/>
        <rFont val="Calibri"/>
        <family val="2"/>
        <scheme val="minor"/>
      </rPr>
      <t xml:space="preserve"> (Fabaceae) - petals deflect pollen jets and promote division oflabour among flower structures. </t>
    </r>
    <r>
      <rPr>
        <i/>
        <sz val="11"/>
        <color theme="1"/>
        <rFont val="Calibri"/>
        <family val="2"/>
        <scheme val="minor"/>
      </rPr>
      <t>Plant Biology</t>
    </r>
    <r>
      <rPr>
        <sz val="11"/>
        <color theme="1"/>
        <rFont val="Calibri"/>
        <family val="2"/>
        <scheme val="minor"/>
      </rPr>
      <t xml:space="preserve"> </t>
    </r>
    <r>
      <rPr>
        <b/>
        <sz val="11"/>
        <color theme="1"/>
        <rFont val="Calibri"/>
        <family val="2"/>
        <scheme val="minor"/>
      </rPr>
      <t>19(6)</t>
    </r>
    <r>
      <rPr>
        <sz val="11"/>
        <color theme="1"/>
        <rFont val="Calibri"/>
        <family val="2"/>
        <scheme val="minor"/>
      </rPr>
      <t>, 951 - 962.</t>
    </r>
  </si>
  <si>
    <t>https://keyserver.lucidcentral.org/weeds/data/media/Html/senna_septemtrionalis.htm</t>
  </si>
  <si>
    <t>Senna cardiosperma</t>
  </si>
  <si>
    <t>Senna circinnata</t>
  </si>
  <si>
    <t>Senna glaucifolia</t>
  </si>
  <si>
    <t>Senna glutinosa</t>
  </si>
  <si>
    <t>Senna manicula</t>
  </si>
  <si>
    <t>Senna notabilis</t>
  </si>
  <si>
    <t>Senna occidentalis</t>
  </si>
  <si>
    <t>Senna phyllodinea</t>
  </si>
  <si>
    <t>Senna planitiicola</t>
  </si>
  <si>
    <t>Senna pleurocarpa</t>
  </si>
  <si>
    <t>Senna sericea</t>
  </si>
  <si>
    <t>Senna venusta</t>
  </si>
  <si>
    <t>Sesbania</t>
  </si>
  <si>
    <t>Sesbania campylocarpa</t>
  </si>
  <si>
    <t>Unassisted, also water (ref for species in genus)</t>
  </si>
  <si>
    <r>
      <t xml:space="preserve">Hopper, DR (2002) The reproduction biology and conservation of the endangered Hawaiian legume, </t>
    </r>
    <r>
      <rPr>
        <i/>
        <sz val="11"/>
        <color theme="1"/>
        <rFont val="Calibri"/>
        <family val="2"/>
        <scheme val="minor"/>
      </rPr>
      <t>Sesbania tomentosa</t>
    </r>
    <r>
      <rPr>
        <sz val="11"/>
        <color theme="1"/>
        <rFont val="Calibri"/>
        <family val="2"/>
        <scheme val="minor"/>
      </rPr>
      <t>, with emphasis on its pollination system. PhD Thesis, University of Hawai'i</t>
    </r>
  </si>
  <si>
    <t>https://www.cabi.org/isc/datasheet/49455</t>
  </si>
  <si>
    <t>Sesbania cannabina</t>
  </si>
  <si>
    <t>Sphaerolobium</t>
  </si>
  <si>
    <t>Sphaerolobium daviesioides</t>
  </si>
  <si>
    <t>Unassisted (likley, indirect ref)</t>
  </si>
  <si>
    <t>Sphaerolobium minus</t>
  </si>
  <si>
    <t>Sphaerolobium vimineum</t>
  </si>
  <si>
    <t>Swainsona</t>
  </si>
  <si>
    <t>Swainsona acuticarinata</t>
  </si>
  <si>
    <t>Unassisted or abiotic (likley, based on morphology)</t>
  </si>
  <si>
    <r>
      <t xml:space="preserve">Hopper S (1981) Foraging behaviour of megachile bees on </t>
    </r>
    <r>
      <rPr>
        <i/>
        <sz val="11"/>
        <color theme="1"/>
        <rFont val="Calibri"/>
        <family val="2"/>
        <scheme val="minor"/>
      </rPr>
      <t>Swainsona canescens</t>
    </r>
    <r>
      <rPr>
        <sz val="11"/>
        <color theme="1"/>
        <rFont val="Calibri"/>
        <family val="2"/>
        <scheme val="minor"/>
      </rPr>
      <t xml:space="preserve"> (Fabaceae) and its coevolutionary implications. </t>
    </r>
    <r>
      <rPr>
        <i/>
        <sz val="11"/>
        <color theme="1"/>
        <rFont val="Calibri"/>
        <family val="2"/>
        <scheme val="minor"/>
      </rPr>
      <t>Western Australian Naturalist</t>
    </r>
    <r>
      <rPr>
        <sz val="11"/>
        <color theme="1"/>
        <rFont val="Calibri"/>
        <family val="2"/>
        <scheme val="minor"/>
      </rPr>
      <t xml:space="preserve"> </t>
    </r>
    <r>
      <rPr>
        <b/>
        <sz val="11"/>
        <color theme="1"/>
        <rFont val="Calibri"/>
        <family val="2"/>
        <scheme val="minor"/>
      </rPr>
      <t>15</t>
    </r>
    <r>
      <rPr>
        <sz val="11"/>
        <color theme="1"/>
        <rFont val="Calibri"/>
        <family val="2"/>
        <scheme val="minor"/>
      </rPr>
      <t>, 8 - 11.</t>
    </r>
  </si>
  <si>
    <t>Swainsona adenophylla</t>
  </si>
  <si>
    <t>Swainsona affinis</t>
  </si>
  <si>
    <t>Swainsona beasleyana</t>
  </si>
  <si>
    <t>Swainsona behriana</t>
  </si>
  <si>
    <t>Swainsona burkittii</t>
  </si>
  <si>
    <t>Swainsona campestris</t>
  </si>
  <si>
    <t>Swainsona campylantha</t>
  </si>
  <si>
    <t>Swainsona canescens</t>
  </si>
  <si>
    <t>Swainsona colutoides</t>
  </si>
  <si>
    <t>Swainsona cyclocarpa</t>
  </si>
  <si>
    <t>Swainsona dictyocarpa</t>
  </si>
  <si>
    <t>Swainsona disjuncta</t>
  </si>
  <si>
    <t>Swainsona eremaea</t>
  </si>
  <si>
    <t>Swainsona extrajacens</t>
  </si>
  <si>
    <t>Swainsona fissimontana</t>
  </si>
  <si>
    <t>Swainsona flavicarinata</t>
  </si>
  <si>
    <t>Swainsona formosa</t>
  </si>
  <si>
    <t>Swainsona fuscoviridis</t>
  </si>
  <si>
    <t>https://syzygium.xyz/saplants/Leguminosae/Swainsona/Swainsona_fuscoviridis.html</t>
  </si>
  <si>
    <t>Swainsona galegifolia</t>
  </si>
  <si>
    <t>Swainsona greyana</t>
  </si>
  <si>
    <t>Swainsona kingii</t>
  </si>
  <si>
    <t>Swainsona laciniata</t>
  </si>
  <si>
    <t>Swainsona laxa</t>
  </si>
  <si>
    <t>Swainsona leeana</t>
  </si>
  <si>
    <t>Swainsona lessertiifolia</t>
  </si>
  <si>
    <t>Swainsona luteola</t>
  </si>
  <si>
    <t>Swainsona microcalyx</t>
  </si>
  <si>
    <t>Swainsona microcphylla</t>
  </si>
  <si>
    <t>Swainsona munitiflora</t>
  </si>
  <si>
    <t>Swainsona murrayana</t>
  </si>
  <si>
    <t>Swainsona oligophylla</t>
  </si>
  <si>
    <t>Swainsona oliveri</t>
  </si>
  <si>
    <t>Swainsona oroboides</t>
  </si>
  <si>
    <t>Swainsona phacoides</t>
  </si>
  <si>
    <t>Swainsona procumbens</t>
  </si>
  <si>
    <t>Swainsona purpurea</t>
  </si>
  <si>
    <t>Swainsona pyrophila</t>
  </si>
  <si>
    <t>Swainsona reticulata</t>
  </si>
  <si>
    <t>Swainsona rostrata</t>
  </si>
  <si>
    <t>Swainsona sericea</t>
  </si>
  <si>
    <t>Swainsona similis</t>
  </si>
  <si>
    <t>Swainsona stipularis</t>
  </si>
  <si>
    <t>Swainsona swainsonioides</t>
  </si>
  <si>
    <t>Swainsona tenuis</t>
  </si>
  <si>
    <t>Swainsona tephrotricha</t>
  </si>
  <si>
    <t>Swainsona unifoliolata</t>
  </si>
  <si>
    <t>Swainsona vestita</t>
  </si>
  <si>
    <t>Swainsona villosa</t>
  </si>
  <si>
    <t>Swainsona viridis</t>
  </si>
  <si>
    <t>Templetonia</t>
  </si>
  <si>
    <t>Templetonia aculeata</t>
  </si>
  <si>
    <t>Insects (unofficial ref), 2 species bird (unofficial ref)</t>
  </si>
  <si>
    <t>https://florabase.dpaw.wa.gov.au/browse/profile/21623</t>
  </si>
  <si>
    <t>Templetonia battii</t>
  </si>
  <si>
    <t>Templetonia egena</t>
  </si>
  <si>
    <t>Templetonia incrassata</t>
  </si>
  <si>
    <t>Templetonia retusa</t>
  </si>
  <si>
    <t>Templetonia rossii</t>
  </si>
  <si>
    <t>Templetonia stenophylla</t>
  </si>
  <si>
    <t>Templetonia sulcata</t>
  </si>
  <si>
    <t>Tephrosia</t>
  </si>
  <si>
    <t>Tephrosia benthamii</t>
  </si>
  <si>
    <t>Abiotic (indirect ref)</t>
  </si>
  <si>
    <t>Tephrosia brachyodon</t>
  </si>
  <si>
    <t>Tephrosia remotiflora</t>
  </si>
  <si>
    <t>Tephrosia rosea</t>
  </si>
  <si>
    <t>Tephrosia sabulosa</t>
  </si>
  <si>
    <t>Tephrosia sphaerospora</t>
  </si>
  <si>
    <t>Tephrosia supina</t>
  </si>
  <si>
    <t>Trigonella</t>
  </si>
  <si>
    <t>Trigonella suavissima</t>
  </si>
  <si>
    <r>
      <t xml:space="preserve">Al-Ghzawi AAM, Zaitoun S, Gosheh H, Alqudah A (2009) Impacts of droughts on pollination of </t>
    </r>
    <r>
      <rPr>
        <i/>
        <sz val="11"/>
        <color theme="1"/>
        <rFont val="Calibri"/>
        <family val="2"/>
        <scheme val="minor"/>
      </rPr>
      <t>Trigonella moabitica</t>
    </r>
    <r>
      <rPr>
        <sz val="11"/>
        <color theme="1"/>
        <rFont val="Calibri"/>
        <family val="2"/>
        <scheme val="minor"/>
      </rPr>
      <t xml:space="preserve"> (Fabaceae) via bee visitations. </t>
    </r>
    <r>
      <rPr>
        <i/>
        <sz val="11"/>
        <color theme="1"/>
        <rFont val="Calibri"/>
        <family val="2"/>
        <scheme val="minor"/>
      </rPr>
      <t>Archives of Agronomy and Soil Sciences</t>
    </r>
    <r>
      <rPr>
        <sz val="11"/>
        <color theme="1"/>
        <rFont val="Calibri"/>
        <family val="2"/>
        <scheme val="minor"/>
      </rPr>
      <t xml:space="preserve"> </t>
    </r>
    <r>
      <rPr>
        <b/>
        <sz val="11"/>
        <color theme="1"/>
        <rFont val="Calibri"/>
        <family val="2"/>
        <scheme val="minor"/>
      </rPr>
      <t>55(6)</t>
    </r>
    <r>
      <rPr>
        <sz val="11"/>
        <color theme="1"/>
        <rFont val="Calibri"/>
        <family val="2"/>
        <scheme val="minor"/>
      </rPr>
      <t>, 683 - 692.</t>
    </r>
  </si>
  <si>
    <r>
      <t xml:space="preserve">Gutterman Y (1994) Strategies of seed dispersal and germination in plants inhabiting deserts. </t>
    </r>
    <r>
      <rPr>
        <i/>
        <sz val="11"/>
        <color theme="1"/>
        <rFont val="Calibri"/>
        <family val="2"/>
        <scheme val="minor"/>
      </rPr>
      <t>The Botanical Review</t>
    </r>
    <r>
      <rPr>
        <sz val="11"/>
        <color theme="1"/>
        <rFont val="Calibri"/>
        <family val="2"/>
        <scheme val="minor"/>
      </rPr>
      <t xml:space="preserve"> </t>
    </r>
    <r>
      <rPr>
        <b/>
        <sz val="11"/>
        <color theme="1"/>
        <rFont val="Calibri"/>
        <family val="2"/>
        <scheme val="minor"/>
      </rPr>
      <t>60(4)</t>
    </r>
    <r>
      <rPr>
        <sz val="11"/>
        <color theme="1"/>
        <rFont val="Calibri"/>
        <family val="2"/>
        <scheme val="minor"/>
      </rPr>
      <t>, 373 - 425.</t>
    </r>
  </si>
  <si>
    <t>Vigna</t>
  </si>
  <si>
    <t>Vigna lanceolata</t>
  </si>
  <si>
    <t>Ballistic (ref for species in genus(</t>
  </si>
  <si>
    <r>
      <t>Wousla EN, Andargie M, Pasquet RS, Mondon M, Menez V, Cochin C, Paul L, Pardon L, Roubaud M (2019) Is bigger better? Apidae (Xylocopinae), megachilidae and cowpea (</t>
    </r>
    <r>
      <rPr>
        <i/>
        <sz val="11"/>
        <color theme="1"/>
        <rFont val="Calibri"/>
        <family val="2"/>
        <scheme val="minor"/>
      </rPr>
      <t>Vigna unguiculata</t>
    </r>
    <r>
      <rPr>
        <sz val="11"/>
        <color theme="1"/>
        <rFont val="Calibri"/>
        <family val="2"/>
        <scheme val="minor"/>
      </rPr>
      <t xml:space="preserve">) pollination. </t>
    </r>
    <r>
      <rPr>
        <i/>
        <sz val="11"/>
        <color theme="1"/>
        <rFont val="Calibri"/>
        <family val="2"/>
        <scheme val="minor"/>
      </rPr>
      <t>Plant Breeding</t>
    </r>
    <r>
      <rPr>
        <sz val="11"/>
        <color theme="1"/>
        <rFont val="Calibri"/>
        <family val="2"/>
        <scheme val="minor"/>
      </rPr>
      <t xml:space="preserve"> </t>
    </r>
    <r>
      <rPr>
        <b/>
        <sz val="11"/>
        <color theme="1"/>
        <rFont val="Calibri"/>
        <family val="2"/>
        <scheme val="minor"/>
      </rPr>
      <t>139</t>
    </r>
    <r>
      <rPr>
        <sz val="11"/>
        <color theme="1"/>
        <rFont val="Calibri"/>
        <family val="2"/>
        <scheme val="minor"/>
      </rPr>
      <t>, 156 - 166.</t>
    </r>
  </si>
  <si>
    <r>
      <t xml:space="preserve">Takahashi Y, Kongjaimun A, Muto C, Kobayashi Y, Kumagai M, Sakai H, Satou K, Teruya K, Shiroma A, Shimoji M, Hitano T, Isemura T, Saito H, Baba-Kasai A, Kaga A, Somta P, Tomooka N, Naito K (2020) Same locus for non-shattering seed pod in two independently domesticated legumes, </t>
    </r>
    <r>
      <rPr>
        <i/>
        <sz val="11"/>
        <color theme="1"/>
        <rFont val="Calibri"/>
        <family val="2"/>
        <scheme val="minor"/>
      </rPr>
      <t>Vigna angularis</t>
    </r>
    <r>
      <rPr>
        <sz val="11"/>
        <color theme="1"/>
        <rFont val="Calibri"/>
        <family val="2"/>
        <scheme val="minor"/>
      </rPr>
      <t xml:space="preserve"> and </t>
    </r>
    <r>
      <rPr>
        <i/>
        <sz val="11"/>
        <color theme="1"/>
        <rFont val="Calibri"/>
        <family val="2"/>
        <scheme val="minor"/>
      </rPr>
      <t xml:space="preserve">Vigna unguiculata. </t>
    </r>
    <r>
      <rPr>
        <sz val="11"/>
        <color theme="1"/>
        <rFont val="Calibri"/>
        <family val="2"/>
        <scheme val="minor"/>
      </rPr>
      <t>Frontiers in Genetics</t>
    </r>
    <r>
      <rPr>
        <i/>
        <sz val="11"/>
        <color theme="1"/>
        <rFont val="Calibri"/>
        <family val="2"/>
        <scheme val="minor"/>
      </rPr>
      <t xml:space="preserve"> </t>
    </r>
    <r>
      <rPr>
        <b/>
        <sz val="11"/>
        <color theme="1"/>
        <rFont val="Calibri"/>
        <family val="2"/>
        <scheme val="minor"/>
      </rPr>
      <t>23, https://doi.org/10.3389/fgene.2020.00748</t>
    </r>
  </si>
  <si>
    <t>Viminaria</t>
  </si>
  <si>
    <t>Viminaria juncea</t>
  </si>
  <si>
    <t>Zornia</t>
  </si>
  <si>
    <t>Zornia albiflora</t>
  </si>
  <si>
    <t>https://florabase.dpaw.wa.gov.au/browse/profile/22438</t>
  </si>
  <si>
    <t>Flindersiaceae</t>
  </si>
  <si>
    <t>Flindersia</t>
  </si>
  <si>
    <t>Flindersia maculosa</t>
  </si>
  <si>
    <r>
      <t xml:space="preserve">Bernhardt P (2000) Convergent evolution and adaptive radiation of beetle-pollinated angiosperms.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222</t>
    </r>
    <r>
      <rPr>
        <sz val="11"/>
        <color theme="1"/>
        <rFont val="Calibri"/>
        <family val="2"/>
        <scheme val="minor"/>
      </rPr>
      <t>, 293 - 320.</t>
    </r>
  </si>
  <si>
    <r>
      <t xml:space="preserve">Hartley TG (1969) A revision of the genus </t>
    </r>
    <r>
      <rPr>
        <i/>
        <sz val="11"/>
        <color theme="1"/>
        <rFont val="Calibri"/>
        <family val="2"/>
        <scheme val="minor"/>
      </rPr>
      <t>Flindersia</t>
    </r>
    <r>
      <rPr>
        <sz val="11"/>
        <color theme="1"/>
        <rFont val="Calibri"/>
        <family val="2"/>
        <scheme val="minor"/>
      </rPr>
      <t xml:space="preserve"> (Rutaceae). </t>
    </r>
    <r>
      <rPr>
        <i/>
        <sz val="11"/>
        <color theme="1"/>
        <rFont val="Calibri"/>
        <family val="2"/>
        <scheme val="minor"/>
      </rPr>
      <t>Journal of the Arnold Arboretum of Harvard University</t>
    </r>
    <r>
      <rPr>
        <sz val="11"/>
        <color theme="1"/>
        <rFont val="Calibri"/>
        <family val="2"/>
        <scheme val="minor"/>
      </rPr>
      <t xml:space="preserve"> </t>
    </r>
    <r>
      <rPr>
        <b/>
        <sz val="11"/>
        <color theme="1"/>
        <rFont val="Calibri"/>
        <family val="2"/>
        <scheme val="minor"/>
      </rPr>
      <t>50(4)</t>
    </r>
    <r>
      <rPr>
        <sz val="11"/>
        <color theme="1"/>
        <rFont val="Calibri"/>
        <family val="2"/>
        <scheme val="minor"/>
      </rPr>
      <t>, 481 - 526.</t>
    </r>
  </si>
  <si>
    <t>Frankeniaceae</t>
  </si>
  <si>
    <t>Frankenia</t>
  </si>
  <si>
    <t>Frankenia annua</t>
  </si>
  <si>
    <t>Water (ref for other species in genus)</t>
  </si>
  <si>
    <r>
      <t xml:space="preserve">MacKay DA, Whalen MA (2009) An experimental study of the pollination biology of the perennial halophyte </t>
    </r>
    <r>
      <rPr>
        <i/>
        <sz val="11"/>
        <color theme="1"/>
        <rFont val="Calibri"/>
        <family val="2"/>
        <scheme val="minor"/>
      </rPr>
      <t>Frankenia pauciflora</t>
    </r>
    <r>
      <rPr>
        <sz val="11"/>
        <color theme="1"/>
        <rFont val="Calibri"/>
        <family val="2"/>
        <scheme val="minor"/>
      </rPr>
      <t xml:space="preserve"> var. </t>
    </r>
    <r>
      <rPr>
        <i/>
        <sz val="11"/>
        <color theme="1"/>
        <rFont val="Calibri"/>
        <family val="2"/>
        <scheme val="minor"/>
      </rPr>
      <t>gunnii</t>
    </r>
    <r>
      <rPr>
        <sz val="11"/>
        <color theme="1"/>
        <rFont val="Calibri"/>
        <family val="2"/>
        <scheme val="minor"/>
      </rPr>
      <t xml:space="preserve"> (Frankeniaceae) in a South Australian salt marsh. </t>
    </r>
    <r>
      <rPr>
        <i/>
        <sz val="11"/>
        <color theme="1"/>
        <rFont val="Calibri"/>
        <family val="2"/>
        <scheme val="minor"/>
      </rPr>
      <t>Australian Journal of Botany</t>
    </r>
    <r>
      <rPr>
        <sz val="11"/>
        <color theme="1"/>
        <rFont val="Calibri"/>
        <family val="2"/>
        <scheme val="minor"/>
      </rPr>
      <t xml:space="preserve"> </t>
    </r>
    <r>
      <rPr>
        <b/>
        <sz val="11"/>
        <color theme="1"/>
        <rFont val="Calibri"/>
        <family val="2"/>
        <scheme val="minor"/>
      </rPr>
      <t>57(1)</t>
    </r>
    <r>
      <rPr>
        <sz val="11"/>
        <color theme="1"/>
        <rFont val="Calibri"/>
        <family val="2"/>
        <scheme val="minor"/>
      </rPr>
      <t>, 31 - 36.</t>
    </r>
  </si>
  <si>
    <r>
      <t>Brightmore D (1979) Biological flora of the British Isles.</t>
    </r>
    <r>
      <rPr>
        <i/>
        <sz val="11"/>
        <color theme="1"/>
        <rFont val="Calibri"/>
        <family val="2"/>
        <scheme val="minor"/>
      </rPr>
      <t xml:space="preserve"> Journal of Ecology</t>
    </r>
    <r>
      <rPr>
        <sz val="11"/>
        <color theme="1"/>
        <rFont val="Calibri"/>
        <family val="2"/>
        <scheme val="minor"/>
      </rPr>
      <t xml:space="preserve"> </t>
    </r>
    <r>
      <rPr>
        <b/>
        <sz val="11"/>
        <color theme="1"/>
        <rFont val="Calibri"/>
        <family val="2"/>
        <scheme val="minor"/>
      </rPr>
      <t>67</t>
    </r>
    <r>
      <rPr>
        <sz val="11"/>
        <color theme="1"/>
        <rFont val="Calibri"/>
        <family val="2"/>
        <scheme val="minor"/>
      </rPr>
      <t>, 1097 - 1107.</t>
    </r>
  </si>
  <si>
    <t>Frankenia cinerea</t>
  </si>
  <si>
    <t>Frankenia connata</t>
  </si>
  <si>
    <t>Frankenia cordata</t>
  </si>
  <si>
    <t>Frankenia crispa</t>
  </si>
  <si>
    <t>Frankenia cupularis</t>
  </si>
  <si>
    <t>Frankenia densa</t>
  </si>
  <si>
    <t>Frankenia eremophila</t>
  </si>
  <si>
    <t>Frankenia flabellata</t>
  </si>
  <si>
    <t>Frankenia foliosa</t>
  </si>
  <si>
    <t>Frankenia gracilis</t>
  </si>
  <si>
    <t>Frankenia interioris</t>
  </si>
  <si>
    <t>Frankenia pauciflora</t>
  </si>
  <si>
    <t>Frankenia plicata</t>
  </si>
  <si>
    <t>Frankenia pseudoflabellata</t>
  </si>
  <si>
    <t>Frankenia punctata</t>
  </si>
  <si>
    <t>Frankenia serpyllifolia</t>
  </si>
  <si>
    <t>Frankenia sessilis</t>
  </si>
  <si>
    <t>Frankenia setosa</t>
  </si>
  <si>
    <t>Frankenia subteres</t>
  </si>
  <si>
    <t>Frankenia uncinata</t>
  </si>
  <si>
    <t>Gentianaceae</t>
  </si>
  <si>
    <t>Gentianella</t>
  </si>
  <si>
    <t>Gentianella clelandii</t>
  </si>
  <si>
    <t>Struwe L, Pringle JS (2019) Gentianaceae. In 'The Families and Genera of Vascular Plants - Flowering Plants . Eudicots' Eds JW Kadereit, V Bittrich. Vol 15, 453 - 503.</t>
  </si>
  <si>
    <t>Gentianella gunniana</t>
  </si>
  <si>
    <t>Schenkia</t>
  </si>
  <si>
    <t>Schenkia australis</t>
  </si>
  <si>
    <t>Schenkia clementii</t>
  </si>
  <si>
    <t>Sebaea</t>
  </si>
  <si>
    <t>Sebaea albidiflora</t>
  </si>
  <si>
    <t>Sebaea ovata</t>
  </si>
  <si>
    <t>Geraniaceae</t>
  </si>
  <si>
    <t>Erodium</t>
  </si>
  <si>
    <t>Erodium carolinianum</t>
  </si>
  <si>
    <t>Ballistic or wind (ref for genus)</t>
  </si>
  <si>
    <t>Albers F, Van Der Walt JJA (2007) Geraniaceae. In 'Flowering Plants. Eudicots' (Ed. K Kubitzki.) Vol. 9 pp. 157 - 167. (Springer Berlin Heidelberg: Berlin, Heidelberg)</t>
  </si>
  <si>
    <t>Erodium crinitum</t>
  </si>
  <si>
    <t>Erodium cygnorum</t>
  </si>
  <si>
    <t>Erodium janszii</t>
  </si>
  <si>
    <t>Geranium</t>
  </si>
  <si>
    <t>Geranium potentilloides</t>
  </si>
  <si>
    <t>Ballistic or animals (ref for genus). All seeds are initially dispersed by ballistic means.</t>
  </si>
  <si>
    <t>Geranium retrorsum</t>
  </si>
  <si>
    <t>Geranium solanderi</t>
  </si>
  <si>
    <t>Pelargonium</t>
  </si>
  <si>
    <t>Pelargonium australe</t>
  </si>
  <si>
    <t>Wind, ballistic, gravity/passive (ref for genus)</t>
  </si>
  <si>
    <t>Pelargonium drummondii</t>
  </si>
  <si>
    <t>Pelargonium inodorum</t>
  </si>
  <si>
    <t>Pelargonium littorale</t>
  </si>
  <si>
    <t>Pellargonium rodneyanum</t>
  </si>
  <si>
    <t>Goodeniaceae</t>
  </si>
  <si>
    <t>Brunonia</t>
  </si>
  <si>
    <t>Brunonia australis</t>
  </si>
  <si>
    <r>
      <t xml:space="preserve">Hawkins C (2004) Ecology of the threatened herb </t>
    </r>
    <r>
      <rPr>
        <i/>
        <sz val="11"/>
        <color theme="1"/>
        <rFont val="Calibri"/>
        <family val="2"/>
        <scheme val="minor"/>
      </rPr>
      <t>Brunonia australis</t>
    </r>
    <r>
      <rPr>
        <sz val="11"/>
        <color theme="1"/>
        <rFont val="Calibri"/>
        <family val="2"/>
        <scheme val="minor"/>
      </rPr>
      <t xml:space="preserve"> in Tasmainia. PhD Thesis, University of Tasmainia.</t>
    </r>
  </si>
  <si>
    <t>Carolin RC (2007) Goodeniaceae. In 'The Families and Genera of Vascular Plants - Flowering Plants. Eudicots' Eds JW Kadereit, C Jeffery, Vol. 8, 589 - 598.</t>
  </si>
  <si>
    <t>Goodenia</t>
  </si>
  <si>
    <t>Coodenia cycloptera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</si>
  <si>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https://doi.org/10.1007/978-3-540-31051-8_26</t>
    </r>
  </si>
  <si>
    <t>Carolin. (n.d.). Goodeniaceae: Goodenovieae R. Br., Prodr.: 573 (1810), nom. cons. Brunoniaceae R. Br. (1816). In Flowering Plants · Eudicots (pp. 589–598). Springer Berlin Heidelberg. https://doi.org/10.1007/978-3-540-31051-8_26</t>
  </si>
  <si>
    <t>Coopernookia</t>
  </si>
  <si>
    <t>Coopernookia strophiolata</t>
  </si>
  <si>
    <t>https://florabase.dpaw.wa.gov.au/browse/profile/22139</t>
  </si>
  <si>
    <t>Dampiera</t>
  </si>
  <si>
    <t>Dampiera cinerea</t>
  </si>
  <si>
    <t>Dampiera deltoidea</t>
  </si>
  <si>
    <t>Dampiera dentata</t>
  </si>
  <si>
    <t>Dampiera dysantha</t>
  </si>
  <si>
    <t>Dampiera eriantha</t>
  </si>
  <si>
    <t>Dampiera lanceolata</t>
  </si>
  <si>
    <t>Dampiera lavandulacea</t>
  </si>
  <si>
    <t>Dampiera marifolia</t>
  </si>
  <si>
    <t>Dampiera ramosa</t>
  </si>
  <si>
    <t>Dampiera rosmarinifolia</t>
  </si>
  <si>
    <t>Dampiera roycei</t>
  </si>
  <si>
    <t>Dampiera tomentosa</t>
  </si>
  <si>
    <t>Goodenia albiflora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</si>
  <si>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https://doi.org/10.1007/978-3-540-31051-8_11</t>
    </r>
    <r>
      <rPr>
        <sz val="11"/>
        <color theme="1"/>
        <rFont val="Calibri"/>
        <family val="2"/>
        <scheme val="minor"/>
      </rPr>
      <t/>
    </r>
  </si>
  <si>
    <t>Carolin. (n.d.). Goodeniaceae: Goodenovieae R. Br., Prodr.: 573 (1810), nom. cons. Brunoniaceae R. Br. (1816). In Flowering Plants · Eudicots (pp. 589–598). Springer Berlin Heidelberg. https://doi.org/10.1007/978-3-540-31051-8_11</t>
  </si>
  <si>
    <t>Goodenia amplexans</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</si>
  <si>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https://doi.org/10.1007/978-3-540-31051-8_12</t>
    </r>
  </si>
  <si>
    <t>Carolin. (n.d.). Goodeniaceae: Goodenovieae R. Br., Prodr.: 573 (1810), nom. cons. Brunoniaceae R. Br. (1816). In Flowering Plants · Eudicots (pp. 589–598). Springer Berlin Heidelberg. https://doi.org/10.1007/978-3-540-31051-8_12</t>
  </si>
  <si>
    <t>Goodenia anfracta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</si>
  <si>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https://doi.org/10.1007/978-3-540-31051-8_13</t>
    </r>
  </si>
  <si>
    <t>Carolin. (n.d.). Goodeniaceae: Goodenovieae R. Br., Prodr.: 573 (1810), nom. cons. Brunoniaceae R. Br. (1816). In Flowering Plants · Eudicots (pp. 589–598). Springer Berlin Heidelberg. https://doi.org/10.1007/978-3-540-31051-8_13</t>
  </si>
  <si>
    <t>Goodenia angustifolia</t>
  </si>
  <si>
    <t>Goodenia arguta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</si>
  <si>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https://doi.org/10.1007/978-3-540-31051-8_14</t>
    </r>
  </si>
  <si>
    <t>Carolin. (n.d.). Goodeniaceae: Goodenovieae R. Br., Prodr.: 573 (1810), nom. cons. Brunoniaceae R. Br. (1816). In Flowering Plants · Eudicots (pp. 589–598). Springer Berlin Heidelberg. https://doi.org/10.1007/978-3-540-31051-8_14</t>
  </si>
  <si>
    <t>Goodenia armitiana</t>
  </si>
  <si>
    <t>Goodenia asteriscus</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</si>
  <si>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https://doi.org/10.1007/978-3-540-31051-8_15</t>
    </r>
  </si>
  <si>
    <t>Carolin. (n.d.). Goodeniaceae: Goodenovieae R. Br., Prodr.: 573 (1810), nom. cons. Brunoniaceae R. Br. (1816). In Flowering Plants · Eudicots (pp. 589–598). Springer Berlin Heidelberg. https://doi.org/10.1007/978-3-540-31051-8_15</t>
  </si>
  <si>
    <t>Goodenia atriplexifolia</t>
  </si>
  <si>
    <t>Goodenia azurea</t>
  </si>
  <si>
    <t>Goodenia benthamiana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</si>
  <si>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https://doi.org/10.1007/978-3-540-31051-8_16</t>
    </r>
  </si>
  <si>
    <t>Carolin. (n.d.). Goodeniaceae: Goodenovieae R. Br., Prodr.: 573 (1810), nom. cons. Brunoniaceae R. Br. (1816). In Flowering Plants · Eudicots (pp. 589–598). Springer Berlin Heidelberg. https://doi.org/10.1007/978-3-540-31051-8_16</t>
  </si>
  <si>
    <t>Goodenia berardiana</t>
  </si>
  <si>
    <t>Goodenia berringbinensis</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</si>
  <si>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https://doi.org/10.1007/978-3-540-31051-8_17</t>
    </r>
  </si>
  <si>
    <t>Carolin. (n.d.). Goodeniaceae: Goodenovieae R. Br., Prodr.: 573 (1810), nom. cons. Brunoniaceae R. Br. (1816). In Flowering Plants · Eudicots (pp. 589–598). Springer Berlin Heidelberg. https://doi.org/10.1007/978-3-540-31051-8_17</t>
  </si>
  <si>
    <t>Goodenia blackiana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</si>
  <si>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https://doi.org/10.1007/978-3-540-31051-8_18</t>
    </r>
  </si>
  <si>
    <t>Carolin. (n.d.). Goodeniaceae: Goodenovieae R. Br., Prodr.: 573 (1810), nom. cons. Brunoniaceae R. Br. (1816). In Flowering Plants · Eudicots (pp. 589–598). Springer Berlin Heidelberg. https://doi.org/10.1007/978-3-540-31051-8_18</t>
  </si>
  <si>
    <t>Goodenia brunnea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</si>
  <si>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https://doi.org/10.1007/978-3-540-31051-8_19</t>
    </r>
  </si>
  <si>
    <t>Carolin. (n.d.). Goodeniaceae: Goodenovieae R. Br., Prodr.: 573 (1810), nom. cons. Brunoniaceae R. Br. (1816). In Flowering Plants · Eudicots (pp. 589–598). Springer Berlin Heidelberg. https://doi.org/10.1007/978-3-540-31051-8_19</t>
  </si>
  <si>
    <t>Goodenia calcarata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</si>
  <si>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https://doi.org/10.1007/978-3-540-31051-8_20</t>
    </r>
  </si>
  <si>
    <t>Carolin. (n.d.). Goodeniaceae: Goodenovieae R. Br., Prodr.: 573 (1810), nom. cons. Brunoniaceae R. Br. (1816). In Flowering Plants · Eudicots (pp. 589–598). Springer Berlin Heidelberg. https://doi.org/10.1007/978-3-540-31051-8_20</t>
  </si>
  <si>
    <t>Goodenia capillosa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</si>
  <si>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https://doi.org/10.1007/978-3-540-31051-8_21</t>
    </r>
  </si>
  <si>
    <t>Carolin. (n.d.). Goodeniaceae: Goodenovieae R. Br., Prodr.: 573 (1810), nom. cons. Brunoniaceae R. Br. (1816). In Flowering Plants · Eudicots (pp. 589–598). Springer Berlin Heidelberg. https://doi.org/10.1007/978-3-540-31051-8_21</t>
  </si>
  <si>
    <t>Goodenia centralis</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</si>
  <si>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https://doi.org/10.1007/978-3-540-31051-8_22</t>
    </r>
  </si>
  <si>
    <t>Carolin. (n.d.). Goodeniaceae: Goodenovieae R. Br., Prodr.: 573 (1810), nom. cons. Brunoniaceae R. Br. (1816). In Flowering Plants · Eudicots (pp. 589–598). Springer Berlin Heidelberg. https://doi.org/10.1007/978-3-540-31051-8_22</t>
  </si>
  <si>
    <t>Goodenia chambersii</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</si>
  <si>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https://doi.org/10.1007/978-3-540-31051-8_23</t>
    </r>
  </si>
  <si>
    <t>Carolin. (n.d.). Goodeniaceae: Goodenovieae R. Br., Prodr.: 573 (1810), nom. cons. Brunoniaceae R. Br. (1816). In Flowering Plants · Eudicots (pp. 589–598). Springer Berlin Heidelberg. https://doi.org/10.1007/978-3-540-31051-8_23</t>
  </si>
  <si>
    <t>Goodenia collaris</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</si>
  <si>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https://doi.org/10.1007/978-3-540-31051-8_24</t>
    </r>
  </si>
  <si>
    <t>Carolin. (n.d.). Goodeniaceae: Goodenovieae R. Br., Prodr.: 573 (1810), nom. cons. Brunoniaceae R. Br. (1816). In Flowering Plants · Eudicots (pp. 589–598). Springer Berlin Heidelberg. https://doi.org/10.1007/978-3-540-31051-8_24</t>
  </si>
  <si>
    <t>Goodenia concinna</t>
  </si>
  <si>
    <t>Goodenia connata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</si>
  <si>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https://doi.org/10.1007/978-3-540-31051-8_25</t>
    </r>
  </si>
  <si>
    <t>Carolin. (n.d.). Goodeniaceae: Goodenovieae R. Br., Prodr.: 573 (1810), nom. cons. Brunoniaceae R. Br. (1816). In Flowering Plants · Eudicots (pp. 589–598). Springer Berlin Heidelberg. https://doi.org/10.1007/978-3-540-31051-8_25</t>
  </si>
  <si>
    <t>Goodenia cycnopotamica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</si>
  <si>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https://doi.org/10.1007/978-3-540-31051-8_27</t>
    </r>
  </si>
  <si>
    <t>Carolin. (n.d.). Goodeniaceae: Goodenovieae R. Br., Prodr.: 573 (1810), nom. cons. Brunoniaceae R. Br. (1816). In Flowering Plants · Eudicots (pp. 589–598). Springer Berlin Heidelberg. https://doi.org/10.1007/978-3-540-31051-8_27</t>
  </si>
  <si>
    <t>Goodenia decursiva</t>
  </si>
  <si>
    <t>Goodenia elderi</t>
  </si>
  <si>
    <t>Goodenia elongata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</si>
  <si>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https://doi.org/10.1007/978-3-540-31051-8_28</t>
    </r>
  </si>
  <si>
    <t>Carolin. (n.d.). Goodeniaceae: Goodenovieae R. Br., Prodr.: 573 (1810), nom. cons. Brunoniaceae R. Br. (1816). In Flowering Plants · Eudicots (pp. 589–598). Springer Berlin Heidelberg. https://doi.org/10.1007/978-3-540-31051-8_28</t>
  </si>
  <si>
    <t>Goodenia eremophila</t>
  </si>
  <si>
    <t>Goodenia expansa</t>
  </si>
  <si>
    <r>
      <t xml:space="preserve">Holland, A.A.E., Boyle, T.P. (2002) Four new species of Goodenia Smith (Goodeniaceae) from Queensland. </t>
    </r>
    <r>
      <rPr>
        <i/>
        <sz val="11"/>
        <color theme="1"/>
        <rFont val="Calibri"/>
        <family val="2"/>
        <scheme val="minor"/>
      </rPr>
      <t xml:space="preserve">Austrobaileya </t>
    </r>
    <r>
      <rPr>
        <b/>
        <sz val="11"/>
        <color theme="1"/>
        <rFont val="Calibri"/>
        <family val="2"/>
        <scheme val="minor"/>
      </rPr>
      <t>6(2)</t>
    </r>
    <r>
      <rPr>
        <sz val="11"/>
        <color theme="1"/>
        <rFont val="Calibri"/>
        <family val="2"/>
        <scheme val="minor"/>
      </rPr>
      <t>, 253 - 265.</t>
    </r>
  </si>
  <si>
    <t>Goodenia fascicularis</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</si>
  <si>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https://doi.org/10.1007/978-3-540-31051-8_29</t>
    </r>
  </si>
  <si>
    <t>Carolin. (n.d.). Goodeniaceae: Goodenovieae R. Br., Prodr.: 573 (1810), nom. cons. Brunoniaceae R. Br. (1816). In Flowering Plants · Eudicots (pp. 589–598). Springer Berlin Heidelberg. https://doi.org/10.1007/978-3-540-31051-8_29</t>
  </si>
  <si>
    <t>Goodenia filiformis</t>
  </si>
  <si>
    <t>Goodenia geniculata</t>
  </si>
  <si>
    <t>Goodenia gibbosa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</si>
  <si>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https://doi.org/10.1007/978-3-540-31051-8_31</t>
    </r>
  </si>
  <si>
    <t>Carolin. (n.d.). Goodeniaceae: Goodenovieae R. Br., Prodr.: 573 (1810), nom. cons. Brunoniaceae R. Br. (1816). In Flowering Plants · Eudicots (pp. 589–598). Springer Berlin Heidelberg. https://doi.org/10.1007/978-3-540-31051-8_31</t>
  </si>
  <si>
    <t>Goodenia glabra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</si>
  <si>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https://doi.org/10.1007/978-3-540-31051-8_32</t>
    </r>
  </si>
  <si>
    <t>Carolin. (n.d.). Goodeniaceae: Goodenovieae R. Br., Prodr.: 573 (1810), nom. cons. Brunoniaceae R. Br. (1816). In Flowering Plants · Eudicots (pp. 589–598). Springer Berlin Heidelberg. https://doi.org/10.1007/978-3-540-31051-8_32</t>
  </si>
  <si>
    <t>Goodenia glabrata</t>
  </si>
  <si>
    <t>Goodenia glandulosa</t>
  </si>
  <si>
    <t>Goodenia glauca</t>
  </si>
  <si>
    <t>Goodenia gracilis</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</si>
  <si>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https://doi.org/10.1007/978-3-540-31051-8_34</t>
    </r>
  </si>
  <si>
    <t>Carolin. (n.d.). Goodeniaceae: Goodenovieae R. Br., Prodr.: 573 (1810), nom. cons. Brunoniaceae R. Br. (1816). In Flowering Plants · Eudicots (pp. 589–598). Springer Berlin Heidelberg. https://doi.org/10.1007/978-3-540-31051-8_34</t>
  </si>
  <si>
    <t>Goodenia grandiflora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</si>
  <si>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https://doi.org/10.1007/978-3-540-31051-8_35</t>
    </r>
    <r>
      <rPr>
        <sz val="11"/>
        <color theme="1"/>
        <rFont val="Calibri"/>
        <family val="2"/>
        <scheme val="minor"/>
      </rPr>
      <t/>
    </r>
  </si>
  <si>
    <t>Carolin. (n.d.). Goodeniaceae: Goodenovieae R. Br., Prodr.: 573 (1810), nom. cons. Brunoniaceae R. Br. (1816). In Flowering Plants · Eudicots (pp. 589–598). Springer Berlin Heidelberg. https://doi.org/10.1007/978-3-540-31051-8_35</t>
  </si>
  <si>
    <t>Goodenia gypsicola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</si>
  <si>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https://doi.org/10.1007/978-3-540-31051-8_36</t>
    </r>
    <r>
      <rPr>
        <sz val="11"/>
        <color theme="1"/>
        <rFont val="Calibri"/>
        <family val="2"/>
        <scheme val="minor"/>
      </rPr>
      <t/>
    </r>
  </si>
  <si>
    <t>Carolin. (n.d.). Goodeniaceae: Goodenovieae R. Br., Prodr.: 573 (1810), nom. cons. Brunoniaceae R. Br. (1816). In Flowering Plants · Eudicots (pp. 589–598). Springer Berlin Heidelberg. https://doi.org/10.1007/978-3-540-31051-8_36</t>
  </si>
  <si>
    <t>Goodenia havilandii</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</si>
  <si>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https://doi.org/10.1007/978-3-540-31051-8_37</t>
    </r>
    <r>
      <rPr>
        <sz val="11"/>
        <color theme="1"/>
        <rFont val="Calibri"/>
        <family val="2"/>
        <scheme val="minor"/>
      </rPr>
      <t/>
    </r>
  </si>
  <si>
    <t>Carolin. (n.d.). Goodeniaceae: Goodenovieae R. Br., Prodr.: 573 (1810), nom. cons. Brunoniaceae R. Br. (1816). In Flowering Plants · Eudicots (pp. 589–598). Springer Berlin Heidelberg. https://doi.org/10.1007/978-3-540-31051-8_37</t>
  </si>
  <si>
    <t>Goodenia heterochila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</si>
  <si>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https://doi.org/10.1007/978-3-540-31051-8_38</t>
    </r>
    <r>
      <rPr>
        <sz val="11"/>
        <color theme="1"/>
        <rFont val="Calibri"/>
        <family val="2"/>
        <scheme val="minor"/>
      </rPr>
      <t/>
    </r>
  </si>
  <si>
    <t>Carolin. (n.d.). Goodeniaceae: Goodenovieae R. Br., Prodr.: 573 (1810), nom. cons. Brunoniaceae R. Br. (1816). In Flowering Plants · Eudicots (pp. 589–598). Springer Berlin Heidelberg. https://doi.org/10.1007/978-3-540-31051-8_38</t>
  </si>
  <si>
    <t>Goodenia heteromera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</si>
  <si>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https://doi.org/10.1007/978-3-540-31051-8_39</t>
    </r>
    <r>
      <rPr>
        <sz val="11"/>
        <color theme="1"/>
        <rFont val="Calibri"/>
        <family val="2"/>
        <scheme val="minor"/>
      </rPr>
      <t/>
    </r>
  </si>
  <si>
    <t>Carolin. (n.d.). Goodeniaceae: Goodenovieae R. Br., Prodr.: 573 (1810), nom. cons. Brunoniaceae R. Br. (1816). In Flowering Plants · Eudicots (pp. 589–598). Springer Berlin Heidelberg. https://doi.org/10.1007/978-3-540-31051-8_39</t>
  </si>
  <si>
    <t>Goodenia heterophylla</t>
  </si>
  <si>
    <t>Goodenia hirsuta</t>
  </si>
  <si>
    <t>Goodenia humilis</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</si>
  <si>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https://doi.org/10.1007/978-3-540-31051-8_40</t>
    </r>
    <r>
      <rPr>
        <sz val="11"/>
        <color theme="1"/>
        <rFont val="Calibri"/>
        <family val="2"/>
        <scheme val="minor"/>
      </rPr>
      <t/>
    </r>
  </si>
  <si>
    <t>Carolin. (n.d.). Goodeniaceae: Goodenovieae R. Br., Prodr.: 573 (1810), nom. cons. Brunoniaceae R. Br. (1816). In Flowering Plants · Eudicots (pp. 589–598). Springer Berlin Heidelberg. https://doi.org/10.1007/978-3-540-31051-8_40</t>
  </si>
  <si>
    <t>Goodenia iyouta</t>
  </si>
  <si>
    <t>Goodenia lanata</t>
  </si>
  <si>
    <t>Goodenia lineata</t>
  </si>
  <si>
    <t>Goodenia lobata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</si>
  <si>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https://doi.org/10.1007/978-3-540-31051-8_41</t>
    </r>
    <r>
      <rPr>
        <sz val="11"/>
        <color theme="1"/>
        <rFont val="Calibri"/>
        <family val="2"/>
        <scheme val="minor"/>
      </rPr>
      <t/>
    </r>
  </si>
  <si>
    <t>Carolin. (n.d.). Goodeniaceae: Goodenovieae R. Br., Prodr.: 573 (1810), nom. cons. Brunoniaceae R. Br. (1816). In Flowering Plants · Eudicots (pp. 589–598). Springer Berlin Heidelberg. https://doi.org/10.1007/978-3-540-31051-8_41</t>
  </si>
  <si>
    <t>Goodenia lunata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</si>
  <si>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https://doi.org/10.1007/978-3-540-31051-8_42</t>
    </r>
    <r>
      <rPr>
        <sz val="11"/>
        <color theme="1"/>
        <rFont val="Calibri"/>
        <family val="2"/>
        <scheme val="minor"/>
      </rPr>
      <t/>
    </r>
  </si>
  <si>
    <t>Carolin. (n.d.). Goodeniaceae: Goodenovieae R. Br., Prodr.: 573 (1810), nom. cons. Brunoniaceae R. Br. (1816). In Flowering Plants · Eudicots (pp. 589–598). Springer Berlin Heidelberg. https://doi.org/10.1007/978-3-540-31051-8_42</t>
  </si>
  <si>
    <t>Goodenia maideniana</t>
  </si>
  <si>
    <t>Goodenia megasepala</t>
  </si>
  <si>
    <t>Goodenia micrantha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</si>
  <si>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https://doi.org/10.1007/978-3-540-31051-8_43</t>
    </r>
    <r>
      <rPr>
        <sz val="11"/>
        <color theme="1"/>
        <rFont val="Calibri"/>
        <family val="2"/>
        <scheme val="minor"/>
      </rPr>
      <t/>
    </r>
  </si>
  <si>
    <t>Carolin. (n.d.). Goodeniaceae: Goodenovieae R. Br., Prodr.: 573 (1810), nom. cons. Brunoniaceae R. Br. (1816). In Flowering Plants · Eudicots (pp. 589–598). Springer Berlin Heidelberg. https://doi.org/10.1007/978-3-540-31051-8_43</t>
  </si>
  <si>
    <t>Goodenia microptera</t>
  </si>
  <si>
    <t>Goodenia mimuloides</t>
  </si>
  <si>
    <t>Goodenia modesta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</si>
  <si>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https://doi.org/10.1007/978-3-540-31051-8_44</t>
    </r>
    <r>
      <rPr>
        <sz val="11"/>
        <color theme="1"/>
        <rFont val="Calibri"/>
        <family val="2"/>
        <scheme val="minor"/>
      </rPr>
      <t/>
    </r>
  </si>
  <si>
    <t>Carolin. (n.d.). Goodeniaceae: Goodenovieae R. Br., Prodr.: 573 (1810), nom. cons. Brunoniaceae R. Br. (1816). In Flowering Plants · Eudicots (pp. 589–598). Springer Berlin Heidelberg. https://doi.org/10.1007/978-3-540-31051-8_44</t>
  </si>
  <si>
    <t>Goodenia muckeana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</si>
  <si>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https://doi.org/10.1007/978-3-540-31051-8_45</t>
    </r>
    <r>
      <rPr>
        <sz val="11"/>
        <color theme="1"/>
        <rFont val="Calibri"/>
        <family val="2"/>
        <scheme val="minor"/>
      </rPr>
      <t/>
    </r>
  </si>
  <si>
    <t>Carolin. (n.d.). Goodeniaceae: Goodenovieae R. Br., Prodr.: 573 (1810), nom. cons. Brunoniaceae R. Br. (1816). In Flowering Plants · Eudicots (pp. 589–598). Springer Berlin Heidelberg. https://doi.org/10.1007/978-3-540-31051-8_45</t>
  </si>
  <si>
    <t>Goodenia occidentalis</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</si>
  <si>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https://doi.org/10.1007/978-3-540-31051-8_46</t>
    </r>
    <r>
      <rPr>
        <sz val="11"/>
        <color theme="1"/>
        <rFont val="Calibri"/>
        <family val="2"/>
        <scheme val="minor"/>
      </rPr>
      <t/>
    </r>
  </si>
  <si>
    <t>Carolin. (n.d.). Goodeniaceae: Goodenovieae R. Br., Prodr.: 573 (1810), nom. cons. Brunoniaceae R. Br. (1816). In Flowering Plants · Eudicots (pp. 589–598). Springer Berlin Heidelberg. https://doi.org/10.1007/978-3-540-31051-8_46</t>
  </si>
  <si>
    <t>Goodenia ovata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</si>
  <si>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https://doi.org/10.1007/978-3-540-31051-8_47</t>
    </r>
    <r>
      <rPr>
        <sz val="11"/>
        <color theme="1"/>
        <rFont val="Calibri"/>
        <family val="2"/>
        <scheme val="minor"/>
      </rPr>
      <t/>
    </r>
  </si>
  <si>
    <t>Carolin. (n.d.). Goodeniaceae: Goodenovieae R. Br., Prodr.: 573 (1810), nom. cons. Brunoniaceae R. Br. (1816). In Flowering Plants · Eudicots (pp. 589–598). Springer Berlin Heidelberg. https://doi.org/10.1007/978-3-540-31051-8_47</t>
  </si>
  <si>
    <t>Goodenia paradoxa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</si>
  <si>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https://doi.org/10.1007/978-3-540-31051-8_48</t>
    </r>
    <r>
      <rPr>
        <sz val="11"/>
        <color theme="1"/>
        <rFont val="Calibri"/>
        <family val="2"/>
        <scheme val="minor"/>
      </rPr>
      <t/>
    </r>
  </si>
  <si>
    <t>Carolin. (n.d.). Goodeniaceae: Goodenovieae R. Br., Prodr.: 573 (1810), nom. cons. Brunoniaceae R. Br. (1816). In Flowering Plants · Eudicots (pp. 589–598). Springer Berlin Heidelberg. https://doi.org/10.1007/978-3-540-31051-8_48</t>
  </si>
  <si>
    <t>Goodenia peacockiana</t>
  </si>
  <si>
    <t>Goodenia pinnatifida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</si>
  <si>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https://doi.org/10.1007/978-3-540-31051-8_49</t>
    </r>
    <r>
      <rPr>
        <sz val="11"/>
        <color theme="1"/>
        <rFont val="Calibri"/>
        <family val="2"/>
        <scheme val="minor"/>
      </rPr>
      <t/>
    </r>
  </si>
  <si>
    <t>Carolin. (n.d.). Goodeniaceae: Goodenovieae R. Br., Prodr.: 573 (1810), nom. cons. Brunoniaceae R. Br. (1816). In Flowering Plants · Eudicots (pp. 589–598). Springer Berlin Heidelberg. https://doi.org/10.1007/978-3-540-31051-8_49</t>
  </si>
  <si>
    <t>Goodenia pusilliflora</t>
  </si>
  <si>
    <t>Goodenia quasilibera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</si>
  <si>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https://doi.org/10.1007/978-3-540-31051-8_50</t>
    </r>
    <r>
      <rPr>
        <sz val="11"/>
        <color theme="1"/>
        <rFont val="Calibri"/>
        <family val="2"/>
        <scheme val="minor"/>
      </rPr>
      <t/>
    </r>
  </si>
  <si>
    <t>Carolin. (n.d.). Goodeniaceae: Goodenovieae R. Br., Prodr.: 573 (1810), nom. cons. Brunoniaceae R. Br. (1816). In Flowering Plants · Eudicots (pp. 589–598). Springer Berlin Heidelberg. https://doi.org/10.1007/978-3-540-31051-8_50</t>
  </si>
  <si>
    <t>Goodenia radicans</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</si>
  <si>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https://doi.org/10.1007/978-3-540-31051-8_51</t>
    </r>
    <r>
      <rPr>
        <sz val="11"/>
        <color theme="1"/>
        <rFont val="Calibri"/>
        <family val="2"/>
        <scheme val="minor"/>
      </rPr>
      <t/>
    </r>
  </si>
  <si>
    <t>Carolin. (n.d.). Goodeniaceae: Goodenovieae R. Br., Prodr.: 573 (1810), nom. cons. Brunoniaceae R. Br. (1816). In Flowering Plants · Eudicots (pp. 589–598). Springer Berlin Heidelberg. https://doi.org/10.1007/978-3-540-31051-8_51</t>
  </si>
  <si>
    <t>Goodenia ramelii</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</si>
  <si>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https://doi.org/10.1007/978-3-540-31051-8_52</t>
    </r>
    <r>
      <rPr>
        <sz val="11"/>
        <color theme="1"/>
        <rFont val="Calibri"/>
        <family val="2"/>
        <scheme val="minor"/>
      </rPr>
      <t/>
    </r>
  </si>
  <si>
    <t>Carolin. (n.d.). Goodeniaceae: Goodenovieae R. Br., Prodr.: 573 (1810), nom. cons. Brunoniaceae R. Br. (1816). In Flowering Plants · Eudicots (pp. 589–598). Springer Berlin Heidelberg. https://doi.org/10.1007/978-3-540-31051-8_52</t>
  </si>
  <si>
    <t>Goodenia robusta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</si>
  <si>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https://doi.org/10.1007/978-3-540-31051-8_53</t>
    </r>
    <r>
      <rPr>
        <sz val="11"/>
        <color theme="1"/>
        <rFont val="Calibri"/>
        <family val="2"/>
        <scheme val="minor"/>
      </rPr>
      <t/>
    </r>
  </si>
  <si>
    <t>Carolin. (n.d.). Goodeniaceae: Goodenovieae R. Br., Prodr.: 573 (1810), nom. cons. Brunoniaceae R. Br. (1816). In Flowering Plants · Eudicots (pp. 589–598). Springer Berlin Heidelberg. https://doi.org/10.1007/978-3-540-31051-8_53</t>
  </si>
  <si>
    <t>Goodenia rupestris</t>
  </si>
  <si>
    <t>Flora of Norhtern Territory</t>
  </si>
  <si>
    <t>Goodenia saccata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</si>
  <si>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https://doi.org/10.1007/978-3-540-31051-8_54</t>
    </r>
    <r>
      <rPr>
        <sz val="11"/>
        <color theme="1"/>
        <rFont val="Calibri"/>
        <family val="2"/>
        <scheme val="minor"/>
      </rPr>
      <t/>
    </r>
  </si>
  <si>
    <t>Carolin. (n.d.). Goodeniaceae: Goodenovieae R. Br., Prodr.: 573 (1810), nom. cons. Brunoniaceae R. Br. (1816). In Flowering Plants · Eudicots (pp. 589–598). Springer Berlin Heidelberg. https://doi.org/10.1007/978-3-540-31051-8_54</t>
  </si>
  <si>
    <t>Goodenia schwerinensis</t>
  </si>
  <si>
    <t>Goodenia triodiophila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</si>
  <si>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https://doi.org/10.1007/978-3-540-31051-8_55</t>
    </r>
    <r>
      <rPr>
        <sz val="11"/>
        <color theme="1"/>
        <rFont val="Calibri"/>
        <family val="2"/>
        <scheme val="minor"/>
      </rPr>
      <t/>
    </r>
  </si>
  <si>
    <t>Carolin. (n.d.). Goodeniaceae: Goodenovieae R. Br., Prodr.: 573 (1810), nom. cons. Brunoniaceae R. Br. (1816). In Flowering Plants · Eudicots (pp. 589–598). Springer Berlin Heidelberg. https://doi.org/10.1007/978-3-540-31051-8_55</t>
  </si>
  <si>
    <t>Goodenia valdentata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</si>
  <si>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https://doi.org/10.1007/978-3-540-31051-8_56</t>
    </r>
    <r>
      <rPr>
        <sz val="11"/>
        <color theme="1"/>
        <rFont val="Calibri"/>
        <family val="2"/>
        <scheme val="minor"/>
      </rPr>
      <t/>
    </r>
  </si>
  <si>
    <t>Carolin. (n.d.). Goodeniaceae: Goodenovieae R. Br., Prodr.: 573 (1810), nom. cons. Brunoniaceae R. Br. (1816). In Flowering Plants · Eudicots (pp. 589–598). Springer Berlin Heidelberg. https://doi.org/10.1007/978-3-540-31051-8_56</t>
  </si>
  <si>
    <t>Goodenia varia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</si>
  <si>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https://doi.org/10.1007/978-3-540-31051-8_57</t>
    </r>
    <r>
      <rPr>
        <sz val="11"/>
        <color theme="1"/>
        <rFont val="Calibri"/>
        <family val="2"/>
        <scheme val="minor"/>
      </rPr>
      <t/>
    </r>
  </si>
  <si>
    <t>Carolin. (n.d.). Goodeniaceae: Goodenovieae R. Br., Prodr.: 573 (1810), nom. cons. Brunoniaceae R. Br. (1816). In Flowering Plants · Eudicots (pp. 589–598). Springer Berlin Heidelberg. https://doi.org/10.1007/978-3-540-31051-8_57</t>
  </si>
  <si>
    <t>Goodenia vernicosa</t>
  </si>
  <si>
    <t>Goodenia vilmoriniae</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</si>
  <si>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https://doi.org/10.1007/978-3-540-31051-8_58</t>
    </r>
    <r>
      <rPr>
        <sz val="11"/>
        <color theme="1"/>
        <rFont val="Calibri"/>
        <family val="2"/>
        <scheme val="minor"/>
      </rPr>
      <t/>
    </r>
  </si>
  <si>
    <t>Carolin. (n.d.). Goodeniaceae: Goodenovieae R. Br., Prodr.: 573 (1810), nom. cons. Brunoniaceae R. Br. (1816). In Flowering Plants · Eudicots (pp. 589–598). Springer Berlin Heidelberg. https://doi.org/10.1007/978-3-540-31051-8_58</t>
  </si>
  <si>
    <t>Goodenia viridula</t>
  </si>
  <si>
    <t>Goodenia willisiana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</si>
  <si>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https://doi.org/10.1007/978-3-540-31051-8_59</t>
    </r>
    <r>
      <rPr>
        <sz val="11"/>
        <color theme="1"/>
        <rFont val="Calibri"/>
        <family val="2"/>
        <scheme val="minor"/>
      </rPr>
      <t/>
    </r>
  </si>
  <si>
    <t>Carolin. (n.d.). Goodeniaceae: Goodenovieae R. Br., Prodr.: 573 (1810), nom. cons. Brunoniaceae R. Br. (1816). In Flowering Plants · Eudicots (pp. 589–598). Springer Berlin Heidelberg. https://doi.org/10.1007/978-3-540-31051-8_59</t>
  </si>
  <si>
    <t>Goodenia xanthosperma</t>
  </si>
  <si>
    <r>
      <t xml:space="preserve">Lang PJ, Davies RJ-P (2017) </t>
    </r>
    <r>
      <rPr>
        <i/>
        <sz val="11"/>
        <color theme="1"/>
        <rFont val="Calibri"/>
        <family val="2"/>
        <scheme val="minor"/>
      </rPr>
      <t>Goodenia asteriscus</t>
    </r>
    <r>
      <rPr>
        <sz val="11"/>
        <color theme="1"/>
        <rFont val="Calibri"/>
        <family val="2"/>
        <scheme val="minor"/>
      </rPr>
      <t xml:space="preserve"> (Goodeniaceae), a new arid zone species from north-western South Australia and easter Western Australia. </t>
    </r>
    <r>
      <rPr>
        <i/>
        <sz val="11"/>
        <color theme="1"/>
        <rFont val="Calibri"/>
        <family val="2"/>
        <scheme val="minor"/>
      </rPr>
      <t>Swainsona</t>
    </r>
    <r>
      <rPr>
        <sz val="11"/>
        <color theme="1"/>
        <rFont val="Calibri"/>
        <family val="2"/>
        <scheme val="minor"/>
      </rPr>
      <t xml:space="preserve"> </t>
    </r>
    <r>
      <rPr>
        <b/>
        <sz val="11"/>
        <color theme="1"/>
        <rFont val="Calibri"/>
        <family val="2"/>
        <scheme val="minor"/>
      </rPr>
      <t>31</t>
    </r>
    <r>
      <rPr>
        <sz val="11"/>
        <color theme="1"/>
        <rFont val="Calibri"/>
        <family val="2"/>
        <scheme val="minor"/>
      </rPr>
      <t xml:space="preserve">, 37 - 43. Haviland FE (1915) The pollination of </t>
    </r>
    <r>
      <rPr>
        <i/>
        <sz val="11"/>
        <color theme="1"/>
        <rFont val="Calibri"/>
        <family val="2"/>
        <scheme val="minor"/>
      </rPr>
      <t>Goodenia cycloptera</t>
    </r>
    <r>
      <rPr>
        <sz val="11"/>
        <color theme="1"/>
        <rFont val="Calibri"/>
        <family val="2"/>
        <scheme val="minor"/>
      </rPr>
      <t xml:space="preserve"> (N.O. Goodeniaceae) </t>
    </r>
    <r>
      <rPr>
        <i/>
        <sz val="11"/>
        <color theme="1"/>
        <rFont val="Calibri"/>
        <family val="2"/>
        <scheme val="minor"/>
      </rPr>
      <t>Proceedings of the Linnean Society of New South Wales</t>
    </r>
    <r>
      <rPr>
        <sz val="11"/>
        <color theme="1"/>
        <rFont val="Calibri"/>
        <family val="2"/>
        <scheme val="minor"/>
      </rPr>
      <t xml:space="preserve"> </t>
    </r>
    <r>
      <rPr>
        <b/>
        <sz val="11"/>
        <color theme="1"/>
        <rFont val="Calibri"/>
        <family val="2"/>
        <scheme val="minor"/>
      </rPr>
      <t>39</t>
    </r>
    <r>
      <rPr>
        <sz val="11"/>
        <color theme="1"/>
        <rFont val="Calibri"/>
        <family val="2"/>
        <scheme val="minor"/>
      </rPr>
      <t>, 851 - 854. Carolin. (n.d.). Goodeniaceae: Goodenovieae R. Br., Prodr.: 573 (1810), nom. cons. Brunoniaceae R. Br. (1816). In Flowering Plants · Eudicots (pp. 589–598). Springer Berlin Heidelberg. https://doi.org/10.1007/978-3-540-31051-8_30</t>
    </r>
  </si>
  <si>
    <t>Carolin. (n.d.). Goodeniaceae: Goodenovieae R. Br., Prodr.: 573 (1810), nom. cons. Brunoniaceae R. Br. (1816). In Flowering Plants · Eudicots (pp. 589–598). Springer Berlin Heidelberg. https://doi.org/10.1007/978-3-540-31051-8_30</t>
  </si>
  <si>
    <t>Lechenaultia</t>
  </si>
  <si>
    <t>Lechenaultia formosa</t>
  </si>
  <si>
    <t>Ants, or unassisted (based on morphology and other genera in family)</t>
  </si>
  <si>
    <t>Lechenaultia lutescens</t>
  </si>
  <si>
    <t>Scaevola</t>
  </si>
  <si>
    <t>Scaevola anchusifolia</t>
  </si>
  <si>
    <r>
      <t xml:space="preserve">Liao IT (2008) Pollination biology and reproductive ecology of </t>
    </r>
    <r>
      <rPr>
        <i/>
        <sz val="11"/>
        <color theme="1"/>
        <rFont val="Calibri"/>
        <family val="2"/>
        <scheme val="minor"/>
      </rPr>
      <t>Scaevola taccada</t>
    </r>
    <r>
      <rPr>
        <sz val="11"/>
        <color theme="1"/>
        <rFont val="Calibri"/>
        <family val="2"/>
        <scheme val="minor"/>
      </rPr>
      <t xml:space="preserve"> (Goodeniaceae) on Mo'orea, French Polynesia. Student Research Papers, Fall 2008, University College Berkeley.</t>
    </r>
  </si>
  <si>
    <t>Scaevola collaris</t>
  </si>
  <si>
    <t>Codonocarpus</t>
  </si>
  <si>
    <t>Codonocarpus cotinifolius</t>
  </si>
  <si>
    <t>Codonocarpus pyramidalis</t>
  </si>
  <si>
    <t>Gyrostemon</t>
  </si>
  <si>
    <t xml:space="preserve">Wind (ref for genus), ants (ref for genus). Gyrostemon seeds reportedly have a two-step mechanism of dispersal which are evident in the adaptation of winged seeds dispersed from the plant by wing, which are then dispersed by ants. I have classified them as abiotically dispersed, as this is the first phase of dispersal. </t>
  </si>
  <si>
    <t>Wind (ref for genus), ants (ref for genus). Gyrostemon seeds reprotedly have a two-step mechanism of dispersal, where the winged seeds are dispersed from the plant, then seeds are dispersed further when collected by ants. Because of the adaptation for wind dispersal (winged seeds) I've classified them as abiotically dispersed.</t>
  </si>
  <si>
    <t xml:space="preserve">Wind (ref for genus), ants (ref for genus). Gyrostemon seeds reprotedly have a two-step mechanism of dispersal, where the winged seeds are dispersed from the plant, then seeds are dispersed further when collected by ants. </t>
  </si>
  <si>
    <t>Gyrostemon tepperi</t>
  </si>
  <si>
    <t>Haloragaceae</t>
  </si>
  <si>
    <t>Glischrocaryon</t>
  </si>
  <si>
    <t>Glischrocaryon angustifolium</t>
  </si>
  <si>
    <t>Kubitzki K (2007) Haloragaceae. In 'The Families and Genera of Vascular Plants - Flowering Plants. Eudicots. Eds K Kubitzki, Vol. 9, 184 - 190.</t>
  </si>
  <si>
    <t>Glischrocaryon behrii</t>
  </si>
  <si>
    <t>Glischrocaryon flavescens</t>
  </si>
  <si>
    <t>Gonocarpus</t>
  </si>
  <si>
    <t>Gonocarpus elatus</t>
  </si>
  <si>
    <t>Wind (likely, based on other genera in family and morphology)</t>
  </si>
  <si>
    <t>Gonocarpus humilis</t>
  </si>
  <si>
    <t>Gonocarpus mezianus</t>
  </si>
  <si>
    <t>Gonocarpus micranthus</t>
  </si>
  <si>
    <t>Gonocarpus tetragynus</t>
  </si>
  <si>
    <t>Haloragis</t>
  </si>
  <si>
    <t>Haloragis acutangula</t>
  </si>
  <si>
    <t>Haloragis aspera</t>
  </si>
  <si>
    <t>Haloragis digyna</t>
  </si>
  <si>
    <t>Haloragis eichleri</t>
  </si>
  <si>
    <t>Haloragis exalata</t>
  </si>
  <si>
    <t>Haloragis eyreana</t>
  </si>
  <si>
    <t>Haloragis glauca</t>
  </si>
  <si>
    <t>Haloragis gossei</t>
  </si>
  <si>
    <t>Haloragis heterophylla</t>
  </si>
  <si>
    <t>Haloragis myriocarpa</t>
  </si>
  <si>
    <t>Haloragis odontocarpa</t>
  </si>
  <si>
    <t>Haloragis tetragyna</t>
  </si>
  <si>
    <t>Haloragis trigonocarpa</t>
  </si>
  <si>
    <t>Haloragis uncatipila</t>
  </si>
  <si>
    <t>Meionectes</t>
  </si>
  <si>
    <t>Meionectes brownii</t>
  </si>
  <si>
    <t>Water (based on morphology)</t>
  </si>
  <si>
    <t>Myriophyllum</t>
  </si>
  <si>
    <t>Myriophyllum amphibium</t>
  </si>
  <si>
    <t>Fish, birds (ref for genus)</t>
  </si>
  <si>
    <t>Myriophyllum balladoniense</t>
  </si>
  <si>
    <t>Myriophyllum caput-medusae</t>
  </si>
  <si>
    <t>Myriophyllum crispatum</t>
  </si>
  <si>
    <t>Myriophyllum glomeratum</t>
  </si>
  <si>
    <t>Myriophyllum integrifolium</t>
  </si>
  <si>
    <t>Myriophyllum muelleri</t>
  </si>
  <si>
    <t>Myriophyllum papillosum</t>
  </si>
  <si>
    <t>Myriophyllum pedunculatum</t>
  </si>
  <si>
    <t>Myriophyllum porcatum</t>
  </si>
  <si>
    <t>Myriophyllum salsugineum</t>
  </si>
  <si>
    <t>Myriophyllum simulans</t>
  </si>
  <si>
    <t>Myriophyllum variifolium</t>
  </si>
  <si>
    <t>Myriophyllum verrucosum</t>
  </si>
  <si>
    <t>Hydatellaceae</t>
  </si>
  <si>
    <t>Trithuria</t>
  </si>
  <si>
    <t>Trithuria australis</t>
  </si>
  <si>
    <r>
      <t xml:space="preserve">Taylor ML, Macfarlane TD, Williams JH (2010) Reproductive ecology of the basal angiosperm </t>
    </r>
    <r>
      <rPr>
        <i/>
        <sz val="11"/>
        <color theme="1"/>
        <rFont val="Calibri"/>
        <family val="2"/>
        <scheme val="minor"/>
      </rPr>
      <t>Trithuria submersa. Annals of Botany</t>
    </r>
    <r>
      <rPr>
        <sz val="11"/>
        <color theme="1"/>
        <rFont val="Calibri"/>
        <family val="2"/>
        <scheme val="minor"/>
      </rPr>
      <t xml:space="preserve"> </t>
    </r>
    <r>
      <rPr>
        <b/>
        <sz val="11"/>
        <color theme="1"/>
        <rFont val="Calibri"/>
        <family val="2"/>
        <scheme val="minor"/>
      </rPr>
      <t>106</t>
    </r>
    <r>
      <rPr>
        <sz val="11"/>
        <color theme="1"/>
        <rFont val="Calibri"/>
        <family val="2"/>
        <scheme val="minor"/>
      </rPr>
      <t>, 909 - 920.</t>
    </r>
  </si>
  <si>
    <t>Trithuria submersa</t>
  </si>
  <si>
    <t>Hydrilla</t>
  </si>
  <si>
    <t>Cook CDK (1998) Hydrocharitaceae. In 'The Families and Genera of Vascular Plants - Flowering Plants. Monocotyledons. (Eds K Kubitzki) Vol. 4, 234 - 248.</t>
  </si>
  <si>
    <t>Ottelia</t>
  </si>
  <si>
    <t>Ottelia ovalifolia</t>
  </si>
  <si>
    <t>Vallisneria</t>
  </si>
  <si>
    <t>Hypoxidaceae</t>
  </si>
  <si>
    <t>Hypoxis</t>
  </si>
  <si>
    <t>Hypoxis glabella</t>
  </si>
  <si>
    <t>Unassisted (indirect ref for species in genus)</t>
  </si>
  <si>
    <t>Nordal I (1998) Hypoxidaceae. In 'The Families and Genera of Vascular Plants - Flowering Plants. Monocotyledons. Vol. 3 (Eds K Kubitzki) 286 - 295.</t>
  </si>
  <si>
    <r>
      <t xml:space="preserve">Ren ZX, Bernhardt P, Edens-Meier R, Zweck J, Arduser M, Li HD, Wang H (2019) Comparative pollen-pistil interactions and insect polliantion in two </t>
    </r>
    <r>
      <rPr>
        <i/>
        <sz val="11"/>
        <color theme="1"/>
        <rFont val="Calibri"/>
        <family val="2"/>
        <scheme val="minor"/>
      </rPr>
      <t>Hypoxis</t>
    </r>
    <r>
      <rPr>
        <sz val="11"/>
        <color theme="1"/>
        <rFont val="Calibri"/>
        <family val="2"/>
        <scheme val="minor"/>
      </rPr>
      <t xml:space="preserve"> species (Hypoxidaceae) in China and North America.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305</t>
    </r>
    <r>
      <rPr>
        <sz val="11"/>
        <color theme="1"/>
        <rFont val="Calibri"/>
        <family val="2"/>
        <scheme val="minor"/>
      </rPr>
      <t>, 115- 126.</t>
    </r>
  </si>
  <si>
    <t xml:space="preserve">Hypoxis hygrometrica </t>
  </si>
  <si>
    <t>Pauridia</t>
  </si>
  <si>
    <t>Pauridia glabella</t>
  </si>
  <si>
    <t>Insects (likely, indirect ref)</t>
  </si>
  <si>
    <r>
      <t xml:space="preserve">Rudall PJ, Bateman RM (2002) Roles of synorganisation, zygomorphy and heterotopy in floral evolution: the gynostemium and labellum of orchids and other lilioid monocots. </t>
    </r>
    <r>
      <rPr>
        <i/>
        <sz val="11"/>
        <color theme="1"/>
        <rFont val="Calibri"/>
        <family val="2"/>
        <scheme val="minor"/>
      </rPr>
      <t>Biological Reviews</t>
    </r>
    <r>
      <rPr>
        <sz val="11"/>
        <color theme="1"/>
        <rFont val="Calibri"/>
        <family val="2"/>
        <scheme val="minor"/>
      </rPr>
      <t xml:space="preserve"> </t>
    </r>
    <r>
      <rPr>
        <b/>
        <sz val="11"/>
        <color theme="1"/>
        <rFont val="Calibri"/>
        <family val="2"/>
        <scheme val="minor"/>
      </rPr>
      <t>77</t>
    </r>
    <r>
      <rPr>
        <sz val="11"/>
        <color theme="1"/>
        <rFont val="Calibri"/>
        <family val="2"/>
        <scheme val="minor"/>
      </rPr>
      <t>, 403 - 441.</t>
    </r>
  </si>
  <si>
    <t>Pauridia vaginata</t>
  </si>
  <si>
    <t>Iridaceae</t>
  </si>
  <si>
    <t>Orthrosanthus</t>
  </si>
  <si>
    <t>Orthrosanthus multiflorus</t>
  </si>
  <si>
    <t>Unassisted or ants (no ref). Images of capsules and seeds show that they are dry, so abiotic dispersal is more likley than biotic dispersal.</t>
  </si>
  <si>
    <t>Goldblatt P, Manning JC, Rudall P (1998) Iridaceae. In 'The Families and Genera of Vascular Plants - Flowering Plants. Monocotyledons. Vol. 3 (Eds K Kubitzki) 295 - 333.</t>
  </si>
  <si>
    <t>Patersonia</t>
  </si>
  <si>
    <t>Patersonia fragilis</t>
  </si>
  <si>
    <t>Insects (indirect ref for species in genus)</t>
  </si>
  <si>
    <r>
      <t xml:space="preserve">Eakin-Busher EL, Ladd PG, Fontaine JB, Standish RJ (2020) Mating strategies dictate the importance of insect visits to native plants in urban fragments. </t>
    </r>
    <r>
      <rPr>
        <i/>
        <sz val="11"/>
        <color theme="1"/>
        <rFont val="Calibri"/>
        <family val="2"/>
        <scheme val="minor"/>
      </rPr>
      <t>Australian Journal of Botany</t>
    </r>
    <r>
      <rPr>
        <sz val="11"/>
        <color theme="1"/>
        <rFont val="Calibri"/>
        <family val="2"/>
        <scheme val="minor"/>
      </rPr>
      <t xml:space="preserve"> </t>
    </r>
    <r>
      <rPr>
        <b/>
        <sz val="11"/>
        <color theme="1"/>
        <rFont val="Calibri"/>
        <family val="2"/>
        <scheme val="minor"/>
      </rPr>
      <t>68</t>
    </r>
    <r>
      <rPr>
        <sz val="11"/>
        <color theme="1"/>
        <rFont val="Calibri"/>
        <family val="2"/>
        <scheme val="minor"/>
      </rPr>
      <t>, 26 - 36.</t>
    </r>
  </si>
  <si>
    <t>Patersonia occidentalis</t>
  </si>
  <si>
    <t>Patersonia sericea</t>
  </si>
  <si>
    <t>Juncus</t>
  </si>
  <si>
    <t>Juncus amabilis</t>
  </si>
  <si>
    <t>Wind (ref for genus), also potentially insects</t>
  </si>
  <si>
    <t>Buchenau F. Monographia Juncacearum. Botanische Jahrbücher für Systematik, Pflanzengeschichte und Pflanzengeographie. 1890;12:1–495. Huang SQ, Xiong YZ, Barrett SCH (2013) Experimental evidence of insect pollination in Juncaceae, a primarily wind-pollinated family. International Journal of Plant Sciences 174(90, 1219 - 1228.</t>
  </si>
  <si>
    <t>Juncus aridicola</t>
  </si>
  <si>
    <t>Juncus australis</t>
  </si>
  <si>
    <t>Juncus bufonius</t>
  </si>
  <si>
    <t>Juncus caespiticius</t>
  </si>
  <si>
    <t>Juncus continuus</t>
  </si>
  <si>
    <t>Juncus flavidus</t>
  </si>
  <si>
    <t>Juncus flockei</t>
  </si>
  <si>
    <t>Juncus gregiflorus</t>
  </si>
  <si>
    <t>Juncus holoschoenus</t>
  </si>
  <si>
    <t>Juncus homalocaulis</t>
  </si>
  <si>
    <t>Juncus kraussii</t>
  </si>
  <si>
    <t>Juncus pallidus</t>
  </si>
  <si>
    <t>Juncus paucifolius</t>
  </si>
  <si>
    <t>Juncus planifolius</t>
  </si>
  <si>
    <t>Juncus prismatocarpus</t>
  </si>
  <si>
    <t>Juncus procerus</t>
  </si>
  <si>
    <t>Juncus radula</t>
  </si>
  <si>
    <t>Juncus remotiflorus</t>
  </si>
  <si>
    <t>Juncus sarophorus</t>
  </si>
  <si>
    <t>Juncus subglaucus</t>
  </si>
  <si>
    <t>Juncus subsecundus</t>
  </si>
  <si>
    <t xml:space="preserve">Luzula </t>
  </si>
  <si>
    <t>Luzula densiflora</t>
  </si>
  <si>
    <t>Wind, insects (ref for species in genus with yellow or white tepals)</t>
  </si>
  <si>
    <r>
      <t xml:space="preserve">Huang SQ, Xiong YZ, Barrett SCH (2013) Experimental evidence of insect pollination in Juncaceae, a primarily wind-pollinated family. </t>
    </r>
    <r>
      <rPr>
        <i/>
        <sz val="11"/>
        <color theme="1"/>
        <rFont val="Calibri"/>
        <family val="2"/>
        <scheme val="minor"/>
      </rPr>
      <t>International Journal of Plant Sciences</t>
    </r>
    <r>
      <rPr>
        <sz val="11"/>
        <color theme="1"/>
        <rFont val="Calibri"/>
        <family val="2"/>
        <scheme val="minor"/>
      </rPr>
      <t xml:space="preserve"> </t>
    </r>
    <r>
      <rPr>
        <b/>
        <sz val="11"/>
        <color theme="1"/>
        <rFont val="Calibri"/>
        <family val="2"/>
        <scheme val="minor"/>
      </rPr>
      <t>174(90</t>
    </r>
    <r>
      <rPr>
        <sz val="11"/>
        <color theme="1"/>
        <rFont val="Calibri"/>
        <family val="2"/>
        <scheme val="minor"/>
      </rPr>
      <t>, 1219 - 1228.</t>
    </r>
  </si>
  <si>
    <r>
      <t xml:space="preserve">Delatte E, Chabrerie O (2008) Seed dispersal efficiency of forest herbaceous plant species by the ant </t>
    </r>
    <r>
      <rPr>
        <i/>
        <sz val="11"/>
        <color theme="1"/>
        <rFont val="Calibri"/>
        <family val="2"/>
        <scheme val="minor"/>
      </rPr>
      <t>Myrmica ruginodis</t>
    </r>
    <r>
      <rPr>
        <sz val="11"/>
        <color theme="1"/>
        <rFont val="Calibri"/>
        <family val="2"/>
        <scheme val="minor"/>
      </rPr>
      <t xml:space="preserve">. </t>
    </r>
    <r>
      <rPr>
        <i/>
        <sz val="11"/>
        <color theme="1"/>
        <rFont val="Calibri"/>
        <family val="2"/>
        <scheme val="minor"/>
      </rPr>
      <t>Comptes Rendus Biologies</t>
    </r>
    <r>
      <rPr>
        <sz val="11"/>
        <color theme="1"/>
        <rFont val="Calibri"/>
        <family val="2"/>
        <scheme val="minor"/>
      </rPr>
      <t xml:space="preserve"> </t>
    </r>
    <r>
      <rPr>
        <b/>
        <sz val="11"/>
        <color theme="1"/>
        <rFont val="Calibri"/>
        <family val="2"/>
        <scheme val="minor"/>
      </rPr>
      <t>331(4)</t>
    </r>
    <r>
      <rPr>
        <sz val="11"/>
        <color theme="1"/>
        <rFont val="Calibri"/>
        <family val="2"/>
        <scheme val="minor"/>
      </rPr>
      <t>, 309 - 320.</t>
    </r>
  </si>
  <si>
    <t>Luzula flaccida</t>
  </si>
  <si>
    <t>Luzula meridionalis</t>
  </si>
  <si>
    <t>Luzula ovata</t>
  </si>
  <si>
    <t>Triglochin</t>
  </si>
  <si>
    <t>Triglochin calcitrapa</t>
  </si>
  <si>
    <t>Insects, wind (ref for genus)</t>
  </si>
  <si>
    <t>Water (likely, based on habitat and morphology)</t>
  </si>
  <si>
    <t>Balslev H (1998) Juncaceae. In 'The Families and Genera of Vascular Plants - Flowering Plants. Monocotyledons. (Eds K Kubitzki) Vol. 4, 234 - 248.</t>
  </si>
  <si>
    <t>Triglochin centrocarpa</t>
  </si>
  <si>
    <t>Juncaginaceae</t>
  </si>
  <si>
    <t>Cycnogeton</t>
  </si>
  <si>
    <t>Cycnogeton alcockiae</t>
  </si>
  <si>
    <t>Cycnogeton dubium</t>
  </si>
  <si>
    <t>Cycnogeton multifructum</t>
  </si>
  <si>
    <t>Cycnogeton procerum</t>
  </si>
  <si>
    <t>Triglochin hexagona</t>
  </si>
  <si>
    <t>Triglochin isingiana</t>
  </si>
  <si>
    <t>Triglochin longicarpa</t>
  </si>
  <si>
    <t>Triglochin minutissima</t>
  </si>
  <si>
    <t>Triglochin mucronata</t>
  </si>
  <si>
    <t>Triglochin nana</t>
  </si>
  <si>
    <t>Triglochin striata</t>
  </si>
  <si>
    <t>Triglochin trichophora</t>
  </si>
  <si>
    <t>Triglochin turrifera</t>
  </si>
  <si>
    <t>Lamiaceae</t>
  </si>
  <si>
    <t>Ajuga</t>
  </si>
  <si>
    <t>Ajuga australis</t>
  </si>
  <si>
    <t>Harley RM, Atkins S, Budantsev AL, Cantino PD, Conn BJ, Grayer R, Do Kok R, Krestovskaja T, Morales R, Paton AJ, Ryding O, Upson T (2014) Labiatae. In 'The Families and Genera of Vascular Plants - Flowering Plants. Dicotyledons. Eds JW Kadereit. Vol. 7. 167 - 275.</t>
  </si>
  <si>
    <t>Clerodendrum</t>
  </si>
  <si>
    <t>Clerodendrum floribundum</t>
  </si>
  <si>
    <r>
      <t xml:space="preserve">Huck RB (1992) Overview of pollination biology in the Labiatae. In 'Advances in Labiate Science (Eds RM Harley &amp; T Reynolds), Kew, Royal Botanic Gardens, pp. 167 - 181. Tanaka H (1973) Moth pollination of </t>
    </r>
    <r>
      <rPr>
        <i/>
        <sz val="11"/>
        <color theme="1"/>
        <rFont val="Calibri"/>
        <family val="2"/>
        <scheme val="minor"/>
      </rPr>
      <t>Clerodendrum trichotomum</t>
    </r>
    <r>
      <rPr>
        <sz val="11"/>
        <color theme="1"/>
        <rFont val="Calibri"/>
        <family val="2"/>
        <scheme val="minor"/>
      </rPr>
      <t xml:space="preserve">. </t>
    </r>
    <r>
      <rPr>
        <i/>
        <sz val="11"/>
        <color theme="1"/>
        <rFont val="Calibri"/>
        <family val="2"/>
        <scheme val="minor"/>
      </rPr>
      <t>Japanese Journal of Botany</t>
    </r>
    <r>
      <rPr>
        <sz val="11"/>
        <color theme="1"/>
        <rFont val="Calibri"/>
        <family val="2"/>
        <scheme val="minor"/>
      </rPr>
      <t xml:space="preserve"> </t>
    </r>
    <r>
      <rPr>
        <b/>
        <sz val="11"/>
        <color theme="1"/>
        <rFont val="Calibri"/>
        <family val="2"/>
        <scheme val="minor"/>
      </rPr>
      <t>48</t>
    </r>
    <r>
      <rPr>
        <sz val="11"/>
        <color theme="1"/>
        <rFont val="Calibri"/>
        <family val="2"/>
        <scheme val="minor"/>
      </rPr>
      <t>, 209 - 214.</t>
    </r>
  </si>
  <si>
    <r>
      <t xml:space="preserve">Banisetti DK, Aluri JSR (2018) Reproductive biology of the Hill Glory Bower, Clerodendrum infortunatum L. (Lamiaceae). </t>
    </r>
    <r>
      <rPr>
        <i/>
        <sz val="11"/>
        <color theme="1"/>
        <rFont val="Calibri"/>
        <family val="2"/>
        <scheme val="minor"/>
      </rPr>
      <t xml:space="preserve">Annali Di Botanica </t>
    </r>
    <r>
      <rPr>
        <b/>
        <sz val="11"/>
        <color theme="1"/>
        <rFont val="Calibri"/>
        <family val="2"/>
        <scheme val="minor"/>
      </rPr>
      <t>7</t>
    </r>
    <r>
      <rPr>
        <sz val="11"/>
        <color theme="1"/>
        <rFont val="Calibri"/>
        <family val="2"/>
        <scheme val="minor"/>
      </rPr>
      <t>, 43 - 56. Harley RM, Atkins S, Budantsev AL, Cantino PD, Conn BJ, Grayer, MM Harley, De Kok R, Krestovskaja T, Morales R, Paton AJ, Ryding O, Upson T (2004) Labiatae. In 'The Families and Genera of Vascular Plants. Flowering Plants. Dicotyledons. Lamiales (except Acanthaceae including Avicenniaceae)', pp. 167 - 275, Springer Berlin / Heidelberg, Berlin, Heidelberg.</t>
    </r>
  </si>
  <si>
    <t>Coleus</t>
  </si>
  <si>
    <t>Coleus intraterraneus</t>
  </si>
  <si>
    <t>Insect (refs for sister genus in family)</t>
  </si>
  <si>
    <r>
      <t xml:space="preserve">Potgieter CJ, Edwards TJ, Van Staden J (2009) Pollination of </t>
    </r>
    <r>
      <rPr>
        <i/>
        <sz val="11"/>
        <color theme="1"/>
        <rFont val="Calibri"/>
        <family val="2"/>
        <scheme val="minor"/>
      </rPr>
      <t>Plectranthus</t>
    </r>
    <r>
      <rPr>
        <sz val="11"/>
        <color theme="1"/>
        <rFont val="Calibri"/>
        <family val="2"/>
        <scheme val="minor"/>
      </rPr>
      <t xml:space="preserve"> spp. (Lamiaceae) with sigmoid flowers in southern Africa. </t>
    </r>
    <r>
      <rPr>
        <i/>
        <sz val="11"/>
        <color theme="1"/>
        <rFont val="Calibri"/>
        <family val="2"/>
        <scheme val="minor"/>
      </rPr>
      <t>South African Journal of Botany</t>
    </r>
    <r>
      <rPr>
        <sz val="11"/>
        <color theme="1"/>
        <rFont val="Calibri"/>
        <family val="2"/>
        <scheme val="minor"/>
      </rPr>
      <t xml:space="preserve"> </t>
    </r>
    <r>
      <rPr>
        <b/>
        <sz val="11"/>
        <color theme="1"/>
        <rFont val="Calibri"/>
        <family val="2"/>
        <scheme val="minor"/>
      </rPr>
      <t>75(4)</t>
    </r>
    <r>
      <rPr>
        <sz val="11"/>
        <color theme="1"/>
        <rFont val="Calibri"/>
        <family val="2"/>
        <scheme val="minor"/>
      </rPr>
      <t>, 656 - 659.</t>
    </r>
  </si>
  <si>
    <t>Lycopus</t>
  </si>
  <si>
    <t>Lycopus australis</t>
  </si>
  <si>
    <t>https://www.nzpcn.org.nz/flora/species/lycopus-europaeus/</t>
  </si>
  <si>
    <t>Mentha</t>
  </si>
  <si>
    <t>Mentha atrolilacina</t>
  </si>
  <si>
    <t>Water (unofficial ref for species in genus)</t>
  </si>
  <si>
    <t>https://wildseed.co.uk/species/view/89</t>
  </si>
  <si>
    <t>Mentha australis</t>
  </si>
  <si>
    <t>Mentha diemenica</t>
  </si>
  <si>
    <t>Mentha laxiflora</t>
  </si>
  <si>
    <t>Mentha satureioides</t>
  </si>
  <si>
    <t>Microcorys</t>
  </si>
  <si>
    <t>Microcorys macredieana</t>
  </si>
  <si>
    <r>
      <t xml:space="preserve">Guerin G (2006) Systematics of </t>
    </r>
    <r>
      <rPr>
        <i/>
        <sz val="11"/>
        <color theme="1"/>
        <rFont val="Calibri"/>
        <family val="2"/>
        <scheme val="minor"/>
      </rPr>
      <t>Hemigenia</t>
    </r>
    <r>
      <rPr>
        <sz val="11"/>
        <color theme="1"/>
        <rFont val="Calibri"/>
        <family val="2"/>
        <scheme val="minor"/>
      </rPr>
      <t xml:space="preserve"> R.Br. And </t>
    </r>
    <r>
      <rPr>
        <i/>
        <sz val="11"/>
        <color theme="1"/>
        <rFont val="Calibri"/>
        <family val="2"/>
        <scheme val="minor"/>
      </rPr>
      <t>Microcorys</t>
    </r>
    <r>
      <rPr>
        <sz val="11"/>
        <color theme="1"/>
        <rFont val="Calibri"/>
        <family val="2"/>
        <scheme val="minor"/>
      </rPr>
      <t xml:space="preserve"> R.Br. (Lamiaceae). Ph D Thesis, University of Adelaide.</t>
    </r>
  </si>
  <si>
    <t>Plectranthus</t>
  </si>
  <si>
    <t>Plectranthus argentatus</t>
  </si>
  <si>
    <t>Water (likley, based on morphology and other genera in family)</t>
  </si>
  <si>
    <t>Plectranthus intraterraneus</t>
  </si>
  <si>
    <t>Premna</t>
  </si>
  <si>
    <t>Premna acuminata</t>
  </si>
  <si>
    <r>
      <t xml:space="preserve">Kumar BD, Deepika DS, Raju AJS (2018) On the reproductive ecology of </t>
    </r>
    <r>
      <rPr>
        <i/>
        <sz val="11"/>
        <color theme="1"/>
        <rFont val="Calibri"/>
        <family val="2"/>
        <scheme val="minor"/>
      </rPr>
      <t>Premna latifolia</t>
    </r>
    <r>
      <rPr>
        <sz val="11"/>
        <color theme="1"/>
        <rFont val="Calibri"/>
        <family val="2"/>
        <scheme val="minor"/>
      </rPr>
      <t xml:space="preserve"> L. and </t>
    </r>
    <r>
      <rPr>
        <i/>
        <sz val="11"/>
        <color theme="1"/>
        <rFont val="Calibri"/>
        <family val="2"/>
        <scheme val="minor"/>
      </rPr>
      <t>Premna tomentosa</t>
    </r>
    <r>
      <rPr>
        <sz val="11"/>
        <color theme="1"/>
        <rFont val="Calibri"/>
        <family val="2"/>
        <scheme val="minor"/>
      </rPr>
      <t xml:space="preserve"> Willd. (Lamiaceae). </t>
    </r>
    <r>
      <rPr>
        <i/>
        <sz val="11"/>
        <color theme="1"/>
        <rFont val="Calibri"/>
        <family val="2"/>
        <scheme val="minor"/>
      </rPr>
      <t>Journal of Threatened Taxa</t>
    </r>
    <r>
      <rPr>
        <sz val="11"/>
        <color theme="1"/>
        <rFont val="Calibri"/>
        <family val="2"/>
        <scheme val="minor"/>
      </rPr>
      <t xml:space="preserve"> </t>
    </r>
    <r>
      <rPr>
        <b/>
        <sz val="11"/>
        <color theme="1"/>
        <rFont val="Calibri"/>
        <family val="2"/>
        <scheme val="minor"/>
      </rPr>
      <t>10(1)</t>
    </r>
    <r>
      <rPr>
        <sz val="11"/>
        <color theme="1"/>
        <rFont val="Calibri"/>
        <family val="2"/>
        <scheme val="minor"/>
      </rPr>
      <t>, 11105 - 11125.</t>
    </r>
  </si>
  <si>
    <t>Prostanthera</t>
  </si>
  <si>
    <t>Prostanthera althoferi</t>
  </si>
  <si>
    <t>Unassisted (likley, not well researched)</t>
  </si>
  <si>
    <t>https://www.environment.nsw.gov.au/-/media/OEH/Corporate-Site/Documents/Animals-and-plants/Recovery-plans/somersby-mintbush-prostanthera-junonis-recovery-plan.pdf, Conn BJ (1983) A taxonomic revision of Prostanthera Labill section Klanderia (F.v.Muell.) Benth. (Labiatae). Ph D Thesis, University of Adelaide</t>
  </si>
  <si>
    <t>Prostanthera ammohila</t>
  </si>
  <si>
    <t>Prostanthera arapilensis</t>
  </si>
  <si>
    <t>Prostanthera aspalathoides</t>
  </si>
  <si>
    <t>Prostanthera baxteri</t>
  </si>
  <si>
    <t>Prostanthera behriana</t>
  </si>
  <si>
    <t>Prostanthera calycina</t>
  </si>
  <si>
    <t>Prostanthera canaliculata</t>
  </si>
  <si>
    <t>Prostanthera centralis</t>
  </si>
  <si>
    <t>Prostanthera chlorantha</t>
  </si>
  <si>
    <t>Prostanthera denticulata</t>
  </si>
  <si>
    <t>Prostanthera eurybioides</t>
  </si>
  <si>
    <t>Prostanthera florifera</t>
  </si>
  <si>
    <t>Prostanthera nudula</t>
  </si>
  <si>
    <t>Prostanthera rotundifolia</t>
  </si>
  <si>
    <t>Prostanthera saxicola</t>
  </si>
  <si>
    <t>Prostanthera sericea</t>
  </si>
  <si>
    <t>Prostanthera serpyllifolia</t>
  </si>
  <si>
    <t>Prostanthera spinosa</t>
  </si>
  <si>
    <t>Prostanthera striatiflora</t>
  </si>
  <si>
    <t>Prostanthera wilkieana</t>
  </si>
  <si>
    <t>Quoya</t>
  </si>
  <si>
    <t>Quoya loxocarpa</t>
  </si>
  <si>
    <t>Abiotic (no ref)</t>
  </si>
  <si>
    <t>Scutellaria</t>
  </si>
  <si>
    <t>Scutellaria humilis</t>
  </si>
  <si>
    <t>Steucrium</t>
  </si>
  <si>
    <t>Steucrium teucriiflorum</t>
  </si>
  <si>
    <r>
      <t xml:space="preserve">Navarro T (2020) Morphological characteristics of </t>
    </r>
    <r>
      <rPr>
        <i/>
        <sz val="11"/>
        <color theme="1"/>
        <rFont val="Calibri"/>
        <family val="2"/>
        <scheme val="minor"/>
      </rPr>
      <t>Teucrium</t>
    </r>
    <r>
      <rPr>
        <sz val="11"/>
        <color theme="1"/>
        <rFont val="Calibri"/>
        <family val="2"/>
        <scheme val="minor"/>
      </rPr>
      <t xml:space="preserve"> species: Generative Morphology. In '</t>
    </r>
    <r>
      <rPr>
        <i/>
        <sz val="11"/>
        <color theme="1"/>
        <rFont val="Calibri"/>
        <family val="2"/>
        <scheme val="minor"/>
      </rPr>
      <t xml:space="preserve">Teucrium </t>
    </r>
    <r>
      <rPr>
        <sz val="11"/>
        <color theme="1"/>
        <rFont val="Calibri"/>
        <family val="2"/>
        <scheme val="minor"/>
      </rPr>
      <t xml:space="preserve"> Species: Biology and Applications.' (Eds T Navarro), Ch 3, pp. 53 - 72.</t>
    </r>
  </si>
  <si>
    <t xml:space="preserve">Teucrium </t>
  </si>
  <si>
    <t>Teucrium albicaule</t>
  </si>
  <si>
    <t>Teucrium corymbosum</t>
  </si>
  <si>
    <t>Teucrium grandiusculum</t>
  </si>
  <si>
    <t>Teucrium integrifolium</t>
  </si>
  <si>
    <t>Teucrium racemosum</t>
  </si>
  <si>
    <t>Teucrium reidii</t>
  </si>
  <si>
    <t>Teucrium sessiliflorum</t>
  </si>
  <si>
    <t>Westringia</t>
  </si>
  <si>
    <t>Wesstringia rigida</t>
  </si>
  <si>
    <t>Unassisted (likely, unofficial ref)</t>
  </si>
  <si>
    <t>https://www.nzpcn.org.nz/flora/species/westringia-fruticosa/</t>
  </si>
  <si>
    <t>Westringia crassifolia</t>
  </si>
  <si>
    <t>Westringia dampieri</t>
  </si>
  <si>
    <t>Westringia eremicola</t>
  </si>
  <si>
    <t>Westringia glabra</t>
  </si>
  <si>
    <t>Lauraceae</t>
  </si>
  <si>
    <t>Cassytha</t>
  </si>
  <si>
    <t>Cassyntha pubescens</t>
  </si>
  <si>
    <r>
      <t xml:space="preserve">Bellot S, Renner SS (2013) Pollination and mating systems of Apodanthaceae and the distribution of reproductive traits in parasitic Angiosperms. </t>
    </r>
    <r>
      <rPr>
        <i/>
        <sz val="11"/>
        <color theme="1"/>
        <rFont val="Calibri"/>
        <family val="2"/>
        <scheme val="minor"/>
      </rPr>
      <t>America Journal of Botany</t>
    </r>
    <r>
      <rPr>
        <sz val="11"/>
        <color theme="1"/>
        <rFont val="Calibri"/>
        <family val="2"/>
        <scheme val="minor"/>
      </rPr>
      <t xml:space="preserve"> </t>
    </r>
    <r>
      <rPr>
        <b/>
        <sz val="11"/>
        <color theme="1"/>
        <rFont val="Calibri"/>
        <family val="2"/>
        <scheme val="minor"/>
      </rPr>
      <t>100(6)</t>
    </r>
    <r>
      <rPr>
        <sz val="11"/>
        <color theme="1"/>
        <rFont val="Calibri"/>
        <family val="2"/>
        <scheme val="minor"/>
      </rPr>
      <t>, 1083 - 2094</t>
    </r>
  </si>
  <si>
    <r>
      <t xml:space="preserve">Maciunas EC, Watling JR, Facelli JM, Packer JG (2022) Seed traits and fate support probable primary dispersal of native hemi-parasitic vine </t>
    </r>
    <r>
      <rPr>
        <i/>
        <sz val="11"/>
        <color theme="1"/>
        <rFont val="Calibri"/>
        <family val="2"/>
        <scheme val="minor"/>
      </rPr>
      <t>Cassytha pubescens</t>
    </r>
    <r>
      <rPr>
        <sz val="11"/>
        <color theme="1"/>
        <rFont val="Calibri"/>
        <family val="2"/>
        <scheme val="minor"/>
      </rPr>
      <t xml:space="preserve"> (Lauraceae) by </t>
    </r>
    <r>
      <rPr>
        <i/>
        <sz val="11"/>
        <color theme="1"/>
        <rFont val="Calibri"/>
        <family val="2"/>
        <scheme val="minor"/>
      </rPr>
      <t>Isoodon obesulus</t>
    </r>
    <r>
      <rPr>
        <sz val="11"/>
        <color theme="1"/>
        <rFont val="Calibri"/>
        <family val="2"/>
        <scheme val="minor"/>
      </rPr>
      <t xml:space="preserve">, an endangered marsupial, in southern Australia. </t>
    </r>
    <r>
      <rPr>
        <i/>
        <sz val="11"/>
        <color theme="1"/>
        <rFont val="Calibri"/>
        <family val="2"/>
        <scheme val="minor"/>
      </rPr>
      <t>Transactions of the Royal Society of South Australia</t>
    </r>
    <r>
      <rPr>
        <sz val="11"/>
        <color theme="1"/>
        <rFont val="Calibri"/>
        <family val="2"/>
        <scheme val="minor"/>
      </rPr>
      <t xml:space="preserve"> </t>
    </r>
    <r>
      <rPr>
        <b/>
        <sz val="11"/>
        <color theme="1"/>
        <rFont val="Calibri"/>
        <family val="2"/>
        <scheme val="minor"/>
      </rPr>
      <t>2022 Online Early</t>
    </r>
  </si>
  <si>
    <t>Cassytha capillaris</t>
  </si>
  <si>
    <t>Cassytha filndersii</t>
  </si>
  <si>
    <t>Cassytha glabella</t>
  </si>
  <si>
    <t>Cassytha melantha</t>
  </si>
  <si>
    <t>Cassytha peninsularis</t>
  </si>
  <si>
    <t>Cassytha phaeolasia</t>
  </si>
  <si>
    <t>Cassytha racemosa</t>
  </si>
  <si>
    <t>Lemnaceae</t>
  </si>
  <si>
    <t>Lemna</t>
  </si>
  <si>
    <t>Lemna disperma</t>
  </si>
  <si>
    <t>Plant physical contact/collision (ref for family), maybe water (ref for family), potentially insects and wind (ref for family), classified as water due to habitat</t>
  </si>
  <si>
    <t>Water, also adhension (ref for species in genus). The species cannot last long outside of water, so adhesion events could end in death and the primary dispersal mechanism is likely water.</t>
  </si>
  <si>
    <r>
      <t xml:space="preserve">Hartog, dC (1964) Over de oecologie van bloeiende Lemna trisulca. Gorteria : tijdschrift voor de floristiek, de plantenoecologie en het vegetatie-onderzoek van Nederland 2, 68-72., Ivanova IY (1975) Certain characteristic features of flowering and pollination in duckweeds (Lemnaceae S. Gray). </t>
    </r>
    <r>
      <rPr>
        <i/>
        <sz val="11"/>
        <color theme="1"/>
        <rFont val="Calibri"/>
        <family val="2"/>
        <scheme val="minor"/>
      </rPr>
      <t>Botanicheskiy Zhurnal</t>
    </r>
    <r>
      <rPr>
        <sz val="11"/>
        <color theme="1"/>
        <rFont val="Calibri"/>
        <family val="2"/>
        <scheme val="minor"/>
      </rPr>
      <t xml:space="preserve"> </t>
    </r>
    <r>
      <rPr>
        <b/>
        <sz val="11"/>
        <color theme="1"/>
        <rFont val="Calibri"/>
        <family val="2"/>
        <scheme val="minor"/>
      </rPr>
      <t>55</t>
    </r>
    <r>
      <rPr>
        <sz val="11"/>
        <color theme="1"/>
        <rFont val="Calibri"/>
        <family val="2"/>
        <scheme val="minor"/>
      </rPr>
      <t xml:space="preserve">, 649-659., </t>
    </r>
  </si>
  <si>
    <t>Landolt E (1998)  Lemnaceae. In 'The Families and Genera of Vascular Plants - Flowering Plants. Monocotyledons' Vol. 4 (Eds K Kubitzki), 264 - 270.</t>
  </si>
  <si>
    <t>Lemna trisulca</t>
  </si>
  <si>
    <t>Spirodela</t>
  </si>
  <si>
    <t>Spirodela punctata</t>
  </si>
  <si>
    <t>Water (likely, ref for family)</t>
  </si>
  <si>
    <t>Wolffia</t>
  </si>
  <si>
    <t>Wolffia angusta</t>
  </si>
  <si>
    <t>Plant physical contact/collision (ref for family), maybe water (ref for family), potentially insects and wind (ref for family)</t>
  </si>
  <si>
    <t>Wolffia australiana</t>
  </si>
  <si>
    <t>Lentibulariaceae</t>
  </si>
  <si>
    <t>Utricularia</t>
  </si>
  <si>
    <t>Utricularia australis</t>
  </si>
  <si>
    <t xml:space="preserve">Fischer E, Barthlott W, Seine R, Theisen I (2004) Lentibulariaceae. In 'The Families and Genera of Vascular Plants - Flowering Plants. Dicotyledons. Vol. 7, 276 - 282. (Eds JW Kadereit). </t>
  </si>
  <si>
    <t>Utricularia barkeri</t>
  </si>
  <si>
    <t>Utricularia beaugleholei</t>
  </si>
  <si>
    <t>Utricularia dichotoma</t>
  </si>
  <si>
    <t>Utricularia fenshamii</t>
  </si>
  <si>
    <t>Utricularia lateriflora</t>
  </si>
  <si>
    <t>Utricularia tenella</t>
  </si>
  <si>
    <t>Utricularia violacea</t>
  </si>
  <si>
    <t>Liliaceae</t>
  </si>
  <si>
    <t>Arthropodium</t>
  </si>
  <si>
    <t>Arthropodium fimbriatum</t>
  </si>
  <si>
    <t>Insects (likely , unofficial ref)</t>
  </si>
  <si>
    <r>
      <t xml:space="preserve">Fact sheet for </t>
    </r>
    <r>
      <rPr>
        <i/>
        <sz val="11"/>
        <color theme="1"/>
        <rFont val="Calibri"/>
        <family val="2"/>
        <scheme val="minor"/>
      </rPr>
      <t>Arthropodium strictum</t>
    </r>
    <r>
      <rPr>
        <sz val="11"/>
        <color theme="1"/>
        <rFont val="Calibri"/>
        <family val="2"/>
        <scheme val="minor"/>
      </rPr>
      <t>. Threatened Species Section, Department of Primary Industries, Parks, Water and Environment, GPO Box 44, Hobart, Tasmania, Australia, 7001. Phone (03) 61654340.</t>
    </r>
  </si>
  <si>
    <t>Thorsen, M. J.; Dickinson, K. J. M.; Seddon, P. J. 2009. Seed dispersal systems in the New Zealand flora. Perspectives in Plant Ecology, Evolution and Systematics 2009 Vol. 11 No. 4 pp. 285-309</t>
  </si>
  <si>
    <t>Arthropodium milleflorum</t>
  </si>
  <si>
    <t>Arthropodium minus</t>
  </si>
  <si>
    <t>Arthropodium strictum</t>
  </si>
  <si>
    <t>Bulbine</t>
  </si>
  <si>
    <t>Bulbine alata</t>
  </si>
  <si>
    <r>
      <t xml:space="preserve">Bvaughton G, Ramsey M (2010) Pollinator-mediated selfing erodes the flexibility of the best-of-both-worlds mating strategy in </t>
    </r>
    <r>
      <rPr>
        <i/>
        <sz val="11"/>
        <color theme="1"/>
        <rFont val="Calibri"/>
        <family val="2"/>
        <scheme val="minor"/>
      </rPr>
      <t>Bulbine vagans</t>
    </r>
    <r>
      <rPr>
        <sz val="11"/>
        <color theme="1"/>
        <rFont val="Calibri"/>
        <family val="2"/>
        <scheme val="minor"/>
      </rPr>
      <t xml:space="preserve">. </t>
    </r>
    <r>
      <rPr>
        <i/>
        <sz val="11"/>
        <color theme="1"/>
        <rFont val="Calibri"/>
        <family val="2"/>
        <scheme val="minor"/>
      </rPr>
      <t>Functional Ecology</t>
    </r>
    <r>
      <rPr>
        <b/>
        <sz val="11"/>
        <color theme="1"/>
        <rFont val="Calibri"/>
        <family val="2"/>
        <scheme val="minor"/>
      </rPr>
      <t>24</t>
    </r>
    <r>
      <rPr>
        <sz val="11"/>
        <color theme="1"/>
        <rFont val="Calibri"/>
        <family val="2"/>
        <scheme val="minor"/>
      </rPr>
      <t>, 374 - 382.</t>
    </r>
  </si>
  <si>
    <t>Bulbine bulbosa</t>
  </si>
  <si>
    <t>Bulbine fraseri</t>
  </si>
  <si>
    <t>Bulbine semibarbata</t>
  </si>
  <si>
    <t>Burchardia</t>
  </si>
  <si>
    <t>Burchardia umbellata</t>
  </si>
  <si>
    <t>Unassisted (likely, has no aril, ref for family)</t>
  </si>
  <si>
    <t>Nordenstam B (1998) Colichicaceae. In 'The Families and Genera of Vascular Plants - Flowering Plants. Monoeoctyledons' Vol. 3 (Eds K Kubitzki), 175 - 185.</t>
  </si>
  <si>
    <t>Caesia</t>
  </si>
  <si>
    <t>Caesia calliantha</t>
  </si>
  <si>
    <t>Gravity, then ants (indirect ref for species in genus)</t>
  </si>
  <si>
    <r>
      <t xml:space="preserve">Barrett RL, Macfarlane TD, Keighery GJ (2021) Taxonomic revision of </t>
    </r>
    <r>
      <rPr>
        <i/>
        <sz val="11"/>
        <color theme="1"/>
        <rFont val="Calibri"/>
        <family val="2"/>
        <scheme val="minor"/>
      </rPr>
      <t>Corynotheca</t>
    </r>
    <r>
      <rPr>
        <sz val="11"/>
        <color theme="1"/>
        <rFont val="Calibri"/>
        <family val="2"/>
        <scheme val="minor"/>
      </rPr>
      <t xml:space="preserve"> (Hemerocallidaceae / Asphodelaceae). </t>
    </r>
    <r>
      <rPr>
        <i/>
        <sz val="11"/>
        <color theme="1"/>
        <rFont val="Calibri"/>
        <family val="2"/>
        <scheme val="minor"/>
      </rPr>
      <t xml:space="preserve"> Telopea</t>
    </r>
    <r>
      <rPr>
        <sz val="11"/>
        <color theme="1"/>
        <rFont val="Calibri"/>
        <family val="2"/>
        <scheme val="minor"/>
      </rPr>
      <t xml:space="preserve"> </t>
    </r>
    <r>
      <rPr>
        <b/>
        <sz val="11"/>
        <color theme="1"/>
        <rFont val="Calibri"/>
        <family val="2"/>
        <scheme val="minor"/>
      </rPr>
      <t>24</t>
    </r>
    <r>
      <rPr>
        <sz val="11"/>
        <color theme="1"/>
        <rFont val="Calibri"/>
        <family val="2"/>
        <scheme val="minor"/>
      </rPr>
      <t>, 7 - 52.</t>
    </r>
  </si>
  <si>
    <r>
      <t xml:space="preserve">Barrett RL, Macfarlane TD, Keighery GJ (2021) Taxonomic revision of </t>
    </r>
    <r>
      <rPr>
        <i/>
        <sz val="11"/>
        <color theme="1"/>
        <rFont val="Calibri"/>
        <family val="2"/>
        <scheme val="minor"/>
      </rPr>
      <t>Corynotheca</t>
    </r>
    <r>
      <rPr>
        <sz val="11"/>
        <color theme="1"/>
        <rFont val="Calibri"/>
        <family val="2"/>
        <scheme val="minor"/>
      </rPr>
      <t xml:space="preserve"> (Hemerocallidaceae / Asphodelaceae). </t>
    </r>
    <r>
      <rPr>
        <i/>
        <sz val="11"/>
        <color theme="1"/>
        <rFont val="Calibri"/>
        <family val="2"/>
        <scheme val="minor"/>
      </rPr>
      <t>Telopea</t>
    </r>
    <r>
      <rPr>
        <sz val="11"/>
        <color theme="1"/>
        <rFont val="Calibri"/>
        <family val="2"/>
        <scheme val="minor"/>
      </rPr>
      <t xml:space="preserve"> </t>
    </r>
    <r>
      <rPr>
        <b/>
        <sz val="11"/>
        <color theme="1"/>
        <rFont val="Calibri"/>
        <family val="2"/>
        <scheme val="minor"/>
      </rPr>
      <t>24</t>
    </r>
    <r>
      <rPr>
        <sz val="11"/>
        <color theme="1"/>
        <rFont val="Calibri"/>
        <family val="2"/>
        <scheme val="minor"/>
      </rPr>
      <t>, 7 - 52.</t>
    </r>
  </si>
  <si>
    <t>Caesia chlorantha</t>
  </si>
  <si>
    <t>Caesia parviflora</t>
  </si>
  <si>
    <t>Calectasia</t>
  </si>
  <si>
    <t>Calectasia intermedia</t>
  </si>
  <si>
    <t>Barrett, R.L. and Dixon, K.W. (2001). A revision of the genus Calectasia (Calectasiaceae) with eight new species described from south-west Western Australia. Nuytsia. 13 (3): 411-448.</t>
  </si>
  <si>
    <r>
      <t xml:space="preserve">Rudall PJ, Conran JG (2012) Systematic placement of Dasypogonaceae among Commelinid monocots: Evidence from flowers and fruits. </t>
    </r>
    <r>
      <rPr>
        <i/>
        <sz val="11"/>
        <color theme="1"/>
        <rFont val="Calibri"/>
        <family val="2"/>
        <scheme val="minor"/>
      </rPr>
      <t>The Botanical Review</t>
    </r>
    <r>
      <rPr>
        <sz val="11"/>
        <color theme="1"/>
        <rFont val="Calibri"/>
        <family val="2"/>
        <scheme val="minor"/>
      </rPr>
      <t xml:space="preserve"> </t>
    </r>
    <r>
      <rPr>
        <b/>
        <sz val="11"/>
        <color theme="1"/>
        <rFont val="Calibri"/>
        <family val="2"/>
        <scheme val="minor"/>
      </rPr>
      <t>78(4,15)</t>
    </r>
    <r>
      <rPr>
        <sz val="11"/>
        <color theme="1"/>
        <rFont val="Calibri"/>
        <family val="2"/>
        <scheme val="minor"/>
      </rPr>
      <t>, 398 - 415.</t>
    </r>
  </si>
  <si>
    <t>Chamaescilla</t>
  </si>
  <si>
    <t>Chamaescilla corymbosa</t>
  </si>
  <si>
    <t>Insects (likely, indirect reference)</t>
  </si>
  <si>
    <t>Unassisted or wind (based on morphology, see images)</t>
  </si>
  <si>
    <r>
      <t xml:space="preserve">McLay TGB, Bayly MJ (2016) A new family placement fo Australian blue squill, </t>
    </r>
    <r>
      <rPr>
        <i/>
        <sz val="11"/>
        <color theme="1"/>
        <rFont val="Calibri"/>
        <family val="2"/>
        <scheme val="minor"/>
      </rPr>
      <t>Chamaescilla</t>
    </r>
    <r>
      <rPr>
        <sz val="11"/>
        <color theme="1"/>
        <rFont val="Calibri"/>
        <family val="2"/>
        <scheme val="minor"/>
      </rPr>
      <t xml:space="preserve">: Xanthorrhoeaceae (Hemerocallidoideae), not Asparagaceae. </t>
    </r>
    <r>
      <rPr>
        <i/>
        <sz val="11"/>
        <color theme="1"/>
        <rFont val="Calibri"/>
        <family val="2"/>
        <scheme val="minor"/>
      </rPr>
      <t>Phytotaxa</t>
    </r>
    <r>
      <rPr>
        <sz val="11"/>
        <color theme="1"/>
        <rFont val="Calibri"/>
        <family val="2"/>
        <scheme val="minor"/>
      </rPr>
      <t xml:space="preserve"> </t>
    </r>
    <r>
      <rPr>
        <b/>
        <sz val="11"/>
        <color theme="1"/>
        <rFont val="Calibri"/>
        <family val="2"/>
        <scheme val="minor"/>
      </rPr>
      <t>275(2)</t>
    </r>
    <r>
      <rPr>
        <sz val="11"/>
        <color theme="1"/>
        <rFont val="Calibri"/>
        <family val="2"/>
        <scheme val="minor"/>
      </rPr>
      <t>, 97 - 111.</t>
    </r>
  </si>
  <si>
    <r>
      <t xml:space="preserve">Shange MW, Pate JS (2015) Survival strategies of the root tuberous geophyte </t>
    </r>
    <r>
      <rPr>
        <i/>
        <sz val="11"/>
        <color theme="1"/>
        <rFont val="Calibri"/>
        <family val="2"/>
        <scheme val="minor"/>
      </rPr>
      <t>Chamaescilla corymbosa</t>
    </r>
    <r>
      <rPr>
        <sz val="11"/>
        <color theme="1"/>
        <rFont val="Calibri"/>
        <family val="2"/>
        <scheme val="minor"/>
      </rPr>
      <t xml:space="preserve"> in a Mediterranean-climate rock-outcrop environment. </t>
    </r>
    <r>
      <rPr>
        <i/>
        <sz val="11"/>
        <color theme="1"/>
        <rFont val="Calibri"/>
        <family val="2"/>
        <scheme val="minor"/>
      </rPr>
      <t>The Australian Journal of Botany, DOI: 10.1071/BT14220</t>
    </r>
  </si>
  <si>
    <t>Corynotheca</t>
  </si>
  <si>
    <t>Corynotheca divaricata</t>
  </si>
  <si>
    <t>Barrett RL, Macfarlane TD, Keighery GJ (2021) Taxonomic revision of Corynotheca (Hemerocallidaceae / Asphodelaceae). Telopea 24, 7 - 52.</t>
  </si>
  <si>
    <t>Corynotheca licrota</t>
  </si>
  <si>
    <t>Dianella</t>
  </si>
  <si>
    <t>Dianella amoena</t>
  </si>
  <si>
    <t>Ingestion, also ants (ref for family, ref for species in genus)</t>
  </si>
  <si>
    <r>
      <t xml:space="preserve">Rose AB (1973) Food of some Australian birds. </t>
    </r>
    <r>
      <rPr>
        <i/>
        <sz val="11"/>
        <color theme="1"/>
        <rFont val="Calibri"/>
        <family val="2"/>
        <scheme val="minor"/>
      </rPr>
      <t xml:space="preserve">Emu </t>
    </r>
    <r>
      <rPr>
        <b/>
        <sz val="11"/>
        <color theme="1"/>
        <rFont val="Calibri"/>
        <family val="2"/>
        <scheme val="minor"/>
      </rPr>
      <t>73</t>
    </r>
    <r>
      <rPr>
        <sz val="11"/>
        <color theme="1"/>
        <rFont val="Calibri"/>
        <family val="2"/>
        <scheme val="minor"/>
      </rPr>
      <t xml:space="preserve">, 177 - 183. Conole LE (1993) Observations of nest mound decoration by the "bulldog" ant </t>
    </r>
    <r>
      <rPr>
        <i/>
        <sz val="11"/>
        <color theme="1"/>
        <rFont val="Calibri"/>
        <family val="2"/>
        <scheme val="minor"/>
      </rPr>
      <t>Myrmecia forficata</t>
    </r>
    <r>
      <rPr>
        <sz val="11"/>
        <color theme="1"/>
        <rFont val="Calibri"/>
        <family val="2"/>
        <scheme val="minor"/>
      </rPr>
      <t xml:space="preserve"> and other </t>
    </r>
    <r>
      <rPr>
        <i/>
        <sz val="11"/>
        <color theme="1"/>
        <rFont val="Calibri"/>
        <family val="2"/>
        <scheme val="minor"/>
      </rPr>
      <t>Myrmecia</t>
    </r>
    <r>
      <rPr>
        <sz val="11"/>
        <color theme="1"/>
        <rFont val="Calibri"/>
        <family val="2"/>
        <scheme val="minor"/>
      </rPr>
      <t xml:space="preserve"> species in south-west Victoria. </t>
    </r>
    <r>
      <rPr>
        <i/>
        <sz val="11"/>
        <color theme="1"/>
        <rFont val="Calibri"/>
        <family val="2"/>
        <scheme val="minor"/>
      </rPr>
      <t>Victorian Naturalist</t>
    </r>
    <r>
      <rPr>
        <sz val="11"/>
        <color theme="1"/>
        <rFont val="Calibri"/>
        <family val="2"/>
        <scheme val="minor"/>
      </rPr>
      <t xml:space="preserve"> </t>
    </r>
    <r>
      <rPr>
        <b/>
        <sz val="11"/>
        <color theme="1"/>
        <rFont val="Calibri"/>
        <family val="2"/>
        <scheme val="minor"/>
      </rPr>
      <t>110</t>
    </r>
    <r>
      <rPr>
        <sz val="11"/>
        <color theme="1"/>
        <rFont val="Calibri"/>
        <family val="2"/>
        <scheme val="minor"/>
      </rPr>
      <t>, 217 - 218.</t>
    </r>
  </si>
  <si>
    <t>Dianella brevicaulis</t>
  </si>
  <si>
    <t>Dianella callicarpa</t>
  </si>
  <si>
    <t>Dianella longifolia</t>
  </si>
  <si>
    <t>Dianella porracea</t>
  </si>
  <si>
    <t>Dianella revoluta</t>
  </si>
  <si>
    <t>Dianella tarda</t>
  </si>
  <si>
    <t>Laxmannia</t>
  </si>
  <si>
    <t>Laxmannia arida</t>
  </si>
  <si>
    <t>Insects (likely), also self (ref for species in genus)</t>
  </si>
  <si>
    <t>Unassisted, or wind (based on morphology)</t>
  </si>
  <si>
    <r>
      <t xml:space="preserve">James SH, Keighery GK, Moorrees A, Waycott M (1999) Genomic coalescence in a population of </t>
    </r>
    <r>
      <rPr>
        <i/>
        <sz val="11"/>
        <color theme="1"/>
        <rFont val="Calibri"/>
        <family val="2"/>
        <scheme val="minor"/>
      </rPr>
      <t>Laxmannia</t>
    </r>
    <r>
      <rPr>
        <sz val="11"/>
        <color theme="1"/>
        <rFont val="Calibri"/>
        <family val="2"/>
        <scheme val="minor"/>
      </rPr>
      <t xml:space="preserve"> </t>
    </r>
    <r>
      <rPr>
        <i/>
        <sz val="11"/>
        <color theme="1"/>
        <rFont val="Calibri"/>
        <family val="2"/>
        <scheme val="minor"/>
      </rPr>
      <t>sessiliflora</t>
    </r>
    <r>
      <rPr>
        <sz val="11"/>
        <color theme="1"/>
        <rFont val="Calibri"/>
        <family val="2"/>
        <scheme val="minor"/>
      </rPr>
      <t xml:space="preserve"> (Angiospermae, Anthericaceae): an association of lethal polymorphism, self-pollination and chromosome number reduction. </t>
    </r>
    <r>
      <rPr>
        <i/>
        <sz val="11"/>
        <color theme="1"/>
        <rFont val="Calibri"/>
        <family val="2"/>
        <scheme val="minor"/>
      </rPr>
      <t>Heredity</t>
    </r>
    <r>
      <rPr>
        <sz val="11"/>
        <color theme="1"/>
        <rFont val="Calibri"/>
        <family val="2"/>
        <scheme val="minor"/>
      </rPr>
      <t xml:space="preserve"> </t>
    </r>
    <r>
      <rPr>
        <b/>
        <sz val="11"/>
        <color theme="1"/>
        <rFont val="Calibri"/>
        <family val="2"/>
        <scheme val="minor"/>
      </rPr>
      <t>82</t>
    </r>
    <r>
      <rPr>
        <sz val="11"/>
        <color theme="1"/>
        <rFont val="Calibri"/>
        <family val="2"/>
        <scheme val="minor"/>
      </rPr>
      <t>, 364 - 372.</t>
    </r>
  </si>
  <si>
    <t>Laxmannia orientalis</t>
  </si>
  <si>
    <t>Laxmannia sessiliflora</t>
  </si>
  <si>
    <t>Stypandra</t>
  </si>
  <si>
    <t>Stypandra glauca</t>
  </si>
  <si>
    <t>Thelionema</t>
  </si>
  <si>
    <t>Thelionema caespitosum</t>
  </si>
  <si>
    <t>Thysanotus</t>
  </si>
  <si>
    <t>Thysanotus baueri</t>
  </si>
  <si>
    <t>Insects (unofficial ref)</t>
  </si>
  <si>
    <r>
      <t xml:space="preserve">Eakin-Busher E, Fontaine J, Ladd P (2017) Fringe festival! How do closely related species stay separate? </t>
    </r>
    <r>
      <rPr>
        <i/>
        <sz val="11"/>
        <color theme="1"/>
        <rFont val="Calibri"/>
        <family val="2"/>
        <scheme val="minor"/>
      </rPr>
      <t>2017 Research Findings in the School of Veterminary &amp; Life Sciences</t>
    </r>
    <r>
      <rPr>
        <sz val="11"/>
        <color theme="1"/>
        <rFont val="Calibri"/>
        <family val="2"/>
        <scheme val="minor"/>
      </rPr>
      <t xml:space="preserve"> </t>
    </r>
    <r>
      <rPr>
        <b/>
        <sz val="11"/>
        <color theme="1"/>
        <rFont val="Calibri"/>
        <family val="2"/>
        <scheme val="minor"/>
      </rPr>
      <t>5.11</t>
    </r>
    <r>
      <rPr>
        <sz val="11"/>
        <color theme="1"/>
        <rFont val="Calibri"/>
        <family val="2"/>
        <scheme val="minor"/>
      </rPr>
      <t>, https://researchrepository.murdoch.edu.au/id/eprint/40098/1/5.11-Finge-lilly-pollination.pdf</t>
    </r>
  </si>
  <si>
    <t>Thysanotus exfimbriatus</t>
  </si>
  <si>
    <t>Thysanotus exiliflorus</t>
  </si>
  <si>
    <t>Thysanotus fractiflexus</t>
  </si>
  <si>
    <t>Thysanotus juncifolius</t>
  </si>
  <si>
    <t>Thysanotus nudicaulis</t>
  </si>
  <si>
    <t>Thysanotus patersonii</t>
  </si>
  <si>
    <t>Thysanotus racemoides</t>
  </si>
  <si>
    <t>Thysanotus tenellus</t>
  </si>
  <si>
    <t>Thysanotus tuberosus</t>
  </si>
  <si>
    <t>Thysanotus wangariensis</t>
  </si>
  <si>
    <t>Tricoryne</t>
  </si>
  <si>
    <t>Tricoryne elatior</t>
  </si>
  <si>
    <t>Insects (ref for genus, family)</t>
  </si>
  <si>
    <t>Barrett RL, Macfarlane TD, Keighery GJ (2021) Taxonomic revision of Corynotheca (Hemerocallidaceae / Asphodelaceae).  Telopea 24, 7 - 52. Kubitzki K, Rudall PJ (1998) Asparagaceae. In 'The Families and Genera of Vascular Plants - Flowering Plants. Monoeoctyledons' Vol. 3 (Eds K Kubitzki)</t>
  </si>
  <si>
    <t>Tricoryne tenella</t>
  </si>
  <si>
    <t>Wurmbea</t>
  </si>
  <si>
    <t>Wurmbea australis</t>
  </si>
  <si>
    <r>
      <t xml:space="preserve">Macfarlane TD (1980) A revision of </t>
    </r>
    <r>
      <rPr>
        <i/>
        <sz val="11"/>
        <color theme="1"/>
        <rFont val="Calibri"/>
        <family val="2"/>
        <scheme val="minor"/>
      </rPr>
      <t>Wurmbea</t>
    </r>
    <r>
      <rPr>
        <sz val="11"/>
        <color theme="1"/>
        <rFont val="Calibri"/>
        <family val="2"/>
        <scheme val="minor"/>
      </rPr>
      <t xml:space="preserve"> (Liliaceae) in Australia. </t>
    </r>
    <r>
      <rPr>
        <i/>
        <sz val="11"/>
        <color theme="1"/>
        <rFont val="Calibri"/>
        <family val="2"/>
        <scheme val="minor"/>
      </rPr>
      <t>Brunonia</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145 - 208. Case A, Barrett SCH (2004) Floral biology of gender monomorphism and dimorphism in </t>
    </r>
    <r>
      <rPr>
        <i/>
        <sz val="11"/>
        <color theme="1"/>
        <rFont val="Calibri"/>
        <family val="2"/>
        <scheme val="minor"/>
      </rPr>
      <t>Wurmbea dioica</t>
    </r>
    <r>
      <rPr>
        <sz val="11"/>
        <color theme="1"/>
        <rFont val="Calibri"/>
        <family val="2"/>
        <scheme val="minor"/>
      </rPr>
      <t xml:space="preserve"> (Colchicaceae) in Western Australia. </t>
    </r>
    <r>
      <rPr>
        <i/>
        <sz val="11"/>
        <color theme="1"/>
        <rFont val="Calibri"/>
        <family val="2"/>
        <scheme val="minor"/>
      </rPr>
      <t>Internatinoal Journal of Plant Science</t>
    </r>
    <r>
      <rPr>
        <sz val="11"/>
        <color theme="1"/>
        <rFont val="Calibri"/>
        <family val="2"/>
        <scheme val="minor"/>
      </rPr>
      <t xml:space="preserve"> </t>
    </r>
    <r>
      <rPr>
        <b/>
        <sz val="11"/>
        <color theme="1"/>
        <rFont val="Calibri"/>
        <family val="2"/>
        <scheme val="minor"/>
      </rPr>
      <t>165(2)</t>
    </r>
    <r>
      <rPr>
        <sz val="11"/>
        <color theme="1"/>
        <rFont val="Calibri"/>
        <family val="2"/>
        <scheme val="minor"/>
      </rPr>
      <t>, 289 - 301.</t>
    </r>
  </si>
  <si>
    <t>Wurmbea biglandulosa</t>
  </si>
  <si>
    <t>Wurmbea centralis</t>
  </si>
  <si>
    <t>Wurmbea decumbens</t>
  </si>
  <si>
    <t>Wurmbea deserticola</t>
  </si>
  <si>
    <t>Wurmbea dioica</t>
  </si>
  <si>
    <t>Wurmbea graniticola</t>
  </si>
  <si>
    <t>Wurmbea nilpinna</t>
  </si>
  <si>
    <t>Wurmbea sinora</t>
  </si>
  <si>
    <t>Wurmbea stellata</t>
  </si>
  <si>
    <t>Wurmbea tenella</t>
  </si>
  <si>
    <t>Wurmbea uniflora</t>
  </si>
  <si>
    <t>Xanthorrhoea</t>
  </si>
  <si>
    <t>Xanthorrhoea australis</t>
  </si>
  <si>
    <t>Xanthorrhoea bracteata</t>
  </si>
  <si>
    <t>Threatened Species Section (2023). shiny grasstree ​(Xanthorrhoea bracteata): Species Management Profile for Tasmania's Threatened Species Link. https://www.threatenedspecieslink.tas.gov.au/Pages/Xanthorrhoea-bracteata.aspx​ ​Department of Natural Resources and Environment Tasmania. Accessed on 7/2/2023.</t>
  </si>
  <si>
    <t>Xanthorrhoea caespitosa</t>
  </si>
  <si>
    <t>Xanthorrhoea minor</t>
  </si>
  <si>
    <t>Xanthorrhoea quadrangulata</t>
  </si>
  <si>
    <t>Xanthorrhoea semiplana</t>
  </si>
  <si>
    <t>Xanthorrhoea thorntonii</t>
  </si>
  <si>
    <t>Linaceae</t>
  </si>
  <si>
    <t>Linum</t>
  </si>
  <si>
    <t>Linum marginale</t>
  </si>
  <si>
    <t>Dressler S, Repplinger M, Bayer C (2014) Linaceae. In 'The Families and Genera of Vascular Plants' Eds K Kubitzki, Vol. 11, 237 - 246.</t>
  </si>
  <si>
    <r>
      <t xml:space="preserve">Kreitschitz A, Kovalev A, Gorb SN (2015) Slipping vs. sticking: Water-dependent adhesive and frictinoal properties of </t>
    </r>
    <r>
      <rPr>
        <i/>
        <sz val="11"/>
        <color theme="1"/>
        <rFont val="Calibri"/>
        <family val="2"/>
        <scheme val="minor"/>
      </rPr>
      <t>Linum usitatissimum</t>
    </r>
    <r>
      <rPr>
        <sz val="11"/>
        <color theme="1"/>
        <rFont val="Calibri"/>
        <family val="2"/>
        <scheme val="minor"/>
      </rPr>
      <t xml:space="preserve"> L. seed mucilaginous envelope and its biological significance. </t>
    </r>
    <r>
      <rPr>
        <i/>
        <sz val="11"/>
        <color theme="1"/>
        <rFont val="Calibri"/>
        <family val="2"/>
        <scheme val="minor"/>
      </rPr>
      <t>Acta Biomaterialia</t>
    </r>
    <r>
      <rPr>
        <sz val="11"/>
        <color theme="1"/>
        <rFont val="Calibri"/>
        <family val="2"/>
        <scheme val="minor"/>
      </rPr>
      <t xml:space="preserve"> </t>
    </r>
    <r>
      <rPr>
        <b/>
        <sz val="11"/>
        <color theme="1"/>
        <rFont val="Calibri"/>
        <family val="2"/>
        <scheme val="minor"/>
      </rPr>
      <t>17</t>
    </r>
    <r>
      <rPr>
        <sz val="11"/>
        <color theme="1"/>
        <rFont val="Calibri"/>
        <family val="2"/>
        <scheme val="minor"/>
      </rPr>
      <t>, 152 - 159.</t>
    </r>
  </si>
  <si>
    <t>Logania</t>
  </si>
  <si>
    <t>Wind or ingested (1,2, refs family), (for this genus more likely to be wind due to starchy fruits),  wind/gravity (ref for other member of genus). Fruits of South Australian species are described as woody, so they aer likely abiotically dispersed.</t>
  </si>
  <si>
    <r>
      <t xml:space="preserve">Adler LS, Leege LM, Irwin RE (2006) Comparison of pollen transfer dynamics by multiple floral visitors: Experiments with pollen and fluorescent dye. </t>
    </r>
    <r>
      <rPr>
        <i/>
        <sz val="11"/>
        <color theme="1"/>
        <rFont val="Calibri"/>
        <family val="2"/>
        <scheme val="minor"/>
      </rPr>
      <t>Annals of Botany</t>
    </r>
    <r>
      <rPr>
        <sz val="11"/>
        <color theme="1"/>
        <rFont val="Calibri"/>
        <family val="2"/>
        <scheme val="minor"/>
      </rPr>
      <t xml:space="preserve"> </t>
    </r>
    <r>
      <rPr>
        <b/>
        <sz val="11"/>
        <color theme="1"/>
        <rFont val="Calibri"/>
        <family val="2"/>
        <scheme val="minor"/>
      </rPr>
      <t>97</t>
    </r>
    <r>
      <rPr>
        <sz val="11"/>
        <color theme="1"/>
        <rFont val="Calibri"/>
        <family val="2"/>
        <scheme val="minor"/>
      </rPr>
      <t>, 141 - 150. (</t>
    </r>
    <r>
      <rPr>
        <i/>
        <sz val="11"/>
        <color theme="1"/>
        <rFont val="Calibri"/>
        <family val="2"/>
        <scheme val="minor"/>
      </rPr>
      <t>Gelsemium</t>
    </r>
    <r>
      <rPr>
        <sz val="11"/>
        <color theme="1"/>
        <rFont val="Calibri"/>
        <family val="2"/>
        <scheme val="minor"/>
      </rPr>
      <t xml:space="preserve">), Thien LB (1980) Patterns of pollination in the primitive Angiosperms. </t>
    </r>
    <r>
      <rPr>
        <i/>
        <sz val="11"/>
        <color theme="1"/>
        <rFont val="Calibri"/>
        <family val="2"/>
        <scheme val="minor"/>
      </rPr>
      <t>Biotropica</t>
    </r>
    <r>
      <rPr>
        <sz val="11"/>
        <color theme="1"/>
        <rFont val="Calibri"/>
        <family val="2"/>
        <scheme val="minor"/>
      </rPr>
      <t xml:space="preserve"> </t>
    </r>
    <r>
      <rPr>
        <b/>
        <sz val="11"/>
        <color theme="1"/>
        <rFont val="Calibri"/>
        <family val="2"/>
        <scheme val="minor"/>
      </rPr>
      <t>12(1)</t>
    </r>
    <r>
      <rPr>
        <sz val="11"/>
        <color theme="1"/>
        <rFont val="Calibri"/>
        <family val="2"/>
        <scheme val="minor"/>
      </rPr>
      <t>, 1 - 13 (</t>
    </r>
    <r>
      <rPr>
        <i/>
        <sz val="11"/>
        <color theme="1"/>
        <rFont val="Calibri"/>
        <family val="2"/>
        <scheme val="minor"/>
      </rPr>
      <t>Fagraea</t>
    </r>
    <r>
      <rPr>
        <sz val="11"/>
        <color theme="1"/>
        <rFont val="Calibri"/>
        <family val="2"/>
        <scheme val="minor"/>
      </rPr>
      <t xml:space="preserve">), MacGregor CJ, Pocock MJO, Fox R, Evans DM (2015) Pollination by nocturnal Lepidoptera, and the effect of light pollution: a review. </t>
    </r>
    <r>
      <rPr>
        <i/>
        <sz val="11"/>
        <color theme="1"/>
        <rFont val="Calibri"/>
        <family val="2"/>
        <scheme val="minor"/>
      </rPr>
      <t>Ecological Entomology</t>
    </r>
    <r>
      <rPr>
        <sz val="11"/>
        <color theme="1"/>
        <rFont val="Calibri"/>
        <family val="2"/>
        <scheme val="minor"/>
      </rPr>
      <t xml:space="preserve"> </t>
    </r>
    <r>
      <rPr>
        <b/>
        <sz val="11"/>
        <color theme="1"/>
        <rFont val="Calibri"/>
        <family val="2"/>
        <scheme val="minor"/>
      </rPr>
      <t>40</t>
    </r>
    <r>
      <rPr>
        <sz val="11"/>
        <color theme="1"/>
        <rFont val="Calibri"/>
        <family val="2"/>
        <scheme val="minor"/>
      </rPr>
      <t>, 187 - 198 (refs in appendix doc) -&gt; 108.	Oliveira, P.E., Gibbs, P.E. &amp; Barbosa, A.A. (2004) Moth pollination of woody species in the Cerrados of Central Brazil: a case of so much owed to so few? Plant Systematics and Evolution, 245, 41–54. (</t>
    </r>
    <r>
      <rPr>
        <i/>
        <sz val="11"/>
        <color theme="1"/>
        <rFont val="Calibri"/>
        <family val="2"/>
        <scheme val="minor"/>
      </rPr>
      <t xml:space="preserve">Antonia </t>
    </r>
    <r>
      <rPr>
        <sz val="11"/>
        <color theme="1"/>
        <rFont val="Calibri"/>
        <family val="2"/>
        <scheme val="minor"/>
      </rPr>
      <t xml:space="preserve">&amp; </t>
    </r>
    <r>
      <rPr>
        <i/>
        <sz val="11"/>
        <color theme="1"/>
        <rFont val="Calibri"/>
        <family val="2"/>
        <scheme val="minor"/>
      </rPr>
      <t>Strychos</t>
    </r>
    <r>
      <rPr>
        <sz val="11"/>
        <color theme="1"/>
        <rFont val="Calibri"/>
        <family val="2"/>
        <scheme val="minor"/>
      </rPr>
      <t>) + Martins, F.Q. and Batalha, M.A. (2006) Pollination systems and floral traits in cerrado woody species of the Upper Taquari region (central Brazil). Brazilian Journal of Biology, 66, 543–552 (</t>
    </r>
    <r>
      <rPr>
        <i/>
        <sz val="11"/>
        <color theme="1"/>
        <rFont val="Calibri"/>
        <family val="2"/>
        <scheme val="minor"/>
      </rPr>
      <t>Strychos</t>
    </r>
    <r>
      <rPr>
        <sz val="11"/>
        <color theme="1"/>
        <rFont val="Calibri"/>
        <family val="2"/>
        <scheme val="minor"/>
      </rPr>
      <t xml:space="preserve">)., Heine EM (1938) Observations on the pollination of New Zealand flowering plants. </t>
    </r>
    <r>
      <rPr>
        <i/>
        <sz val="11"/>
        <color theme="1"/>
        <rFont val="Calibri"/>
        <family val="2"/>
        <scheme val="minor"/>
      </rPr>
      <t>Transactions and Proceedings of the Royal Society of New Zealand</t>
    </r>
    <r>
      <rPr>
        <sz val="11"/>
        <color theme="1"/>
        <rFont val="Calibri"/>
        <family val="2"/>
        <scheme val="minor"/>
      </rPr>
      <t xml:space="preserve"> </t>
    </r>
    <r>
      <rPr>
        <b/>
        <sz val="11"/>
        <color theme="1"/>
        <rFont val="Calibri"/>
        <family val="2"/>
        <scheme val="minor"/>
      </rPr>
      <t>67</t>
    </r>
    <r>
      <rPr>
        <sz val="11"/>
        <color theme="1"/>
        <rFont val="Calibri"/>
        <family val="2"/>
        <scheme val="minor"/>
      </rPr>
      <t>, 133 - 148.</t>
    </r>
  </si>
  <si>
    <t>Ingestion (ref for other member of genus)</t>
  </si>
  <si>
    <t>Mitrasacme</t>
  </si>
  <si>
    <t>Mitrasacme pilosa</t>
  </si>
  <si>
    <t>Insects (ref for family, excluding birds by morphology)</t>
  </si>
  <si>
    <t>Unassisted, or abiotic (ref for family, with morphology)</t>
  </si>
  <si>
    <t>https://keys.lucidcentral.org/keys/v3/FFPA/key/FFPA/Media/Html/Loganiaceae.htm</t>
  </si>
  <si>
    <t>Struwe L, Gibbons KL, Conn BJ, Motley TJ (2019) Loganiaceae. In 'The Families and Genera of Vascular Plants - Flowering Plants. Eudicots.' Vol 15 (Eds Kadereit JW, Bittrich V) 511 - 532.</t>
  </si>
  <si>
    <t>Mitrasacme serpyllifolia</t>
  </si>
  <si>
    <t>Orianthera</t>
  </si>
  <si>
    <t>Orianthera centralis</t>
  </si>
  <si>
    <r>
      <t xml:space="preserve">Foster C, Conn B, Henwood MJ (2014) Molecular data support </t>
    </r>
    <r>
      <rPr>
        <i/>
        <sz val="11"/>
        <color theme="1"/>
        <rFont val="Calibri"/>
        <family val="2"/>
        <scheme val="minor"/>
      </rPr>
      <t xml:space="preserve">Orianthera: </t>
    </r>
    <r>
      <rPr>
        <sz val="11"/>
        <color theme="1"/>
        <rFont val="Calibri"/>
        <family val="2"/>
        <scheme val="minor"/>
      </rPr>
      <t>a new genus of Australian Loganiaceae. Telopea</t>
    </r>
    <r>
      <rPr>
        <i/>
        <sz val="11"/>
        <color theme="1"/>
        <rFont val="Calibri"/>
        <family val="2"/>
        <scheme val="minor"/>
      </rPr>
      <t xml:space="preserve"> </t>
    </r>
    <r>
      <rPr>
        <b/>
        <i/>
        <sz val="11"/>
        <color theme="1"/>
        <rFont val="Calibri"/>
        <family val="2"/>
        <scheme val="minor"/>
      </rPr>
      <t>16</t>
    </r>
    <r>
      <rPr>
        <i/>
        <sz val="11"/>
        <color theme="1"/>
        <rFont val="Calibri"/>
        <family val="2"/>
        <scheme val="minor"/>
      </rPr>
      <t>, 149 - 158.</t>
    </r>
  </si>
  <si>
    <t>Orianthera judithiana</t>
  </si>
  <si>
    <t>Insects (likley, ref for family and based on morphology)</t>
  </si>
  <si>
    <t>Abiotic (no ref, based on morphology and other genera in family)</t>
  </si>
  <si>
    <t>Struwe, L, Gibbons, KL, Conn, BJ, Motley, TJ (2019) Loganiaceae. In 'Flowering Plants. Eudicots: Apiales, Gentianales (except Rubiaceae).' (Eds K Kubitzki, JW Kadereit, V Bittrich.) Vol. 15 pp. 511 - 526. (Springer International Publishing: Cham).</t>
  </si>
  <si>
    <t>Orianthera nuda</t>
  </si>
  <si>
    <t>Phyllangium</t>
  </si>
  <si>
    <t>Phyllangium distylis</t>
  </si>
  <si>
    <t>Phyllangium divergens</t>
  </si>
  <si>
    <t>Phyllangium sulcatum</t>
  </si>
  <si>
    <t>Loranthaceae</t>
  </si>
  <si>
    <t>Amyema</t>
  </si>
  <si>
    <t>Amyema fitzgeraldii</t>
  </si>
  <si>
    <t>Birds, insects (ref for other species in genus)</t>
  </si>
  <si>
    <r>
      <t xml:space="preserve">Bernhardt P, Knox RB (1983) The stigmatic papillae of </t>
    </r>
    <r>
      <rPr>
        <i/>
        <sz val="11"/>
        <color theme="1"/>
        <rFont val="Calibri"/>
        <family val="2"/>
        <scheme val="minor"/>
      </rPr>
      <t xml:space="preserve">Amyema </t>
    </r>
    <r>
      <rPr>
        <sz val="11"/>
        <color theme="1"/>
        <rFont val="Calibri"/>
        <family val="2"/>
        <scheme val="minor"/>
      </rPr>
      <t xml:space="preserve">(Loranthaceae): Developmental responses to protandry and surface adaptations for bird pollination. </t>
    </r>
    <r>
      <rPr>
        <i/>
        <sz val="11"/>
        <color theme="1"/>
        <rFont val="Calibri"/>
        <family val="2"/>
        <scheme val="minor"/>
      </rPr>
      <t xml:space="preserve">American Journal of Botany </t>
    </r>
    <r>
      <rPr>
        <b/>
        <sz val="11"/>
        <color theme="1"/>
        <rFont val="Calibri"/>
        <family val="2"/>
        <scheme val="minor"/>
      </rPr>
      <t>70(9)</t>
    </r>
    <r>
      <rPr>
        <sz val="11"/>
        <color theme="1"/>
        <rFont val="Calibri"/>
        <family val="2"/>
        <scheme val="minor"/>
      </rPr>
      <t xml:space="preserve">, 1313 - 1319. Ford HA 1979. Interspecific competition in Australian honeyeaters-depletion of common resources. </t>
    </r>
    <r>
      <rPr>
        <i/>
        <sz val="11"/>
        <color theme="1"/>
        <rFont val="Calibri"/>
        <family val="2"/>
        <scheme val="minor"/>
      </rPr>
      <t xml:space="preserve">Australian Journal of Ecology </t>
    </r>
    <r>
      <rPr>
        <b/>
        <sz val="11"/>
        <color theme="1"/>
        <rFont val="Calibri"/>
        <family val="2"/>
        <scheme val="minor"/>
      </rPr>
      <t xml:space="preserve">4, </t>
    </r>
    <r>
      <rPr>
        <sz val="11"/>
        <color theme="1"/>
        <rFont val="Calibri"/>
        <family val="2"/>
        <scheme val="minor"/>
      </rPr>
      <t xml:space="preserve">145-164. Bernhardt P, Calder DM (1981) The floral ecology of sympatric populations of </t>
    </r>
    <r>
      <rPr>
        <i/>
        <sz val="11"/>
        <color theme="1"/>
        <rFont val="Calibri"/>
        <family val="2"/>
        <scheme val="minor"/>
      </rPr>
      <t xml:space="preserve">Amyema pendulum </t>
    </r>
    <r>
      <rPr>
        <sz val="11"/>
        <color theme="1"/>
        <rFont val="Calibri"/>
        <family val="2"/>
        <scheme val="minor"/>
      </rPr>
      <t xml:space="preserve">and </t>
    </r>
    <r>
      <rPr>
        <i/>
        <sz val="11"/>
        <color theme="1"/>
        <rFont val="Calibri"/>
        <family val="2"/>
        <scheme val="minor"/>
      </rPr>
      <t xml:space="preserve">Amyema quandang </t>
    </r>
    <r>
      <rPr>
        <sz val="11"/>
        <color theme="1"/>
        <rFont val="Calibri"/>
        <family val="2"/>
        <scheme val="minor"/>
      </rPr>
      <t xml:space="preserve">(Loranthaceae) </t>
    </r>
    <r>
      <rPr>
        <i/>
        <sz val="11"/>
        <color theme="1"/>
        <rFont val="Calibri"/>
        <family val="2"/>
        <scheme val="minor"/>
      </rPr>
      <t>Bulletin of the Torrey Botanical Club</t>
    </r>
    <r>
      <rPr>
        <sz val="11"/>
        <color theme="1"/>
        <rFont val="Calibri"/>
        <family val="2"/>
        <scheme val="minor"/>
      </rPr>
      <t xml:space="preserve"> </t>
    </r>
    <r>
      <rPr>
        <b/>
        <sz val="11"/>
        <color theme="1"/>
        <rFont val="Calibri"/>
        <family val="2"/>
        <scheme val="minor"/>
      </rPr>
      <t>108(2)</t>
    </r>
    <r>
      <rPr>
        <sz val="11"/>
        <color theme="1"/>
        <rFont val="Calibri"/>
        <family val="2"/>
        <scheme val="minor"/>
      </rPr>
      <t>, 213 - 230. Ford HA, Paton DC, Forde N (1979) Birds as polliantors of Austrlaian plants. New Zealand Journal of Botany 17(4) 509 - 519.</t>
    </r>
  </si>
  <si>
    <t>Kuijt J, Hansen B (2015) Loranthaceae. In 'The Fmailies and Genera of Vasuclar Plants - Flowering Plants, Eudicots.'  (Eds J Kuijt, B Hansen) 73 - 119.</t>
  </si>
  <si>
    <t>Amyema gibberula</t>
  </si>
  <si>
    <t>Amyema hiliana</t>
  </si>
  <si>
    <t>Amyema linophylla</t>
  </si>
  <si>
    <t>Amyema maidenii</t>
  </si>
  <si>
    <t>Amyema melaleucae</t>
  </si>
  <si>
    <t>Amyema miquelii</t>
  </si>
  <si>
    <t>Amyema miraculosa</t>
  </si>
  <si>
    <t>Amyema pendula</t>
  </si>
  <si>
    <t>Amyema preissii</t>
  </si>
  <si>
    <t>Amyema quandang</t>
  </si>
  <si>
    <t>Amyema sanguinea</t>
  </si>
  <si>
    <t>Diplatia</t>
  </si>
  <si>
    <t>Diplata grandibractea</t>
  </si>
  <si>
    <t>Birds, insects (ref for other genera in family)</t>
  </si>
  <si>
    <r>
      <t xml:space="preserve">Bernhardt P, Knox RB (1983) The stigmatic papillae of </t>
    </r>
    <r>
      <rPr>
        <i/>
        <sz val="11"/>
        <color theme="1"/>
        <rFont val="Calibri"/>
        <family val="2"/>
        <scheme val="minor"/>
      </rPr>
      <t xml:space="preserve">Amyema </t>
    </r>
    <r>
      <rPr>
        <sz val="11"/>
        <color theme="1"/>
        <rFont val="Calibri"/>
        <family val="2"/>
        <scheme val="minor"/>
      </rPr>
      <t xml:space="preserve">(Loranthaceae): Developmental responses to protandry and surface adaptations for bird pollination. </t>
    </r>
    <r>
      <rPr>
        <i/>
        <sz val="11"/>
        <color theme="1"/>
        <rFont val="Calibri"/>
        <family val="2"/>
        <scheme val="minor"/>
      </rPr>
      <t xml:space="preserve">American Journal of Botany </t>
    </r>
    <r>
      <rPr>
        <b/>
        <sz val="11"/>
        <color theme="1"/>
        <rFont val="Calibri"/>
        <family val="2"/>
        <scheme val="minor"/>
      </rPr>
      <t>70(9)</t>
    </r>
    <r>
      <rPr>
        <sz val="11"/>
        <color theme="1"/>
        <rFont val="Calibri"/>
        <family val="2"/>
        <scheme val="minor"/>
      </rPr>
      <t xml:space="preserve">, 1313 - 1319. Ford HA 1979. Interspecific competition in Australian honeyeaters-depletion of common resources. </t>
    </r>
    <r>
      <rPr>
        <i/>
        <sz val="11"/>
        <color theme="1"/>
        <rFont val="Calibri"/>
        <family val="2"/>
        <scheme val="minor"/>
      </rPr>
      <t xml:space="preserve">Australian Journal of Ecology </t>
    </r>
    <r>
      <rPr>
        <b/>
        <sz val="11"/>
        <color theme="1"/>
        <rFont val="Calibri"/>
        <family val="2"/>
        <scheme val="minor"/>
      </rPr>
      <t xml:space="preserve">4, </t>
    </r>
    <r>
      <rPr>
        <sz val="11"/>
        <color theme="1"/>
        <rFont val="Calibri"/>
        <family val="2"/>
        <scheme val="minor"/>
      </rPr>
      <t xml:space="preserve">145-164. Bernhardt P, Calder DM (1981) The floral ecology of sympatric populations of </t>
    </r>
    <r>
      <rPr>
        <i/>
        <sz val="11"/>
        <color theme="1"/>
        <rFont val="Calibri"/>
        <family val="2"/>
        <scheme val="minor"/>
      </rPr>
      <t xml:space="preserve">Amyema pendulum </t>
    </r>
    <r>
      <rPr>
        <sz val="11"/>
        <color theme="1"/>
        <rFont val="Calibri"/>
        <family val="2"/>
        <scheme val="minor"/>
      </rPr>
      <t xml:space="preserve">and </t>
    </r>
    <r>
      <rPr>
        <i/>
        <sz val="11"/>
        <color theme="1"/>
        <rFont val="Calibri"/>
        <family val="2"/>
        <scheme val="minor"/>
      </rPr>
      <t xml:space="preserve">Amyema quandang </t>
    </r>
    <r>
      <rPr>
        <sz val="11"/>
        <color theme="1"/>
        <rFont val="Calibri"/>
        <family val="2"/>
        <scheme val="minor"/>
      </rPr>
      <t xml:space="preserve">(Loranthaceae) </t>
    </r>
    <r>
      <rPr>
        <i/>
        <sz val="11"/>
        <color theme="1"/>
        <rFont val="Calibri"/>
        <family val="2"/>
        <scheme val="minor"/>
      </rPr>
      <t>Bulletin of the Torrey Botanical Club</t>
    </r>
    <r>
      <rPr>
        <sz val="11"/>
        <color theme="1"/>
        <rFont val="Calibri"/>
        <family val="2"/>
        <scheme val="minor"/>
      </rPr>
      <t xml:space="preserve"> </t>
    </r>
    <r>
      <rPr>
        <b/>
        <sz val="11"/>
        <color theme="1"/>
        <rFont val="Calibri"/>
        <family val="2"/>
        <scheme val="minor"/>
      </rPr>
      <t>108(2)</t>
    </r>
    <r>
      <rPr>
        <sz val="11"/>
        <color theme="1"/>
        <rFont val="Calibri"/>
        <family val="2"/>
        <scheme val="minor"/>
      </rPr>
      <t>, 213 - 230.</t>
    </r>
  </si>
  <si>
    <t>Lysiana</t>
  </si>
  <si>
    <t>Lysiana casuarinae</t>
  </si>
  <si>
    <r>
      <t xml:space="preserve">Watson, D.(2001). Mistletoe - A Keystone Resource in Forests and Woodlands Worldwide. Annual Review of Ecology and Systematics 32:219–49. Primack RB, Norman DC, Tomlinson PB (1981) Floral morphology in relation to pollination ecology in five Queensland coastal plants. </t>
    </r>
    <r>
      <rPr>
        <i/>
        <sz val="11"/>
        <color theme="1"/>
        <rFont val="Calibri"/>
        <family val="2"/>
        <scheme val="minor"/>
      </rPr>
      <t>Austrobaileya</t>
    </r>
    <r>
      <rPr>
        <sz val="11"/>
        <color theme="1"/>
        <rFont val="Calibri"/>
        <family val="2"/>
        <scheme val="minor"/>
      </rPr>
      <t xml:space="preserve"> </t>
    </r>
    <r>
      <rPr>
        <b/>
        <sz val="11"/>
        <color theme="1"/>
        <rFont val="Calibri"/>
        <family val="2"/>
        <scheme val="minor"/>
      </rPr>
      <t>1(4)</t>
    </r>
    <r>
      <rPr>
        <sz val="11"/>
        <color theme="1"/>
        <rFont val="Calibri"/>
        <family val="2"/>
        <scheme val="minor"/>
      </rPr>
      <t xml:space="preserve">, 346 - 355. Ford HA, Paton DC, Forde N (1979) Birds as polliantors of Austrlaian plants. </t>
    </r>
    <r>
      <rPr>
        <i/>
        <sz val="11"/>
        <color theme="1"/>
        <rFont val="Calibri"/>
        <family val="2"/>
        <scheme val="minor"/>
      </rPr>
      <t xml:space="preserve">New Zealand Journal of Botany </t>
    </r>
    <r>
      <rPr>
        <b/>
        <sz val="11"/>
        <color theme="1"/>
        <rFont val="Calibri"/>
        <family val="2"/>
        <scheme val="minor"/>
      </rPr>
      <t>17(4)</t>
    </r>
    <r>
      <rPr>
        <sz val="11"/>
        <color theme="1"/>
        <rFont val="Calibri"/>
        <family val="2"/>
        <scheme val="minor"/>
      </rPr>
      <t xml:space="preserve"> 509 - 519.</t>
    </r>
  </si>
  <si>
    <t>Lysiana exocarpi</t>
  </si>
  <si>
    <t>Lysiana linearifolia</t>
  </si>
  <si>
    <t>Lysiana murrayi</t>
  </si>
  <si>
    <t>Lysiana spathulata</t>
  </si>
  <si>
    <t>Lysiana subfalcata</t>
  </si>
  <si>
    <t>Muellerina</t>
  </si>
  <si>
    <t>Muellerina eucalyptoides</t>
  </si>
  <si>
    <t>Birds (ref for genus)</t>
  </si>
  <si>
    <t>Ford HA, Paton DC, Forde N (1979) Birds as polliantors of Austrlaian plants. New Zealand Journal of Botany 17(4) 509 - 519.</t>
  </si>
  <si>
    <t>Lythraceae</t>
  </si>
  <si>
    <t>Ammannia</t>
  </si>
  <si>
    <t>Ammannia multiflora</t>
  </si>
  <si>
    <t>Graham SA (2007) Lythraceae. In 'The Families and Genera of Vascular Plants - Flowering Plants. Eudicots' Eds Kubitzki K, Vol. 9, 226 - 246.</t>
  </si>
  <si>
    <r>
      <t xml:space="preserve">Graham SA (1985) A revision of </t>
    </r>
    <r>
      <rPr>
        <i/>
        <sz val="11"/>
        <color theme="1"/>
        <rFont val="Calibri"/>
        <family val="2"/>
        <scheme val="minor"/>
      </rPr>
      <t>Ammannia</t>
    </r>
    <r>
      <rPr>
        <sz val="11"/>
        <color theme="1"/>
        <rFont val="Calibri"/>
        <family val="2"/>
        <scheme val="minor"/>
      </rPr>
      <t xml:space="preserve"> (Lythraceae) in the Western hemisphere. </t>
    </r>
    <r>
      <rPr>
        <i/>
        <sz val="11"/>
        <color theme="1"/>
        <rFont val="Calibri"/>
        <family val="2"/>
        <scheme val="minor"/>
      </rPr>
      <t xml:space="preserve">The arnold Arboretum of Harvard University </t>
    </r>
    <r>
      <rPr>
        <b/>
        <sz val="11"/>
        <color theme="1"/>
        <rFont val="Calibri"/>
        <family val="2"/>
        <scheme val="minor"/>
      </rPr>
      <t>66(4)</t>
    </r>
    <r>
      <rPr>
        <sz val="11"/>
        <color theme="1"/>
        <rFont val="Calibri"/>
        <family val="2"/>
        <scheme val="minor"/>
      </rPr>
      <t>, 395 - 420.</t>
    </r>
  </si>
  <si>
    <t>Lythrum</t>
  </si>
  <si>
    <t>Lythrum hyssopifolia</t>
  </si>
  <si>
    <t>Insects (ref for family, for other species in genus)</t>
  </si>
  <si>
    <r>
      <t>Graham SA (2007) Lythraceae. In 'The Families and Genera of Vascular Plants - Flowering Plants. Eudicots' Eds Kubitzki K, Vol. 9, 226 - 246. Flannagan RJ, Mitchell RJ, Karron JD (2010) Increased relative abundance of an invasive competitor for pollination, Lythrum salicaria</t>
    </r>
    <r>
      <rPr>
        <i/>
        <sz val="11"/>
        <color theme="1"/>
        <rFont val="Calibri"/>
        <family val="2"/>
        <scheme val="minor"/>
      </rPr>
      <t>, reduces seed number in Mimulus ringens</t>
    </r>
    <r>
      <rPr>
        <sz val="11"/>
        <color theme="1"/>
        <rFont val="Calibri"/>
        <family val="2"/>
        <scheme val="minor"/>
      </rPr>
      <t xml:space="preserve"> </t>
    </r>
    <r>
      <rPr>
        <b/>
        <sz val="11"/>
        <color theme="1"/>
        <rFont val="Calibri"/>
        <family val="2"/>
        <scheme val="minor"/>
      </rPr>
      <t>164</t>
    </r>
    <r>
      <rPr>
        <sz val="11"/>
        <color theme="1"/>
        <rFont val="Calibri"/>
        <family val="2"/>
        <scheme val="minor"/>
      </rPr>
      <t>, 445 - 454.</t>
    </r>
  </si>
  <si>
    <t xml:space="preserve">Heidorn, R, Anderson B (1991) Vegetation management guideline: purple loosestrife (Lythrum salicaria L.). Natural Areas Journal. 11(3): 172-173. Skoglund SJ  (1990) Seed dispersing agents in two regularly flooded river sites. Canadian Journal of Botany. 68: 754-760 </t>
  </si>
  <si>
    <t>Lythrum paradoxum</t>
  </si>
  <si>
    <t>Lythrum salicaria</t>
  </si>
  <si>
    <t>Lythrum wilsonii</t>
  </si>
  <si>
    <t>Malvaceae</t>
  </si>
  <si>
    <t>Abutilon</t>
  </si>
  <si>
    <t>Abutilon calliphyllum</t>
  </si>
  <si>
    <t>Insect (refs for morphologically similar species in genus)</t>
  </si>
  <si>
    <t>Wind or gravity (ref for species in genus)</t>
  </si>
  <si>
    <r>
      <t xml:space="preserve">Abid R, Alam J, Qaiser M (2010) Pollination mechanism and role of insects in </t>
    </r>
    <r>
      <rPr>
        <i/>
        <sz val="11"/>
        <color theme="1"/>
        <rFont val="Calibri"/>
        <family val="2"/>
        <scheme val="minor"/>
      </rPr>
      <t xml:space="preserve">Abutilon indicum </t>
    </r>
    <r>
      <rPr>
        <sz val="11"/>
        <color theme="1"/>
        <rFont val="Calibri"/>
        <family val="2"/>
        <scheme val="minor"/>
      </rPr>
      <t xml:space="preserve">(L.) </t>
    </r>
    <r>
      <rPr>
        <i/>
        <sz val="11"/>
        <color theme="1"/>
        <rFont val="Calibri"/>
        <family val="2"/>
        <scheme val="minor"/>
      </rPr>
      <t>Pakistan Journal of Botany</t>
    </r>
    <r>
      <rPr>
        <sz val="11"/>
        <color theme="1"/>
        <rFont val="Calibri"/>
        <family val="2"/>
        <scheme val="minor"/>
      </rPr>
      <t xml:space="preserve"> </t>
    </r>
    <r>
      <rPr>
        <b/>
        <sz val="11"/>
        <color theme="1"/>
        <rFont val="Calibri"/>
        <family val="2"/>
        <scheme val="minor"/>
      </rPr>
      <t>42</t>
    </r>
    <r>
      <rPr>
        <sz val="11"/>
        <color theme="1"/>
        <rFont val="Calibri"/>
        <family val="2"/>
        <scheme val="minor"/>
      </rPr>
      <t>, 1395 - 1399.</t>
    </r>
  </si>
  <si>
    <r>
      <t>Cardina J, Norquay HM, Stinner BR, McCartney DA (1996) Postdispersal predation of velvetlead (</t>
    </r>
    <r>
      <rPr>
        <i/>
        <sz val="11"/>
        <color theme="1"/>
        <rFont val="Calibri"/>
        <family val="2"/>
        <scheme val="minor"/>
      </rPr>
      <t>Abutilon theoprasti</t>
    </r>
    <r>
      <rPr>
        <sz val="11"/>
        <color theme="1"/>
        <rFont val="Calibri"/>
        <family val="2"/>
        <scheme val="minor"/>
      </rPr>
      <t xml:space="preserve">) seeds. </t>
    </r>
    <r>
      <rPr>
        <i/>
        <sz val="11"/>
        <color theme="1"/>
        <rFont val="Calibri"/>
        <family val="2"/>
        <scheme val="minor"/>
      </rPr>
      <t>Weed Scienct Society of America</t>
    </r>
    <r>
      <rPr>
        <sz val="11"/>
        <color theme="1"/>
        <rFont val="Calibri"/>
        <family val="2"/>
        <scheme val="minor"/>
      </rPr>
      <t xml:space="preserve"> </t>
    </r>
    <r>
      <rPr>
        <b/>
        <sz val="11"/>
        <color theme="1"/>
        <rFont val="Calibri"/>
        <family val="2"/>
        <scheme val="minor"/>
      </rPr>
      <t>44(3)</t>
    </r>
    <r>
      <rPr>
        <sz val="11"/>
        <color theme="1"/>
        <rFont val="Calibri"/>
        <family val="2"/>
        <scheme val="minor"/>
      </rPr>
      <t>, 534 - 539.</t>
    </r>
  </si>
  <si>
    <t>Abutilon cryptopetalum</t>
  </si>
  <si>
    <t>Abutilon cunninghamii</t>
  </si>
  <si>
    <t>Abutilon fraseri</t>
  </si>
  <si>
    <t>Abutilon halophilum</t>
  </si>
  <si>
    <t>Abutilon lepidum</t>
  </si>
  <si>
    <t>Abutilon leucopetalum</t>
  </si>
  <si>
    <t>Abutilon macrum</t>
  </si>
  <si>
    <t>Abutilon malvaefolium</t>
  </si>
  <si>
    <t>Abutilon otocarpum</t>
  </si>
  <si>
    <t>Abutilon oxycarpum</t>
  </si>
  <si>
    <t>Althaea</t>
  </si>
  <si>
    <t>Althaea australis</t>
  </si>
  <si>
    <t>Wind (ref for genus in species)</t>
  </si>
  <si>
    <t xml:space="preserve">  Li Qun, Bao Jinlong, S. A. U., &amp; Wang Xueying, S. A. U. (2011). Nectar compositions and insect pollination of althaea rosea. Shenyang nong ye da xue xue bao, 42(2).</t>
  </si>
  <si>
    <t>Bojňanský, V., and A. Fargašová. 2007. Atlas of Seeds and Fruits of Central and East-European Flora: The Carpathian Mountains Region. Springer, Dordrecht, The Netherlands. 1046 pp.</t>
  </si>
  <si>
    <t>Alyogyne</t>
  </si>
  <si>
    <t>Alyogyne hakeifolia</t>
  </si>
  <si>
    <t>Wind (based on morphology and other genera in family)</t>
  </si>
  <si>
    <r>
      <t xml:space="preserve">Garcia JE, Shrestha M, Howard SR, Petersen P, Dyer AG (2019) Signal or cue: the role of structural colors in flower pollination. </t>
    </r>
    <r>
      <rPr>
        <i/>
        <sz val="11"/>
        <color theme="1"/>
        <rFont val="Calibri"/>
        <family val="2"/>
        <scheme val="minor"/>
      </rPr>
      <t>Current Zoology</t>
    </r>
    <r>
      <rPr>
        <sz val="11"/>
        <color theme="1"/>
        <rFont val="Calibri"/>
        <family val="2"/>
        <scheme val="minor"/>
      </rPr>
      <t xml:space="preserve"> </t>
    </r>
    <r>
      <rPr>
        <b/>
        <sz val="11"/>
        <color theme="1"/>
        <rFont val="Calibri"/>
        <family val="2"/>
        <scheme val="minor"/>
      </rPr>
      <t>65(4)</t>
    </r>
    <r>
      <rPr>
        <sz val="11"/>
        <color theme="1"/>
        <rFont val="Calibri"/>
        <family val="2"/>
        <scheme val="minor"/>
      </rPr>
      <t>, 467 - 481.</t>
    </r>
  </si>
  <si>
    <t>Alyogyne hugelii</t>
  </si>
  <si>
    <t>Alyogyne pinoniana</t>
  </si>
  <si>
    <t>Brachychiton</t>
  </si>
  <si>
    <t>Brachychiton discolor</t>
  </si>
  <si>
    <r>
      <t xml:space="preserve">Franklin DC, Bate PJ (2013) </t>
    </r>
    <r>
      <rPr>
        <i/>
        <sz val="11"/>
        <color theme="1"/>
        <rFont val="Calibri"/>
        <family val="2"/>
        <scheme val="minor"/>
      </rPr>
      <t>Brachychiton megacephyllus</t>
    </r>
    <r>
      <rPr>
        <sz val="11"/>
        <color theme="1"/>
        <rFont val="Calibri"/>
        <family val="2"/>
        <scheme val="minor"/>
      </rPr>
      <t xml:space="preserve">, the Red-flowered Kurrajong. </t>
    </r>
    <r>
      <rPr>
        <i/>
        <sz val="11"/>
        <color theme="1"/>
        <rFont val="Calibri"/>
        <family val="2"/>
        <scheme val="minor"/>
      </rPr>
      <t>Northern Territory Naturalist</t>
    </r>
    <r>
      <rPr>
        <sz val="11"/>
        <color theme="1"/>
        <rFont val="Calibri"/>
        <family val="2"/>
        <scheme val="minor"/>
      </rPr>
      <t xml:space="preserve"> </t>
    </r>
    <r>
      <rPr>
        <b/>
        <sz val="11"/>
        <color theme="1"/>
        <rFont val="Calibri"/>
        <family val="2"/>
        <scheme val="minor"/>
      </rPr>
      <t>24</t>
    </r>
    <r>
      <rPr>
        <sz val="11"/>
        <color theme="1"/>
        <rFont val="Calibri"/>
        <family val="2"/>
        <scheme val="minor"/>
      </rPr>
      <t>, 81 - 88.</t>
    </r>
  </si>
  <si>
    <r>
      <t xml:space="preserve">Buist M, Yates CJ, Ladd PG (2000) Ecological characteristics of </t>
    </r>
    <r>
      <rPr>
        <i/>
        <sz val="11"/>
        <color theme="1"/>
        <rFont val="Calibri"/>
        <family val="2"/>
        <scheme val="minor"/>
      </rPr>
      <t>Brachychiton populneus</t>
    </r>
    <r>
      <rPr>
        <sz val="11"/>
        <color theme="1"/>
        <rFont val="Calibri"/>
        <family val="2"/>
        <scheme val="minor"/>
      </rPr>
      <t xml:space="preserve"> (Sterculiaceae) (kurrajong) in relation to the invasion of urban bishland in south-western Australia. </t>
    </r>
    <r>
      <rPr>
        <i/>
        <sz val="11"/>
        <color theme="1"/>
        <rFont val="Calibri"/>
        <family val="2"/>
        <scheme val="minor"/>
      </rPr>
      <t>Austral Ecology</t>
    </r>
    <r>
      <rPr>
        <sz val="11"/>
        <color theme="1"/>
        <rFont val="Calibri"/>
        <family val="2"/>
        <scheme val="minor"/>
      </rPr>
      <t xml:space="preserve"> </t>
    </r>
    <r>
      <rPr>
        <b/>
        <sz val="11"/>
        <color theme="1"/>
        <rFont val="Calibri"/>
        <family val="2"/>
        <scheme val="minor"/>
      </rPr>
      <t>25</t>
    </r>
    <r>
      <rPr>
        <sz val="11"/>
        <color theme="1"/>
        <rFont val="Calibri"/>
        <family val="2"/>
        <scheme val="minor"/>
      </rPr>
      <t>, 487 - 496.</t>
    </r>
  </si>
  <si>
    <t>Brachychiton populneus</t>
  </si>
  <si>
    <t>Ingestion (ref for species , also morphology)</t>
  </si>
  <si>
    <t>Commersonia</t>
  </si>
  <si>
    <t>Commersonia rotundifolia</t>
  </si>
  <si>
    <t>Ingestion (indirect ref for species in genus, also morphology)</t>
  </si>
  <si>
    <t> Benson, Doug; McDougall, Lyn (2001). "Ecology of Sydney plant species - Part 8 Dicotyledon families Rutaceae to Zygophyllaceae". Cunninghamia. 7 (2): 393. Retrieved 19 September 2021</t>
  </si>
  <si>
    <r>
      <t xml:space="preserve">White E, Vivian-Smith G (2011) Contagious dispersal of seeds of synchronously fruiting species beneath invasive and native fleshy-fruited trees. </t>
    </r>
    <r>
      <rPr>
        <i/>
        <sz val="11"/>
        <color theme="1"/>
        <rFont val="Calibri"/>
        <family val="2"/>
        <scheme val="minor"/>
      </rPr>
      <t>Austral Ecology</t>
    </r>
    <r>
      <rPr>
        <sz val="11"/>
        <color theme="1"/>
        <rFont val="Calibri"/>
        <family val="2"/>
        <scheme val="minor"/>
      </rPr>
      <t xml:space="preserve"> </t>
    </r>
    <r>
      <rPr>
        <b/>
        <sz val="11"/>
        <color theme="1"/>
        <rFont val="Calibri"/>
        <family val="2"/>
        <scheme val="minor"/>
      </rPr>
      <t>36</t>
    </r>
    <r>
      <rPr>
        <sz val="11"/>
        <color theme="1"/>
        <rFont val="Calibri"/>
        <family val="2"/>
        <scheme val="minor"/>
      </rPr>
      <t>, 195 - 202.</t>
    </r>
  </si>
  <si>
    <t>Corchorus</t>
  </si>
  <si>
    <t>Corchorus pascuorum</t>
  </si>
  <si>
    <t>Office of Environment &amp; Heritage (OEH) (2012p). Native Jute - profile. Available from: http://www.environment.nsw.gov.au/threatenedspeciesapp/profile.aspx?id=10177.</t>
  </si>
  <si>
    <t xml:space="preserve">Corchorus sidoides </t>
  </si>
  <si>
    <t>Corchorus tridens</t>
  </si>
  <si>
    <t>Ficus</t>
  </si>
  <si>
    <r>
      <t xml:space="preserve">Dixon DJ (2001) A chequered history: the taxonomy of </t>
    </r>
    <r>
      <rPr>
        <i/>
        <sz val="11"/>
        <color theme="1"/>
        <rFont val="Calibri"/>
        <family val="2"/>
        <scheme val="minor"/>
      </rPr>
      <t>Ficus platypodia</t>
    </r>
    <r>
      <rPr>
        <sz val="11"/>
        <color theme="1"/>
        <rFont val="Calibri"/>
        <family val="2"/>
        <scheme val="minor"/>
      </rPr>
      <t xml:space="preserve"> and </t>
    </r>
    <r>
      <rPr>
        <i/>
        <sz val="11"/>
        <color theme="1"/>
        <rFont val="Calibri"/>
        <family val="2"/>
        <scheme val="minor"/>
      </rPr>
      <t>F. leucotricha</t>
    </r>
    <r>
      <rPr>
        <sz val="11"/>
        <color theme="1"/>
        <rFont val="Calibri"/>
        <family val="2"/>
        <scheme val="minor"/>
      </rPr>
      <t xml:space="preserve"> (Moraceae: </t>
    </r>
    <r>
      <rPr>
        <i/>
        <sz val="11"/>
        <color theme="1"/>
        <rFont val="Calibri"/>
        <family val="2"/>
        <scheme val="minor"/>
      </rPr>
      <t>Urostigma</t>
    </r>
    <r>
      <rPr>
        <sz val="11"/>
        <color theme="1"/>
        <rFont val="Calibri"/>
        <family val="2"/>
        <scheme val="minor"/>
      </rPr>
      <t xml:space="preserve"> sect. </t>
    </r>
    <r>
      <rPr>
        <i/>
        <sz val="11"/>
        <color theme="1"/>
        <rFont val="Calibri"/>
        <family val="2"/>
        <scheme val="minor"/>
      </rPr>
      <t>Malvanthera</t>
    </r>
    <r>
      <rPr>
        <sz val="11"/>
        <color theme="1"/>
        <rFont val="Calibri"/>
        <family val="2"/>
        <scheme val="minor"/>
      </rPr>
      <t xml:space="preserve">) unravelled.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14</t>
    </r>
    <r>
      <rPr>
        <sz val="11"/>
        <color theme="1"/>
        <rFont val="Calibri"/>
        <family val="2"/>
        <scheme val="minor"/>
      </rPr>
      <t>, 535 - 563.</t>
    </r>
  </si>
  <si>
    <r>
      <t xml:space="preserve">Wilde B, Barrett RL (2021) Hiding in plain sight, </t>
    </r>
    <r>
      <rPr>
        <i/>
        <sz val="11"/>
        <color theme="1"/>
        <rFont val="Calibri"/>
        <family val="2"/>
        <scheme val="minor"/>
      </rPr>
      <t>Ficus desertorum</t>
    </r>
    <r>
      <rPr>
        <sz val="11"/>
        <color theme="1"/>
        <rFont val="Calibri"/>
        <family val="2"/>
        <scheme val="minor"/>
      </rPr>
      <t xml:space="preserve"> (Moraceae), a new species of rock fig for Central Australia. </t>
    </r>
    <r>
      <rPr>
        <i/>
        <sz val="11"/>
        <color theme="1"/>
        <rFont val="Calibri"/>
        <family val="2"/>
        <scheme val="minor"/>
      </rPr>
      <t>Telopea</t>
    </r>
    <r>
      <rPr>
        <sz val="11"/>
        <color theme="1"/>
        <rFont val="Calibri"/>
        <family val="2"/>
        <scheme val="minor"/>
      </rPr>
      <t xml:space="preserve"> </t>
    </r>
    <r>
      <rPr>
        <b/>
        <sz val="11"/>
        <color theme="1"/>
        <rFont val="Calibri"/>
        <family val="2"/>
        <scheme val="minor"/>
      </rPr>
      <t>24</t>
    </r>
    <r>
      <rPr>
        <sz val="11"/>
        <color theme="1"/>
        <rFont val="Calibri"/>
        <family val="2"/>
        <scheme val="minor"/>
      </rPr>
      <t>, 283 - 301.</t>
    </r>
  </si>
  <si>
    <t>Ficus platypoda</t>
  </si>
  <si>
    <t>Ficus virens</t>
  </si>
  <si>
    <t>Gossypium</t>
  </si>
  <si>
    <t>Gossypium australe</t>
  </si>
  <si>
    <r>
      <t xml:space="preserve">Krakos KN, Booth GM, Bernhardt P (2010) Mechanical vs beetle-mediated self-pollination in </t>
    </r>
    <r>
      <rPr>
        <i/>
        <sz val="11"/>
        <color theme="1"/>
        <rFont val="Calibri"/>
        <family val="2"/>
        <scheme val="minor"/>
      </rPr>
      <t>Gossypium tomentosum</t>
    </r>
    <r>
      <rPr>
        <sz val="11"/>
        <color theme="1"/>
        <rFont val="Calibri"/>
        <family val="2"/>
        <scheme val="minor"/>
      </rPr>
      <t xml:space="preserve"> (Malvaceae), an endangered shrub. </t>
    </r>
    <r>
      <rPr>
        <i/>
        <sz val="11"/>
        <color theme="1"/>
        <rFont val="Calibri"/>
        <family val="2"/>
        <scheme val="minor"/>
      </rPr>
      <t xml:space="preserve">Internatinoal Journal of Insect Science </t>
    </r>
    <r>
      <rPr>
        <b/>
        <sz val="11"/>
        <color theme="1"/>
        <rFont val="Calibri"/>
        <family val="2"/>
        <scheme val="minor"/>
      </rPr>
      <t>2(1)</t>
    </r>
  </si>
  <si>
    <t>Bayer C, Kubitzki K (2003) Malvaceae. In 'The Families and Genera of Vascular Plants - Dicotyledons'. Eds K Kubitzki. Vol 5. 225 - 311.</t>
  </si>
  <si>
    <t>Gossypium stuartianum</t>
  </si>
  <si>
    <t>Guichenotia</t>
  </si>
  <si>
    <t>Guichenotia ledifolia</t>
  </si>
  <si>
    <t>Gynatrix</t>
  </si>
  <si>
    <r>
      <t xml:space="preserve">Leigh A, Cosgrove MJ, Nicotra AB (2006) Reproductive allocation in a gender dimmorphic shrub: anamalous female investment in </t>
    </r>
    <r>
      <rPr>
        <i/>
        <sz val="11"/>
        <color theme="1"/>
        <rFont val="Calibri"/>
        <family val="2"/>
        <scheme val="minor"/>
      </rPr>
      <t>Gynatrix pulchella</t>
    </r>
    <r>
      <rPr>
        <sz val="11"/>
        <color theme="1"/>
        <rFont val="Calibri"/>
        <family val="2"/>
        <scheme val="minor"/>
      </rPr>
      <t xml:space="preserve">? </t>
    </r>
    <r>
      <rPr>
        <i/>
        <sz val="11"/>
        <color theme="1"/>
        <rFont val="Calibri"/>
        <family val="2"/>
        <scheme val="minor"/>
      </rPr>
      <t>Journal of Ecology</t>
    </r>
    <r>
      <rPr>
        <sz val="11"/>
        <color theme="1"/>
        <rFont val="Calibri"/>
        <family val="2"/>
        <scheme val="minor"/>
      </rPr>
      <t xml:space="preserve"> </t>
    </r>
    <r>
      <rPr>
        <b/>
        <sz val="11"/>
        <color theme="1"/>
        <rFont val="Calibri"/>
        <family val="2"/>
        <scheme val="minor"/>
      </rPr>
      <t>94</t>
    </r>
    <r>
      <rPr>
        <sz val="11"/>
        <color theme="1"/>
        <rFont val="Calibri"/>
        <family val="2"/>
        <scheme val="minor"/>
      </rPr>
      <t>, 1261 - 1271. Feng (1984) Flora (Vol 49(2)), Science Press, Beijing, pp 1 - 238.</t>
    </r>
  </si>
  <si>
    <t>Hibiscus</t>
  </si>
  <si>
    <t>Hibiscus arenicola</t>
  </si>
  <si>
    <t>Wind, and/or water (ref for species in genus)</t>
  </si>
  <si>
    <r>
      <t xml:space="preserve">Kudoh H, Whigham DF (2001) A genetic analysis of hydrologically dispersed seeds of </t>
    </r>
    <r>
      <rPr>
        <i/>
        <sz val="11"/>
        <color theme="1"/>
        <rFont val="Calibri"/>
        <family val="2"/>
        <scheme val="minor"/>
      </rPr>
      <t>Hibiscus moscheutos</t>
    </r>
    <r>
      <rPr>
        <sz val="11"/>
        <color theme="1"/>
        <rFont val="Calibri"/>
        <family val="2"/>
        <scheme val="minor"/>
      </rPr>
      <t xml:space="preserve"> (Malvaceae). </t>
    </r>
    <r>
      <rPr>
        <i/>
        <sz val="11"/>
        <color theme="1"/>
        <rFont val="Calibri"/>
        <family val="2"/>
        <scheme val="minor"/>
      </rPr>
      <t>American Journal of Botany</t>
    </r>
    <r>
      <rPr>
        <sz val="11"/>
        <color theme="1"/>
        <rFont val="Calibri"/>
        <family val="2"/>
        <scheme val="minor"/>
      </rPr>
      <t xml:space="preserve"> </t>
    </r>
    <r>
      <rPr>
        <b/>
        <sz val="11"/>
        <color theme="1"/>
        <rFont val="Calibri"/>
        <family val="2"/>
        <scheme val="minor"/>
      </rPr>
      <t>88(4)</t>
    </r>
    <r>
      <rPr>
        <sz val="11"/>
        <color theme="1"/>
        <rFont val="Calibri"/>
        <family val="2"/>
        <scheme val="minor"/>
      </rPr>
      <t>, 588 - 593.</t>
    </r>
  </si>
  <si>
    <t>Hibiscus brachychlaenus</t>
  </si>
  <si>
    <t>Hibiscus brachysiphonius</t>
  </si>
  <si>
    <t>Hibiscus burtonii</t>
  </si>
  <si>
    <t>Hibiscus krichauffianus</t>
  </si>
  <si>
    <t>Hibiscus leptocladus</t>
  </si>
  <si>
    <t>Hibiscus solanifolius</t>
  </si>
  <si>
    <t>Hibiscus sturtii</t>
  </si>
  <si>
    <t>Howittia</t>
  </si>
  <si>
    <t>Howittia trilocularis</t>
  </si>
  <si>
    <t>Wind (likely, based on morphology, no ref)</t>
  </si>
  <si>
    <r>
      <t xml:space="preserve">Ruan CJ, Chen SC, Li Q, Da Silva JAT (2011) Adaptive evolution of the context-dependent style curvature in some species of the Malvaceae: a molecular phylogenetic approach.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297</t>
    </r>
    <r>
      <rPr>
        <sz val="11"/>
        <color theme="1"/>
        <rFont val="Calibri"/>
        <family val="2"/>
        <scheme val="minor"/>
      </rPr>
      <t>, 57 - 74.</t>
    </r>
  </si>
  <si>
    <t>Lawrencia</t>
  </si>
  <si>
    <r>
      <t xml:space="preserve">Jesson LK (2007) Ecological correlates of diversification in New Zealand angiosperm lineages. </t>
    </r>
    <r>
      <rPr>
        <i/>
        <sz val="11"/>
        <color theme="1"/>
        <rFont val="Calibri"/>
        <family val="2"/>
        <scheme val="minor"/>
      </rPr>
      <t xml:space="preserve">New Zealand Journal of Botany </t>
    </r>
    <r>
      <rPr>
        <b/>
        <sz val="11"/>
        <color theme="1"/>
        <rFont val="Calibri"/>
        <family val="2"/>
        <scheme val="minor"/>
      </rPr>
      <t>45</t>
    </r>
    <r>
      <rPr>
        <sz val="11"/>
        <color theme="1"/>
        <rFont val="Calibri"/>
        <family val="2"/>
        <scheme val="minor"/>
      </rPr>
      <t>, 35 - 51., Feng (1984) Flora (Vol 49(2)), Science Press, Beijing, pp 1 - 238.</t>
    </r>
  </si>
  <si>
    <t>Lawrencia glomerata</t>
  </si>
  <si>
    <t>Lawrencia spicata</t>
  </si>
  <si>
    <t>Lawrencia viridigrisea</t>
  </si>
  <si>
    <t>Malva</t>
  </si>
  <si>
    <t>Malva preissiana</t>
  </si>
  <si>
    <t>Insect (ref for other genus in species)</t>
  </si>
  <si>
    <t>Abiotic, also by livestock (ref for species in genus). The dispersal by livestock is likely in the mud on the hooves of cattle, not a typical adhesion adaptation of the seeds, hence dispersal is mostly abiotic.</t>
  </si>
  <si>
    <t>https://florabase.dpaw.wa.gov.au/browse/profile/4961</t>
  </si>
  <si>
    <t>Malva weinmanniana</t>
  </si>
  <si>
    <t>Radyera</t>
  </si>
  <si>
    <t>Radyera farragei</t>
  </si>
  <si>
    <t>Abiotic (likely, based on morpjhology)</t>
  </si>
  <si>
    <t>Seringia</t>
  </si>
  <si>
    <t>Seringia elliptica</t>
  </si>
  <si>
    <t>Wind (ref for family, with morphology)</t>
  </si>
  <si>
    <t>Seringia exastia</t>
  </si>
  <si>
    <t>Insect (likely, based on morphology and other members in family)</t>
  </si>
  <si>
    <t>Ingestion and/or ants (ref for species in genus)</t>
  </si>
  <si>
    <t>Seringia nephrosperma</t>
  </si>
  <si>
    <t>Sida</t>
  </si>
  <si>
    <t>Sida ammophila</t>
  </si>
  <si>
    <r>
      <t>Wind, also adhesive (ref for species in genus). The references refers to wind dispersal for unspecified Australian genera, with adhesion being for S. spinosa</t>
    </r>
    <r>
      <rPr>
        <i/>
        <sz val="11"/>
        <color theme="1"/>
        <rFont val="Calibri"/>
        <family val="2"/>
        <scheme val="minor"/>
      </rPr>
      <t xml:space="preserve">, </t>
    </r>
    <r>
      <rPr>
        <sz val="11"/>
        <color theme="1"/>
        <rFont val="Calibri"/>
        <family val="2"/>
        <scheme val="minor"/>
      </rPr>
      <t>a non-Australian native, hence species have been classified as abiotically dispersed.</t>
    </r>
  </si>
  <si>
    <t>Tang Y, Gilbert MG, Dorr LJ (2007) Floral of China. Science Press, Beijing, and Missouri Botanical Garden Press, St. Louis</t>
  </si>
  <si>
    <t>Sida argillacea</t>
  </si>
  <si>
    <t>Sida calyxhymenia</t>
  </si>
  <si>
    <t>Sida cardiophylla</t>
  </si>
  <si>
    <t>Sida corrugata</t>
  </si>
  <si>
    <t>Sida cunninghamii</t>
  </si>
  <si>
    <t>Sida everistiana</t>
  </si>
  <si>
    <t>Sida fibulifera</t>
  </si>
  <si>
    <t>Sida filiformis</t>
  </si>
  <si>
    <t>Sida goniocarpa</t>
  </si>
  <si>
    <t>Sida intricata</t>
  </si>
  <si>
    <t>Sida laevis</t>
  </si>
  <si>
    <t>Sida macropoda</t>
  </si>
  <si>
    <t>Sida petrophila</t>
  </si>
  <si>
    <t>Sida phaeotricha</t>
  </si>
  <si>
    <t>Sida platycalyx</t>
  </si>
  <si>
    <t>Sida rohlenae</t>
  </si>
  <si>
    <t>Sida spodochroma</t>
  </si>
  <si>
    <t>Sida trichopoda</t>
  </si>
  <si>
    <t>Triumfetta</t>
  </si>
  <si>
    <t>Triumfetta antrorsa</t>
  </si>
  <si>
    <t>Triumfetta centralis</t>
  </si>
  <si>
    <t>Triumfetta johnstonii</t>
  </si>
  <si>
    <t>Triumfetta maconochieana</t>
  </si>
  <si>
    <t>Triumfetta winneckeana</t>
  </si>
  <si>
    <t>Waltheria</t>
  </si>
  <si>
    <t>Waltheria indica</t>
  </si>
  <si>
    <t>https://somemagneticislandplants.com.au/sleepy-morning</t>
  </si>
  <si>
    <t>Meliaceae</t>
  </si>
  <si>
    <t>Owenia</t>
  </si>
  <si>
    <t>Owenia acidula</t>
  </si>
  <si>
    <t>Mabberley GJ (2011) Meliaceae. In 'The Families and Genera of Vascular Plants' Eds K Kubitzki, Vol. 10, 185 - 211.</t>
  </si>
  <si>
    <r>
      <t xml:space="preserve">Cleland JB (1952) The dispersal of plants by birds. </t>
    </r>
    <r>
      <rPr>
        <i/>
        <sz val="11"/>
        <color theme="1"/>
        <rFont val="Calibri"/>
        <family val="2"/>
        <scheme val="minor"/>
      </rPr>
      <t>The S.A. Ornithologist</t>
    </r>
    <r>
      <rPr>
        <sz val="11"/>
        <color theme="1"/>
        <rFont val="Calibri"/>
        <family val="2"/>
        <scheme val="minor"/>
      </rPr>
      <t>, 72 - 77.</t>
    </r>
  </si>
  <si>
    <t>Menyanthaceae</t>
  </si>
  <si>
    <t>Liparophyllum</t>
  </si>
  <si>
    <t>Liparophyllum exaltatum</t>
  </si>
  <si>
    <t>Insect (based on morphology)</t>
  </si>
  <si>
    <t>Adhesion (ref for other species in genus), water (other genera in family, but ones without fleshy fruits). This species doesn't have fleshy fruits, hence it is likely abiotically dispersed.</t>
  </si>
  <si>
    <t>Young LM (2012) Seed dispersal mutualisms and plant regeneration in New Zealand alpine systems. Ph D Thesis, University of Canterbury, Christchurch, New Zealand</t>
  </si>
  <si>
    <t>Nymphoides</t>
  </si>
  <si>
    <t>Nymphoides crenata</t>
  </si>
  <si>
    <t>Kadereit G (2007) Menyanthaceae. In 'The Families and Genera of Vascular Plants - Flowering Plants . Eudicots' Eds JW Kadereit, C Jeffery. Vol. 8, 599 - 604.</t>
  </si>
  <si>
    <t>Nymphoides geminata</t>
  </si>
  <si>
    <t>Nymphoides spinulosperma</t>
  </si>
  <si>
    <t>Ornduffia</t>
  </si>
  <si>
    <t>Ornduffia reniformis</t>
  </si>
  <si>
    <r>
      <t xml:space="preserve">Ball JW, Robinson TP, Wardell-Johnson GW, Bovill J, Byrne M, Nevill PG (2020) Fine-scale species distribution modelling and genotyping by sequence to examine hybridisation betewen two narrow endemic plant species. </t>
    </r>
    <r>
      <rPr>
        <i/>
        <sz val="11"/>
        <color theme="1"/>
        <rFont val="Calibri"/>
        <family val="2"/>
        <scheme val="minor"/>
      </rPr>
      <t>Scientific Reports</t>
    </r>
    <r>
      <rPr>
        <sz val="11"/>
        <color theme="1"/>
        <rFont val="Calibri"/>
        <family val="2"/>
        <scheme val="minor"/>
      </rPr>
      <t xml:space="preserve"> </t>
    </r>
    <r>
      <rPr>
        <b/>
        <sz val="11"/>
        <color theme="1"/>
        <rFont val="Calibri"/>
        <family val="2"/>
        <scheme val="minor"/>
      </rPr>
      <t>10</t>
    </r>
    <r>
      <rPr>
        <sz val="11"/>
        <color theme="1"/>
        <rFont val="Calibri"/>
        <family val="2"/>
        <scheme val="minor"/>
      </rPr>
      <t>, 1562</t>
    </r>
  </si>
  <si>
    <t>Ornduffia umbricola</t>
  </si>
  <si>
    <t>Ficus desertorum</t>
  </si>
  <si>
    <t>Myoporaceae</t>
  </si>
  <si>
    <t>Eremophila</t>
  </si>
  <si>
    <t>Eremophila acrida</t>
  </si>
  <si>
    <r>
      <t xml:space="preserve">Gericke I, Fowler RM, Heskes AM, Bayly MJ, Semple SJ, Ndi CP, Staerk D, Loland CJ, Murphy DJ, Buirchell BJ, Moller BL (2021) Navigating through chemical space and evolutionary time across the Australian continent in plant genus </t>
    </r>
    <r>
      <rPr>
        <i/>
        <sz val="11"/>
        <color theme="1"/>
        <rFont val="Calibri"/>
        <family val="2"/>
        <scheme val="minor"/>
      </rPr>
      <t>Eremophila. The Plant Journal</t>
    </r>
    <r>
      <rPr>
        <sz val="11"/>
        <color theme="1"/>
        <rFont val="Calibri"/>
        <family val="2"/>
        <scheme val="minor"/>
      </rPr>
      <t xml:space="preserve"> </t>
    </r>
    <r>
      <rPr>
        <b/>
        <sz val="11"/>
        <color theme="1"/>
        <rFont val="Calibri"/>
        <family val="2"/>
        <scheme val="minor"/>
      </rPr>
      <t>108(2)</t>
    </r>
    <r>
      <rPr>
        <sz val="11"/>
        <color theme="1"/>
        <rFont val="Calibri"/>
        <family val="2"/>
        <scheme val="minor"/>
      </rPr>
      <t>, 555 - 578.</t>
    </r>
  </si>
  <si>
    <r>
      <t xml:space="preserve">Richmond GS, Chinnock RJ (1994) Seed germination of the Australian desert shrub </t>
    </r>
    <r>
      <rPr>
        <i/>
        <sz val="11"/>
        <color theme="1"/>
        <rFont val="Calibri"/>
        <family val="2"/>
        <scheme val="minor"/>
      </rPr>
      <t>Eremophila</t>
    </r>
    <r>
      <rPr>
        <sz val="11"/>
        <color theme="1"/>
        <rFont val="Calibri"/>
        <family val="2"/>
        <scheme val="minor"/>
      </rPr>
      <t xml:space="preserve"> (Myoporaceae). </t>
    </r>
    <r>
      <rPr>
        <i/>
        <sz val="11"/>
        <color theme="1"/>
        <rFont val="Calibri"/>
        <family val="2"/>
        <scheme val="minor"/>
      </rPr>
      <t>Botanical Review</t>
    </r>
    <r>
      <rPr>
        <sz val="11"/>
        <color theme="1"/>
        <rFont val="Calibri"/>
        <family val="2"/>
        <scheme val="minor"/>
      </rPr>
      <t xml:space="preserve"> </t>
    </r>
    <r>
      <rPr>
        <b/>
        <sz val="11"/>
        <color theme="1"/>
        <rFont val="Calibri"/>
        <family val="2"/>
        <scheme val="minor"/>
      </rPr>
      <t>60(4)</t>
    </r>
    <r>
      <rPr>
        <sz val="11"/>
        <color theme="1"/>
        <rFont val="Calibri"/>
        <family val="2"/>
        <scheme val="minor"/>
      </rPr>
      <t>, 483 - 503.</t>
    </r>
  </si>
  <si>
    <t>Eremophila alatisepala</t>
  </si>
  <si>
    <r>
      <t xml:space="preserve">Chinnock RJ (1979) Ten new species of </t>
    </r>
    <r>
      <rPr>
        <i/>
        <sz val="11"/>
        <color theme="1"/>
        <rFont val="Calibri"/>
        <family val="2"/>
        <scheme val="minor"/>
      </rPr>
      <t>Eremophila</t>
    </r>
    <r>
      <rPr>
        <sz val="11"/>
        <color theme="1"/>
        <rFont val="Calibri"/>
        <family val="2"/>
        <scheme val="minor"/>
      </rPr>
      <t xml:space="preserve"> (Myoporaceae) from Central and Western Australia. </t>
    </r>
    <r>
      <rPr>
        <i/>
        <sz val="11"/>
        <color theme="1"/>
        <rFont val="Calibri"/>
        <family val="2"/>
        <scheme val="minor"/>
      </rPr>
      <t>Journal of the Adelaide Botanical Gardens</t>
    </r>
    <r>
      <rPr>
        <sz val="11"/>
        <color theme="1"/>
        <rFont val="Calibri"/>
        <family val="2"/>
        <scheme val="minor"/>
      </rPr>
      <t xml:space="preserve"> </t>
    </r>
    <r>
      <rPr>
        <b/>
        <sz val="11"/>
        <color theme="1"/>
        <rFont val="Calibri"/>
        <family val="2"/>
        <scheme val="minor"/>
      </rPr>
      <t>1(4)</t>
    </r>
    <r>
      <rPr>
        <sz val="11"/>
        <color theme="1"/>
        <rFont val="Calibri"/>
        <family val="2"/>
        <scheme val="minor"/>
      </rPr>
      <t>, 237 - 262.</t>
    </r>
  </si>
  <si>
    <t>Eremophila alternifolia</t>
  </si>
  <si>
    <t>Bird (ref for species)</t>
  </si>
  <si>
    <t>Abiotic (based on morphology). Eremophila fruits are occasionally drupaceous and are readily consumed by emus, so species have been classified as bird or abiotically dispersed based on fruit morophology. This is a dry fruit species.</t>
  </si>
  <si>
    <t>Eremophila arachnoides</t>
  </si>
  <si>
    <t>Eremophila arenaria</t>
  </si>
  <si>
    <t>Eremophila attenuata</t>
  </si>
  <si>
    <t>Abiotic (likely, morphology not studied)</t>
  </si>
  <si>
    <t>Eremophila barbata</t>
  </si>
  <si>
    <t>Eremophila battii</t>
  </si>
  <si>
    <t>Eremophila behriana</t>
  </si>
  <si>
    <t>Eremophila bigoniiflora</t>
  </si>
  <si>
    <t>Eremophila bowmanii</t>
  </si>
  <si>
    <t>Eremophila caperata</t>
  </si>
  <si>
    <t>Chinnock, R.J. (Bob) (2007). Eremophila and allied genera : a monograph of the plant family Myoporaceae (1st ed.). Dural, NSW: Rosenberg. pp. 224–226.</t>
  </si>
  <si>
    <t>Eremophila clarkei</t>
  </si>
  <si>
    <t>Eremophila cordatisepala</t>
  </si>
  <si>
    <t>Insects (no ref, based on morphology)</t>
  </si>
  <si>
    <r>
      <t xml:space="preserve">Richmond GS, Chinnock RJ (1994) Seed germination of the Australian desert shrub </t>
    </r>
    <r>
      <rPr>
        <i/>
        <sz val="11"/>
        <color theme="1"/>
        <rFont val="Calibri"/>
        <family val="2"/>
        <scheme val="minor"/>
      </rPr>
      <t>Eremophila</t>
    </r>
    <r>
      <rPr>
        <sz val="11"/>
        <color theme="1"/>
        <rFont val="Calibri"/>
        <family val="2"/>
        <scheme val="minor"/>
      </rPr>
      <t xml:space="preserve"> (Myoporaceae). </t>
    </r>
    <r>
      <rPr>
        <i/>
        <sz val="11"/>
        <color theme="1"/>
        <rFont val="Calibri"/>
        <family val="2"/>
        <scheme val="minor"/>
      </rPr>
      <t>Botanical Review</t>
    </r>
    <r>
      <rPr>
        <sz val="11"/>
        <color theme="1"/>
        <rFont val="Calibri"/>
        <family val="2"/>
        <scheme val="minor"/>
      </rPr>
      <t xml:space="preserve"> </t>
    </r>
    <r>
      <rPr>
        <b/>
        <sz val="11"/>
        <color theme="1"/>
        <rFont val="Calibri"/>
        <family val="2"/>
        <scheme val="minor"/>
      </rPr>
      <t>60(4)</t>
    </r>
    <r>
      <rPr>
        <sz val="11"/>
        <color theme="1"/>
        <rFont val="Calibri"/>
        <family val="2"/>
        <scheme val="minor"/>
      </rPr>
      <t>, 483 - 503. https://www.anbg.gov.au/photo/apii/genus/Eremophila</t>
    </r>
  </si>
  <si>
    <t>Eremophila crassifolia</t>
  </si>
  <si>
    <t>Eremophila cuneifolia</t>
  </si>
  <si>
    <t>Eremophila dalyana</t>
  </si>
  <si>
    <t>Eremophila decipiens</t>
  </si>
  <si>
    <t>Eremophila decussata</t>
  </si>
  <si>
    <t>Eremophila delisseri</t>
  </si>
  <si>
    <t>Eremophila dempsteri</t>
  </si>
  <si>
    <t>Eremophila dendritica</t>
  </si>
  <si>
    <t>Eremophila deserti</t>
  </si>
  <si>
    <t>Eremophila divaricata</t>
  </si>
  <si>
    <t>Eremophila duttonii</t>
  </si>
  <si>
    <t>Unassisted (ref for species)</t>
  </si>
  <si>
    <t>Eremophila elderi</t>
  </si>
  <si>
    <t>Eremophila eriocalyx</t>
  </si>
  <si>
    <t>Eremophila exilifolia</t>
  </si>
  <si>
    <t>Eremophila falcata</t>
  </si>
  <si>
    <t>Eremophila fallax</t>
  </si>
  <si>
    <t>Eremophila foliosissima</t>
  </si>
  <si>
    <t>Eremophila forrestii</t>
  </si>
  <si>
    <t>Eremophila freelingii</t>
  </si>
  <si>
    <t>Eremophila georgei</t>
  </si>
  <si>
    <t>Eremophila gibbifolia</t>
  </si>
  <si>
    <t>Eremophila gibsonii</t>
  </si>
  <si>
    <t>Eremophila gilesii</t>
  </si>
  <si>
    <t>Eremophila glabra</t>
  </si>
  <si>
    <r>
      <t>Dunstan H, Florentine SK, Calvino-Cancela M, Westbrooke ME, Palmer GC (2013) Dietary characteristics of Emus (</t>
    </r>
    <r>
      <rPr>
        <i/>
        <sz val="11"/>
        <color theme="1"/>
        <rFont val="Calibri"/>
        <family val="2"/>
        <scheme val="minor"/>
      </rPr>
      <t>Dromaius novaehollandiae</t>
    </r>
    <r>
      <rPr>
        <sz val="11"/>
        <color theme="1"/>
        <rFont val="Calibri"/>
        <family val="2"/>
        <scheme val="minor"/>
      </rPr>
      <t xml:space="preserve">) in semi-arid New South Wales, Australia, and dispersal and germination of ingested seeds. </t>
    </r>
    <r>
      <rPr>
        <i/>
        <sz val="11"/>
        <color theme="1"/>
        <rFont val="Calibri"/>
        <family val="2"/>
        <scheme val="minor"/>
      </rPr>
      <t>Emu - Austral Ornithology</t>
    </r>
    <r>
      <rPr>
        <sz val="11"/>
        <color theme="1"/>
        <rFont val="Calibri"/>
        <family val="2"/>
        <scheme val="minor"/>
      </rPr>
      <t xml:space="preserve"> </t>
    </r>
    <r>
      <rPr>
        <b/>
        <sz val="11"/>
        <color theme="1"/>
        <rFont val="Calibri"/>
        <family val="2"/>
        <scheme val="minor"/>
      </rPr>
      <t>113</t>
    </r>
    <r>
      <rPr>
        <sz val="11"/>
        <color theme="1"/>
        <rFont val="Calibri"/>
        <family val="2"/>
        <scheme val="minor"/>
      </rPr>
      <t>, 168 - 176.</t>
    </r>
  </si>
  <si>
    <t>Eremophila goodwinii</t>
  </si>
  <si>
    <t>Eremophila hilii</t>
  </si>
  <si>
    <t>Eremophila hughesii</t>
  </si>
  <si>
    <t>Eremophila hygrophana</t>
  </si>
  <si>
    <t>Eremophila interstans</t>
  </si>
  <si>
    <t>Eremophila ionantha</t>
  </si>
  <si>
    <t>Eremophila latrobei</t>
  </si>
  <si>
    <t>Unassisted (indirect ref for species)</t>
  </si>
  <si>
    <t>Eremophila linsmithii</t>
  </si>
  <si>
    <t>Eremophila longifolia</t>
  </si>
  <si>
    <t>Eremophila macdonnellii</t>
  </si>
  <si>
    <t>Eremophila macgillivrayi</t>
  </si>
  <si>
    <t>Eremophila maculata</t>
  </si>
  <si>
    <t>Eremophila mitchellii</t>
  </si>
  <si>
    <t>Eremophila neglecta</t>
  </si>
  <si>
    <t>Eremophila obovata</t>
  </si>
  <si>
    <t>Eremophila oppositifolia</t>
  </si>
  <si>
    <t>Eremophila paisleyi</t>
  </si>
  <si>
    <t>Eremophila pallida</t>
  </si>
  <si>
    <t>Eremophila parvifolia</t>
  </si>
  <si>
    <t>Eremophila pentaptera</t>
  </si>
  <si>
    <t>Eremophila platythamnos</t>
  </si>
  <si>
    <t>Eremophila polyclada</t>
  </si>
  <si>
    <t>Eremophila praecox</t>
  </si>
  <si>
    <t>Eremophila rotundifolia</t>
  </si>
  <si>
    <t>Eremophila saligna</t>
  </si>
  <si>
    <t>Eremophila santalina</t>
  </si>
  <si>
    <t>Eremophila scoparia</t>
  </si>
  <si>
    <t>Eremophila serrulata</t>
  </si>
  <si>
    <t>Eremophila sturtii</t>
  </si>
  <si>
    <t>Eremophila subfloccosa</t>
  </si>
  <si>
    <t>Eremophila tietkensii</t>
  </si>
  <si>
    <t>Eremophila undulata</t>
  </si>
  <si>
    <t>Eremophila verrucosa</t>
  </si>
  <si>
    <t>Eremophila weldii</t>
  </si>
  <si>
    <t>Eremophila willsii</t>
  </si>
  <si>
    <t>Myoporum</t>
  </si>
  <si>
    <t>Myoporum acuminatum</t>
  </si>
  <si>
    <t>Ingestion (based on morphology, ref for species)</t>
  </si>
  <si>
    <r>
      <t xml:space="preserve">Willson MF, Irvine AK, Walsh NG (1989) Vertebrate dispersal syndromes in some Australian and New Zealand plant communities, with geographic comparisons. </t>
    </r>
    <r>
      <rPr>
        <i/>
        <sz val="11"/>
        <color theme="1"/>
        <rFont val="Calibri"/>
        <family val="2"/>
        <scheme val="minor"/>
      </rPr>
      <t>Biotropica</t>
    </r>
    <r>
      <rPr>
        <sz val="11"/>
        <color theme="1"/>
        <rFont val="Calibri"/>
        <family val="2"/>
        <scheme val="minor"/>
      </rPr>
      <t xml:space="preserve"> </t>
    </r>
    <r>
      <rPr>
        <b/>
        <sz val="11"/>
        <color theme="1"/>
        <rFont val="Calibri"/>
        <family val="2"/>
        <scheme val="minor"/>
      </rPr>
      <t>21(2)</t>
    </r>
    <r>
      <rPr>
        <sz val="11"/>
        <color theme="1"/>
        <rFont val="Calibri"/>
        <family val="2"/>
        <scheme val="minor"/>
      </rPr>
      <t>, 133 - 147.</t>
    </r>
  </si>
  <si>
    <t>Myoporum brevipes</t>
  </si>
  <si>
    <t>Myoporum insulare</t>
  </si>
  <si>
    <t>Myoporum montanum</t>
  </si>
  <si>
    <t>Myoporum parvifolium</t>
  </si>
  <si>
    <t>Myoporum petiolatum</t>
  </si>
  <si>
    <t>Myoporum platycarpum</t>
  </si>
  <si>
    <t>Myoporum viscosum</t>
  </si>
  <si>
    <t>Myrtaceae</t>
  </si>
  <si>
    <t>Aluta</t>
  </si>
  <si>
    <t>Aluta maisonneuvei</t>
  </si>
  <si>
    <t>Insects (likely, ref for family with morphology)</t>
  </si>
  <si>
    <t>Wind, or water (ref for species in genus)</t>
  </si>
  <si>
    <t>https://keys.lucidcentral.org/keys/v3/FFPA/key/FFPA/Media/Html/Myrtaceae.htm</t>
  </si>
  <si>
    <t>Rye BI, Trudgen ME (2000) Aluta, a new Australian genus of Myrtaceae. Nuytsia 13:345–366</t>
  </si>
  <si>
    <t>Baeckea</t>
  </si>
  <si>
    <t>Baeckea elderiana</t>
  </si>
  <si>
    <t>Insects (ref for genus, and morphology)</t>
  </si>
  <si>
    <t>Wind/Gravity (likley, based on morphology)</t>
  </si>
  <si>
    <t>Wilson, PG (2011) Myrtaceae. In 'The Families and Genera of Vascular Plants. Flowering Plants. Eudicots.' (Eds K Kubitzki), Springer Berlin / Heidelberg, Berlin, Heidelberg.</t>
  </si>
  <si>
    <t>Baeckea polystemona</t>
  </si>
  <si>
    <t>Beaufortia</t>
  </si>
  <si>
    <t>Beaufortia elegans</t>
  </si>
  <si>
    <t>Birds, mammals, insects</t>
  </si>
  <si>
    <t>Gravity/unassisted (ref for species in genus)</t>
  </si>
  <si>
    <t>Burbidge, Andrew A. (2016). "A taxonomic revision of Beaufortia (Myrtaceae: Melaleuceae)". Nuytsia. 27: 165–202. https://florabase.dpaw.wa.gov.au/browse/profile/21813</t>
  </si>
  <si>
    <t>Barlow BA (2020) Seed biology ans seed bank dynamics of Western Australian native plants. Environmental Science. Wilson, PG (2011) Myrtaceae. In 'The Families and Genera of Vascular Plants. Flowering Plants. Eudicots.' (Eds K Kubitzki), Springer Berlin / Heidelberg, Berlin, Heidelberg.</t>
  </si>
  <si>
    <t>Beaufortia empetrifolia</t>
  </si>
  <si>
    <t>Callistemon</t>
  </si>
  <si>
    <t>Callistemon brachyandrus</t>
  </si>
  <si>
    <t>Insects, birds, mammals (refs for others in genus)</t>
  </si>
  <si>
    <r>
      <t xml:space="preserve">Wilson PG (2011) Myrtaceae In 'Flowering Plants. Eudicots', K Kubitzki. Ford HA, Paton DC, Forde N (1979) Birds as pollinators of Australian plants. </t>
    </r>
    <r>
      <rPr>
        <i/>
        <sz val="11"/>
        <color theme="1"/>
        <rFont val="Calibri"/>
        <family val="2"/>
        <scheme val="minor"/>
      </rPr>
      <t xml:space="preserve">New Zealand Journal of Botany </t>
    </r>
    <r>
      <rPr>
        <b/>
        <sz val="11"/>
        <color theme="1"/>
        <rFont val="Calibri"/>
        <family val="2"/>
        <scheme val="minor"/>
      </rPr>
      <t xml:space="preserve">17(4) </t>
    </r>
    <r>
      <rPr>
        <sz val="11"/>
        <color theme="1"/>
        <rFont val="Calibri"/>
        <family val="2"/>
        <scheme val="minor"/>
      </rPr>
      <t xml:space="preserve">509 - 519. Fleming TH, Geiselman C, Kress WJ (2009) The evolution of bat pollination: a phylogenetic perspective. </t>
    </r>
    <r>
      <rPr>
        <i/>
        <sz val="11"/>
        <color theme="1"/>
        <rFont val="Calibri"/>
        <family val="2"/>
        <scheme val="minor"/>
      </rPr>
      <t xml:space="preserve">Annals of Botany </t>
    </r>
    <r>
      <rPr>
        <b/>
        <sz val="11"/>
        <color theme="1"/>
        <rFont val="Calibri"/>
        <family val="2"/>
        <scheme val="minor"/>
      </rPr>
      <t>104(6)</t>
    </r>
    <r>
      <rPr>
        <sz val="11"/>
        <color theme="1"/>
        <rFont val="Calibri"/>
        <family val="2"/>
        <scheme val="minor"/>
      </rPr>
      <t>, 1017 - 1043</t>
    </r>
  </si>
  <si>
    <t>Earl, G, Stelling F, Titcumb, M &amp; Berwick, S (eds) 2001, Revegetation Guide for the Goulburn Broken Catchment, Dept. of Natural Resources &amp; Environment, Melbourne, VIC</t>
  </si>
  <si>
    <t>Callistemon rugulosus</t>
  </si>
  <si>
    <r>
      <t xml:space="preserve">Wilson PG (2011) Myrtaceae In 'Flowering Plants. Eudicots', K Kubitzki. Ford HA, Paton DC, Forde N (1979) Birds as pollinators of Australian plants. </t>
    </r>
    <r>
      <rPr>
        <i/>
        <sz val="11"/>
        <color theme="1"/>
        <rFont val="Calibri"/>
        <family val="2"/>
        <scheme val="minor"/>
      </rPr>
      <t xml:space="preserve">New Zealand Journal of Botany </t>
    </r>
    <r>
      <rPr>
        <b/>
        <sz val="11"/>
        <color theme="1"/>
        <rFont val="Calibri"/>
        <family val="2"/>
        <scheme val="minor"/>
      </rPr>
      <t xml:space="preserve">17(4) </t>
    </r>
    <r>
      <rPr>
        <sz val="11"/>
        <color theme="1"/>
        <rFont val="Calibri"/>
        <family val="2"/>
        <scheme val="minor"/>
      </rPr>
      <t xml:space="preserve">509 - 519. Fleming TH, Geiselman C, Kress WJ (2009) The evolution of bat pollination: a phylogenetic perspective. </t>
    </r>
    <r>
      <rPr>
        <i/>
        <sz val="11"/>
        <color theme="1"/>
        <rFont val="Calibri"/>
        <family val="2"/>
        <scheme val="minor"/>
      </rPr>
      <t xml:space="preserve">Annals of Botany </t>
    </r>
    <r>
      <rPr>
        <b/>
        <sz val="11"/>
        <color theme="1"/>
        <rFont val="Calibri"/>
        <family val="2"/>
        <scheme val="minor"/>
      </rPr>
      <t>104(6)</t>
    </r>
    <r>
      <rPr>
        <sz val="11"/>
        <color theme="1"/>
        <rFont val="Calibri"/>
        <family val="2"/>
        <scheme val="minor"/>
      </rPr>
      <t>, 1017 - 1044</t>
    </r>
    <r>
      <rPr>
        <sz val="11"/>
        <color theme="1"/>
        <rFont val="Calibri"/>
        <family val="2"/>
        <scheme val="minor"/>
      </rPr>
      <t/>
    </r>
  </si>
  <si>
    <t>Callistemon sieberi</t>
  </si>
  <si>
    <r>
      <t xml:space="preserve">Wilson PG (2011) Myrtaceae In 'Flowering Plants. Eudicots', K Kubitzki. Ford HA, Paton DC, Forde N (1979) Birds as pollinators of Australian plants. </t>
    </r>
    <r>
      <rPr>
        <i/>
        <sz val="11"/>
        <color theme="1"/>
        <rFont val="Calibri"/>
        <family val="2"/>
        <scheme val="minor"/>
      </rPr>
      <t xml:space="preserve">New Zealand Journal of Botany </t>
    </r>
    <r>
      <rPr>
        <b/>
        <sz val="11"/>
        <color theme="1"/>
        <rFont val="Calibri"/>
        <family val="2"/>
        <scheme val="minor"/>
      </rPr>
      <t xml:space="preserve">17(4) </t>
    </r>
    <r>
      <rPr>
        <sz val="11"/>
        <color theme="1"/>
        <rFont val="Calibri"/>
        <family val="2"/>
        <scheme val="minor"/>
      </rPr>
      <t xml:space="preserve">509 - 519. Fleming TH, Geiselman C, Kress WJ (2009) The evolution of bat pollination: a phylogenetic perspective. </t>
    </r>
    <r>
      <rPr>
        <i/>
        <sz val="11"/>
        <color theme="1"/>
        <rFont val="Calibri"/>
        <family val="2"/>
        <scheme val="minor"/>
      </rPr>
      <t xml:space="preserve">Annals of Botany </t>
    </r>
    <r>
      <rPr>
        <b/>
        <sz val="11"/>
        <color theme="1"/>
        <rFont val="Calibri"/>
        <family val="2"/>
        <scheme val="minor"/>
      </rPr>
      <t>104(6)</t>
    </r>
    <r>
      <rPr>
        <sz val="11"/>
        <color theme="1"/>
        <rFont val="Calibri"/>
        <family val="2"/>
        <scheme val="minor"/>
      </rPr>
      <t>, 1017 - 1045</t>
    </r>
    <r>
      <rPr>
        <sz val="11"/>
        <color theme="1"/>
        <rFont val="Calibri"/>
        <family val="2"/>
        <scheme val="minor"/>
      </rPr>
      <t/>
    </r>
  </si>
  <si>
    <t>Callistemon teretifolius</t>
  </si>
  <si>
    <r>
      <t xml:space="preserve">Wilson PG (2011) Myrtaceae In 'Flowering Plants. Eudicots', K Kubitzki. Ford HA, Paton DC, Forde N (1979) Birds as pollinators of Australian plants. </t>
    </r>
    <r>
      <rPr>
        <i/>
        <sz val="11"/>
        <color theme="1"/>
        <rFont val="Calibri"/>
        <family val="2"/>
        <scheme val="minor"/>
      </rPr>
      <t xml:space="preserve">New Zealand Journal of Botany </t>
    </r>
    <r>
      <rPr>
        <b/>
        <sz val="11"/>
        <color theme="1"/>
        <rFont val="Calibri"/>
        <family val="2"/>
        <scheme val="minor"/>
      </rPr>
      <t xml:space="preserve">17(4) </t>
    </r>
    <r>
      <rPr>
        <sz val="11"/>
        <color theme="1"/>
        <rFont val="Calibri"/>
        <family val="2"/>
        <scheme val="minor"/>
      </rPr>
      <t xml:space="preserve">509 - 519. Fleming TH, Geiselman C, Kress WJ (2009) The evolution of bat pollination: a phylogenetic perspective. </t>
    </r>
    <r>
      <rPr>
        <i/>
        <sz val="11"/>
        <color theme="1"/>
        <rFont val="Calibri"/>
        <family val="2"/>
        <scheme val="minor"/>
      </rPr>
      <t xml:space="preserve">Annals of Botany </t>
    </r>
    <r>
      <rPr>
        <b/>
        <sz val="11"/>
        <color theme="1"/>
        <rFont val="Calibri"/>
        <family val="2"/>
        <scheme val="minor"/>
      </rPr>
      <t>104(6)</t>
    </r>
    <r>
      <rPr>
        <sz val="11"/>
        <color theme="1"/>
        <rFont val="Calibri"/>
        <family val="2"/>
        <scheme val="minor"/>
      </rPr>
      <t>, 1017 - 1046</t>
    </r>
    <r>
      <rPr>
        <sz val="11"/>
        <color theme="1"/>
        <rFont val="Calibri"/>
        <family val="2"/>
        <scheme val="minor"/>
      </rPr>
      <t/>
    </r>
  </si>
  <si>
    <t>Callistemon wimmerensis</t>
  </si>
  <si>
    <t>Calothamnus</t>
  </si>
  <si>
    <t>Calothamnus gilesii</t>
  </si>
  <si>
    <t>Birds (ref for other species in genus)</t>
  </si>
  <si>
    <r>
      <t xml:space="preserve">Byrne M, Yates CPE, Coates DJ (2007) Extensive pollen dispersal in a bird-pollinated shrub, </t>
    </r>
    <r>
      <rPr>
        <i/>
        <sz val="11"/>
        <color theme="1"/>
        <rFont val="Calibri"/>
        <family val="2"/>
        <scheme val="minor"/>
      </rPr>
      <t>Calothamnus quadrifidus</t>
    </r>
    <r>
      <rPr>
        <sz val="11"/>
        <color theme="1"/>
        <rFont val="Calibri"/>
        <family val="2"/>
        <scheme val="minor"/>
      </rPr>
      <t xml:space="preserve">, in a fragmented landscape. </t>
    </r>
    <r>
      <rPr>
        <i/>
        <sz val="11"/>
        <color theme="1"/>
        <rFont val="Calibri"/>
        <family val="2"/>
        <scheme val="minor"/>
      </rPr>
      <t>Molecular Ecology</t>
    </r>
    <r>
      <rPr>
        <sz val="11"/>
        <color theme="1"/>
        <rFont val="Calibri"/>
        <family val="2"/>
        <scheme val="minor"/>
      </rPr>
      <t xml:space="preserve"> </t>
    </r>
    <r>
      <rPr>
        <b/>
        <sz val="11"/>
        <color theme="1"/>
        <rFont val="Calibri"/>
        <family val="2"/>
        <scheme val="minor"/>
      </rPr>
      <t>16(6)</t>
    </r>
    <r>
      <rPr>
        <sz val="11"/>
        <color theme="1"/>
        <rFont val="Calibri"/>
        <family val="2"/>
        <scheme val="minor"/>
      </rPr>
      <t>, 1303 - 1314.</t>
    </r>
  </si>
  <si>
    <t>Calytrix</t>
  </si>
  <si>
    <t>Calytrix alpestris</t>
  </si>
  <si>
    <t>https://florabase.dpaw.wa.gov.au/browse/profile/21817</t>
  </si>
  <si>
    <t>Calytrix carinata</t>
  </si>
  <si>
    <t>https://florabase.dpaw.wa.gov.au/browse/profile/21818</t>
  </si>
  <si>
    <t>Calytrix glaberrima</t>
  </si>
  <si>
    <t>https://florabase.dpaw.wa.gov.au/browse/profile/21819</t>
  </si>
  <si>
    <t>Calytrix gypsophila</t>
  </si>
  <si>
    <t>https://florabase.dpaw.wa.gov.au/browse/profile/21820</t>
  </si>
  <si>
    <t>Calytrix involucrata</t>
  </si>
  <si>
    <t>https://florabase.dpaw.wa.gov.au/browse/profile/21821</t>
  </si>
  <si>
    <t>Calytrix smeatoniana</t>
  </si>
  <si>
    <t>https://florabase.dpaw.wa.gov.au/browse/profile/21822</t>
  </si>
  <si>
    <t>Calytrix tetragona</t>
  </si>
  <si>
    <t>https://florabase.dpaw.wa.gov.au/browse/profile/21823</t>
  </si>
  <si>
    <t>Chamelaucium</t>
  </si>
  <si>
    <t>Chamelaucium drummondii</t>
  </si>
  <si>
    <t>Insects (based on morphology)</t>
  </si>
  <si>
    <t>Unassisted (ref for family, based on morphology)</t>
  </si>
  <si>
    <t>https://florabase.dpaw.wa.gov.au/browse/profile/5493</t>
  </si>
  <si>
    <t>Corymbia</t>
  </si>
  <si>
    <t>Corymbia aparrerinja</t>
  </si>
  <si>
    <t>Birds, insects, mammals (refs for others in genus)</t>
  </si>
  <si>
    <r>
      <t xml:space="preserve">Bacles, C.F.E., Brooks, J., Lee, D.J., Schenk, P. and Lowe, A.J. (2009) Reproductive Biology of </t>
    </r>
    <r>
      <rPr>
        <i/>
        <sz val="11"/>
        <color rgb="FF000000"/>
        <rFont val="Verdana"/>
        <family val="2"/>
      </rPr>
      <t xml:space="preserve">Corymbia citriodora </t>
    </r>
    <r>
      <rPr>
        <sz val="11"/>
        <color rgb="FF000000"/>
        <rFont val="Verdana"/>
        <family val="2"/>
      </rPr>
      <t xml:space="preserve">subsp. </t>
    </r>
    <r>
      <rPr>
        <i/>
        <sz val="11"/>
        <color rgb="FF000000"/>
        <rFont val="Verdana"/>
        <family val="2"/>
      </rPr>
      <t xml:space="preserve">variegata </t>
    </r>
    <r>
      <rPr>
        <sz val="11"/>
        <color rgb="FF000000"/>
        <rFont val="Verdana"/>
        <family val="2"/>
      </rPr>
      <t>and Effective Pollination across its Native Range. </t>
    </r>
    <r>
      <rPr>
        <i/>
        <sz val="11"/>
        <color rgb="FF000000"/>
        <rFont val="Verdana"/>
        <family val="2"/>
      </rPr>
      <t>Southern Forests</t>
    </r>
    <r>
      <rPr>
        <sz val="11"/>
        <color rgb="FF000000"/>
        <rFont val="Verdana"/>
        <family val="2"/>
      </rPr>
      <t xml:space="preserve">, </t>
    </r>
    <r>
      <rPr>
        <b/>
        <sz val="11"/>
        <color rgb="FF000000"/>
        <rFont val="Verdana"/>
        <family val="2"/>
      </rPr>
      <t>71(2)</t>
    </r>
    <r>
      <rPr>
        <sz val="11"/>
        <color rgb="FF000000"/>
        <rFont val="Verdana"/>
        <family val="2"/>
      </rPr>
      <t>,  125-132.</t>
    </r>
  </si>
  <si>
    <t>Corymbia blakei</t>
  </si>
  <si>
    <t>Corymbia candida</t>
  </si>
  <si>
    <t>Corymbia chippendalei</t>
  </si>
  <si>
    <t>Corymbia dallachiana</t>
  </si>
  <si>
    <t>Corymbia dichromophloia</t>
  </si>
  <si>
    <t>Corymbia eremaea</t>
  </si>
  <si>
    <t>Corymbia ferriticola</t>
  </si>
  <si>
    <t>Corymbia lenziana</t>
  </si>
  <si>
    <t>Corymbia opaca</t>
  </si>
  <si>
    <t>Corymbia terminalis</t>
  </si>
  <si>
    <t>Darwinia</t>
  </si>
  <si>
    <t>Darwinia diosmoides</t>
  </si>
  <si>
    <t>Insect (refs for species in genus, along with morphology)</t>
  </si>
  <si>
    <t>Unassisted, potentially also ants (ref for species in genus, ref for genus)</t>
  </si>
  <si>
    <t>Department of Environment and Conservation (2009). Scarp Darwinia (Darwinia apiculata) Recovery Plan, Department of Environment and Conservation, Perth, Western Australia.</t>
  </si>
  <si>
    <r>
      <t xml:space="preserve">Keighery, G. and Marchant, N. (1993) Mountain Bells, in Mountains of Mystery. Department of Conservation and Land Management, Western Australia. Auld TD (2009) Petals may act as a reward: myrmecochory in shrubby </t>
    </r>
    <r>
      <rPr>
        <i/>
        <sz val="11"/>
        <color theme="1"/>
        <rFont val="Calibri"/>
        <family val="2"/>
        <scheme val="minor"/>
      </rPr>
      <t>Darwinia</t>
    </r>
    <r>
      <rPr>
        <sz val="11"/>
        <color theme="1"/>
        <rFont val="Calibri"/>
        <family val="2"/>
        <scheme val="minor"/>
      </rPr>
      <t xml:space="preserve"> species in south-eastern Australia. </t>
    </r>
    <r>
      <rPr>
        <i/>
        <sz val="11"/>
        <color theme="1"/>
        <rFont val="Calibri"/>
        <family val="2"/>
        <scheme val="minor"/>
      </rPr>
      <t>Austral Ecology</t>
    </r>
    <r>
      <rPr>
        <sz val="11"/>
        <color theme="1"/>
        <rFont val="Calibri"/>
        <family val="2"/>
        <scheme val="minor"/>
      </rPr>
      <t xml:space="preserve"> </t>
    </r>
    <r>
      <rPr>
        <b/>
        <sz val="11"/>
        <color theme="1"/>
        <rFont val="Calibri"/>
        <family val="2"/>
        <scheme val="minor"/>
      </rPr>
      <t>34</t>
    </r>
    <r>
      <rPr>
        <sz val="11"/>
        <color theme="1"/>
        <rFont val="Calibri"/>
        <family val="2"/>
        <scheme val="minor"/>
      </rPr>
      <t>, 351 - 356.</t>
    </r>
  </si>
  <si>
    <t>Darwinia micropetala</t>
  </si>
  <si>
    <t>Darwinia salina</t>
  </si>
  <si>
    <t>Eucalyptus</t>
  </si>
  <si>
    <t>Eucalpytus glomerosa</t>
  </si>
  <si>
    <r>
      <t xml:space="preserve">Griffin AR, Hingston AB, OhMart CP (2009) Pollinators of </t>
    </r>
    <r>
      <rPr>
        <i/>
        <sz val="11"/>
        <color theme="1"/>
        <rFont val="Calibri"/>
        <family val="2"/>
        <scheme val="minor"/>
      </rPr>
      <t>Eucalyptus regnans</t>
    </r>
    <r>
      <rPr>
        <sz val="11"/>
        <color theme="1"/>
        <rFont val="Calibri"/>
        <family val="2"/>
        <scheme val="minor"/>
      </rPr>
      <t xml:space="preserve"> (Mytraceae), the world's tallest flowering plant species. </t>
    </r>
    <r>
      <rPr>
        <i/>
        <sz val="11"/>
        <color theme="1"/>
        <rFont val="Calibri"/>
        <family val="2"/>
        <scheme val="minor"/>
      </rPr>
      <t xml:space="preserve">Australian Journal of Botany </t>
    </r>
    <r>
      <rPr>
        <b/>
        <sz val="11"/>
        <color theme="1"/>
        <rFont val="Calibri"/>
        <family val="2"/>
        <scheme val="minor"/>
      </rPr>
      <t xml:space="preserve">57(1). </t>
    </r>
    <r>
      <rPr>
        <sz val="11"/>
        <color theme="1"/>
        <rFont val="Calibri"/>
        <family val="2"/>
        <scheme val="minor"/>
      </rPr>
      <t xml:space="preserve">Hopper SD, Moran GF (1981) Bird pollination and the mating system of </t>
    </r>
    <r>
      <rPr>
        <i/>
        <sz val="11"/>
        <color theme="1"/>
        <rFont val="Calibri"/>
        <family val="2"/>
        <scheme val="minor"/>
      </rPr>
      <t>Eucalyptus stoatei</t>
    </r>
    <r>
      <rPr>
        <sz val="11"/>
        <color theme="1"/>
        <rFont val="Calibri"/>
        <family val="2"/>
        <scheme val="minor"/>
      </rPr>
      <t xml:space="preserve">. </t>
    </r>
    <r>
      <rPr>
        <i/>
        <sz val="11"/>
        <color theme="1"/>
        <rFont val="Calibri"/>
        <family val="2"/>
        <scheme val="minor"/>
      </rPr>
      <t xml:space="preserve">Australian Journal of Botany </t>
    </r>
    <r>
      <rPr>
        <b/>
        <sz val="11"/>
        <color theme="1"/>
        <rFont val="Calibri"/>
        <family val="2"/>
        <scheme val="minor"/>
      </rPr>
      <t>29(5)</t>
    </r>
    <r>
      <rPr>
        <sz val="11"/>
        <color theme="1"/>
        <rFont val="Calibri"/>
        <family val="2"/>
        <scheme val="minor"/>
      </rPr>
      <t xml:space="preserve">, 625 - 638. McCallum KP, Vreed MF, Lowe AJ, Paton DC (2019) Plants, position and pollination: Planting arrangement and pollination limitation in a revegetated eucalypt woodland. </t>
    </r>
    <r>
      <rPr>
        <i/>
        <sz val="11"/>
        <color theme="1"/>
        <rFont val="Calibri"/>
        <family val="2"/>
        <scheme val="minor"/>
      </rPr>
      <t>Ecological Management &amp; Restoration</t>
    </r>
    <r>
      <rPr>
        <sz val="11"/>
        <color theme="1"/>
        <rFont val="Calibri"/>
        <family val="2"/>
        <scheme val="minor"/>
      </rPr>
      <t xml:space="preserve"> </t>
    </r>
    <r>
      <rPr>
        <b/>
        <sz val="11"/>
        <color theme="1"/>
        <rFont val="Calibri"/>
        <family val="2"/>
        <scheme val="minor"/>
      </rPr>
      <t>20(3)</t>
    </r>
    <r>
      <rPr>
        <sz val="11"/>
        <color theme="1"/>
        <rFont val="Calibri"/>
        <family val="2"/>
        <scheme val="minor"/>
      </rPr>
      <t xml:space="preserve">, 222 - 230.Hongston AB, Potts BM (1998) Floral visitors of </t>
    </r>
    <r>
      <rPr>
        <i/>
        <sz val="11"/>
        <color theme="1"/>
        <rFont val="Calibri"/>
        <family val="2"/>
        <scheme val="minor"/>
      </rPr>
      <t xml:space="preserve">Eucalpytus globulus </t>
    </r>
    <r>
      <rPr>
        <sz val="11"/>
        <color theme="1"/>
        <rFont val="Calibri"/>
        <family val="2"/>
        <scheme val="minor"/>
      </rPr>
      <t xml:space="preserve">subsp. </t>
    </r>
    <r>
      <rPr>
        <i/>
        <sz val="11"/>
        <color theme="1"/>
        <rFont val="Calibri"/>
        <family val="2"/>
        <scheme val="minor"/>
      </rPr>
      <t>globulus</t>
    </r>
    <r>
      <rPr>
        <sz val="11"/>
        <color theme="1"/>
        <rFont val="Calibri"/>
        <family val="2"/>
        <scheme val="minor"/>
      </rPr>
      <t xml:space="preserve"> in eastern Tasmainia. </t>
    </r>
    <r>
      <rPr>
        <i/>
        <sz val="11"/>
        <color theme="1"/>
        <rFont val="Calibri"/>
        <family val="2"/>
        <scheme val="minor"/>
      </rPr>
      <t>Tasforests</t>
    </r>
    <r>
      <rPr>
        <sz val="11"/>
        <color theme="1"/>
        <rFont val="Calibri"/>
        <family val="2"/>
        <scheme val="minor"/>
      </rPr>
      <t xml:space="preserve"> </t>
    </r>
    <r>
      <rPr>
        <b/>
        <sz val="11"/>
        <color theme="1"/>
        <rFont val="Calibri"/>
        <family val="2"/>
        <scheme val="minor"/>
      </rPr>
      <t>10.</t>
    </r>
  </si>
  <si>
    <t>Eucalpytus intertexta</t>
  </si>
  <si>
    <t>Eucalypptus omissa</t>
  </si>
  <si>
    <t>Eucalyptus alatissima</t>
  </si>
  <si>
    <t>Eucalyptus albens</t>
  </si>
  <si>
    <t>Eucalyptus albopurpurea</t>
  </si>
  <si>
    <t>Eucalyptus angulosa</t>
  </si>
  <si>
    <t>Eucalyptus arcana</t>
  </si>
  <si>
    <t>Eucalyptus arenacea</t>
  </si>
  <si>
    <t>Eucalyptus aromaphloia</t>
  </si>
  <si>
    <t>Eucalyptus aspratilis</t>
  </si>
  <si>
    <t>Eucalyptus balladoniensis</t>
  </si>
  <si>
    <t>Eucalyptus barberi</t>
  </si>
  <si>
    <t>Flora of Tasmania</t>
  </si>
  <si>
    <t>Eucalyptus baxteri</t>
  </si>
  <si>
    <t>Eucalyptus behriana</t>
  </si>
  <si>
    <t>Eucalyptus bicostata</t>
  </si>
  <si>
    <t>Eucalyptus blakelyi</t>
  </si>
  <si>
    <t>Eucalyptus bridgesiana</t>
  </si>
  <si>
    <t>Eucalyptus brookeriana</t>
  </si>
  <si>
    <t>Eucalyptus cajuptea</t>
  </si>
  <si>
    <t>Eucalyptus calcareana</t>
  </si>
  <si>
    <t>Eucalyptus calycogona</t>
  </si>
  <si>
    <t>Eucalyptus camaldulensis</t>
  </si>
  <si>
    <t>Eucalyptus campaspe</t>
  </si>
  <si>
    <t>Eucalyptus canescens</t>
  </si>
  <si>
    <t>Eucalyptus capitanea</t>
  </si>
  <si>
    <t>Eucalyptus celastroides</t>
  </si>
  <si>
    <t>Eucalyptus ceratocorys</t>
  </si>
  <si>
    <t>Eucalyptus cladocalyx</t>
  </si>
  <si>
    <t>Eucalyptus clelandiorum</t>
  </si>
  <si>
    <t>Eucalyptus cneorifolia</t>
  </si>
  <si>
    <t>Eucalyptus comitae-vallis</t>
  </si>
  <si>
    <t>Eucalyptus concinna</t>
  </si>
  <si>
    <t>Eucalyptus conferruminata</t>
  </si>
  <si>
    <t>Eucalyptus conglobata</t>
  </si>
  <si>
    <t>Eucalyptus coolabah</t>
  </si>
  <si>
    <t>Eucalyptus coronata</t>
  </si>
  <si>
    <t>Eucalyptus cosmophylla</t>
  </si>
  <si>
    <t>Eucalyptus costata</t>
  </si>
  <si>
    <t>Eucalyptus cretata</t>
  </si>
  <si>
    <t>Eucalyptus cyanophylla</t>
  </si>
  <si>
    <t>Eucalyptus cyclostoma</t>
  </si>
  <si>
    <t>Eucalyptus cylindrocarpa</t>
  </si>
  <si>
    <t>Eucalyptus cypellocarpa</t>
  </si>
  <si>
    <t>Eucalyptus dalrympleana</t>
  </si>
  <si>
    <t>Eucalyptus dillii</t>
  </si>
  <si>
    <t>Eucalyptus discreta</t>
  </si>
  <si>
    <t>Eucalyptus diversifolia</t>
  </si>
  <si>
    <t>Eucalyptus dives</t>
  </si>
  <si>
    <t>Eucalyptus dolichorhyncha</t>
  </si>
  <si>
    <t>Eucalyptus dumosa</t>
  </si>
  <si>
    <t>Eucalyptus effusa</t>
  </si>
  <si>
    <t>Eucalyptus eremicola</t>
  </si>
  <si>
    <t>Eucalyptus erythronema</t>
  </si>
  <si>
    <t>Eucalyptus falciformis</t>
  </si>
  <si>
    <t>Eucalyptus fasciculosa</t>
  </si>
  <si>
    <t>Eucalyptus filiformis</t>
  </si>
  <si>
    <t>Eucalyptus flindersii</t>
  </si>
  <si>
    <t>Eucalyptus foecunda</t>
  </si>
  <si>
    <t>Eucalyptus forrestiana</t>
  </si>
  <si>
    <t>Eucalyptus fraseri</t>
  </si>
  <si>
    <t>Eucalyptus froggattii</t>
  </si>
  <si>
    <t>Eucalyptus gamophylla</t>
  </si>
  <si>
    <t>Eucalyptus gardneri</t>
  </si>
  <si>
    <t>Eucalyptus gillenii</t>
  </si>
  <si>
    <t>Eucalyptus gillii</t>
  </si>
  <si>
    <t>Eucalyptus globulus</t>
  </si>
  <si>
    <t>Eucalyptus gomphocephala</t>
  </si>
  <si>
    <t>Eucalyptus gongylocarpa</t>
  </si>
  <si>
    <t>Eucalyptus goniocalyx</t>
  </si>
  <si>
    <t>Eucalyptus gracilis</t>
  </si>
  <si>
    <t>Eucalyptus griffithsii</t>
  </si>
  <si>
    <t>Eucalyptus grossa</t>
  </si>
  <si>
    <t>Eucalyptus gypsophila</t>
  </si>
  <si>
    <t>Eucalyptus hawkeri</t>
  </si>
  <si>
    <t>Eucalyptus histophylla</t>
  </si>
  <si>
    <t>Eucalyptus horistes</t>
  </si>
  <si>
    <t>Eucalyptus hypolaena</t>
  </si>
  <si>
    <t>Eucalyptus incrassata</t>
  </si>
  <si>
    <t>Eucalyptus indurata</t>
  </si>
  <si>
    <t>Eucalyptus kingsmillii</t>
  </si>
  <si>
    <t>Eucalyptus kitsoniana</t>
  </si>
  <si>
    <t>Eucalyptus kruseana</t>
  </si>
  <si>
    <t>Eucalyptus laevis</t>
  </si>
  <si>
    <t>Eucalyptus lansdowneana</t>
  </si>
  <si>
    <t>Eucalyptus largiforens</t>
  </si>
  <si>
    <t>Eucalyptus leptophylla</t>
  </si>
  <si>
    <t>Eucalyptus leptopoda</t>
  </si>
  <si>
    <t>Eucalyptus leucoxylon</t>
  </si>
  <si>
    <t>Eucalyptus longicornis</t>
  </si>
  <si>
    <t>Eucalyptus lucasii</t>
  </si>
  <si>
    <t>Eucalyptus lucens</t>
  </si>
  <si>
    <t>Eucalyptus macrorhyncha</t>
  </si>
  <si>
    <t>Eucalyptus mannensis</t>
  </si>
  <si>
    <t>Eucalyptus melanoxylon</t>
  </si>
  <si>
    <t>Eucalyptus melliodora</t>
  </si>
  <si>
    <t>Eucalyptus micranthera</t>
  </si>
  <si>
    <t>Eucalyptus microcarpa</t>
  </si>
  <si>
    <t>Eucalyptus microcorys</t>
  </si>
  <si>
    <t>Eucalyptus minniritchi</t>
  </si>
  <si>
    <t>Eucalyptus moderata</t>
  </si>
  <si>
    <t>Eucalyptus molyneuxii</t>
  </si>
  <si>
    <t>Eucalyptus nutans</t>
  </si>
  <si>
    <t>Eucalyptus obliqua</t>
  </si>
  <si>
    <t>Eucalyptus ochrophloia</t>
  </si>
  <si>
    <t>Eucalyptus odorata</t>
  </si>
  <si>
    <t>Eucalyptus oldfieldii</t>
  </si>
  <si>
    <t>Eucalyptus oleosa</t>
  </si>
  <si>
    <t>Eucalyptus optima</t>
  </si>
  <si>
    <t>Eucalyptus ovata</t>
  </si>
  <si>
    <t>Eucalyptus oxymitra</t>
  </si>
  <si>
    <t>Eucalyptus pachyphylla</t>
  </si>
  <si>
    <t>Eucalyptus pauciflora</t>
  </si>
  <si>
    <t>Eucalyptus peninsularis</t>
  </si>
  <si>
    <t>Eucalyptus percostata</t>
  </si>
  <si>
    <t>Eucalyptus petiolaris</t>
  </si>
  <si>
    <t>Eucalyptus phenax</t>
  </si>
  <si>
    <t>Eucalyptus pileata</t>
  </si>
  <si>
    <t>Eucalyptus pimpiniana</t>
  </si>
  <si>
    <t>Eucalyptus platycorys</t>
  </si>
  <si>
    <t>Eucalyptus platypus</t>
  </si>
  <si>
    <t>Eucalyptus pleurocorys</t>
  </si>
  <si>
    <t>Eucalyptus polyanthemos</t>
  </si>
  <si>
    <t>Eucalyptus polybractea</t>
  </si>
  <si>
    <t>Eucalyptus populnea</t>
  </si>
  <si>
    <t>Eucalyptus porosa</t>
  </si>
  <si>
    <t>Eucalyptus proxima</t>
  </si>
  <si>
    <t>Eucalyptus remota</t>
  </si>
  <si>
    <t>Eucalyptus repullulans</t>
  </si>
  <si>
    <t>Eucalyptus rosacea</t>
  </si>
  <si>
    <t>Eucalyptus rossii</t>
  </si>
  <si>
    <t>Eucalyptus rugosa</t>
  </si>
  <si>
    <t>Eucalyptus sabulosa</t>
  </si>
  <si>
    <t>Eucalyptus salicola</t>
  </si>
  <si>
    <t>Eucalyptus salmonophloia</t>
  </si>
  <si>
    <t>Eucalyptus salubris</t>
  </si>
  <si>
    <t>Eucalyptus scyphocalyx</t>
  </si>
  <si>
    <t>Eucalyptus sessilis</t>
  </si>
  <si>
    <t>Eucalyptus silvestris</t>
  </si>
  <si>
    <t>Eucalyptus socialis</t>
  </si>
  <si>
    <t>Eucalyptus sparsa</t>
  </si>
  <si>
    <t>Eucalyptus splendens</t>
  </si>
  <si>
    <t>Eucalyptus spreta</t>
  </si>
  <si>
    <t>Eucalyptus steedmanii</t>
  </si>
  <si>
    <t>Eucalyptus stricklandii</t>
  </si>
  <si>
    <t>Eucalyptus terebra</t>
  </si>
  <si>
    <t>Eucalyptus tetraptera</t>
  </si>
  <si>
    <t>Eucalyptus torquata</t>
  </si>
  <si>
    <t>Eucalyptus trivalva</t>
  </si>
  <si>
    <t>Eucalyptus urna</t>
  </si>
  <si>
    <t>Eucalyptus victrix</t>
  </si>
  <si>
    <t>Eucalyptus viminalis</t>
  </si>
  <si>
    <t>Eucalyptus viridis</t>
  </si>
  <si>
    <t>Eucalyptus vokesensis</t>
  </si>
  <si>
    <t>Eucalyptus walshii</t>
  </si>
  <si>
    <t>Eucalyptus willisii</t>
  </si>
  <si>
    <t>Eucalyptus wimmerensis</t>
  </si>
  <si>
    <t>Eucalyptus woodwardii</t>
  </si>
  <si>
    <t>Eucalyptus woollsiana</t>
  </si>
  <si>
    <t>Eucalyptus wyolensis</t>
  </si>
  <si>
    <t>Eucalyptus yalatensis</t>
  </si>
  <si>
    <t>Eucalyptus yarriambiack</t>
  </si>
  <si>
    <t>Eucalyptus yilgarnensis</t>
  </si>
  <si>
    <t>Eucalyptus youngiana</t>
  </si>
  <si>
    <t>Eucalyptus yumbarrana</t>
  </si>
  <si>
    <t>Eucalyptys brachycalyx</t>
  </si>
  <si>
    <t>Euryomyrtus</t>
  </si>
  <si>
    <t>Euryomyrtus ramosissima</t>
  </si>
  <si>
    <t>Unassisted (likely, based on morphology and other genera in family)</t>
  </si>
  <si>
    <t>https://florabase.dpaw.wa.gov.au/browse/profile/21826</t>
  </si>
  <si>
    <t>Harmogia densifolia</t>
  </si>
  <si>
    <t>Insect (likely based on other members of family)</t>
  </si>
  <si>
    <t>Homalocalyx</t>
  </si>
  <si>
    <t>Homalocalyx thryptomenoides</t>
  </si>
  <si>
    <t>Insects (ref for genus, excluded birds by morphology)</t>
  </si>
  <si>
    <t>https://florabase.dpaw.wa.gov.au/browse/profile/21828</t>
  </si>
  <si>
    <t>Homoranthus</t>
  </si>
  <si>
    <t>Homoranthus homoranthoides</t>
  </si>
  <si>
    <t>Homoranthus wilhelmii</t>
  </si>
  <si>
    <t>Hysterobaeckea</t>
  </si>
  <si>
    <t>Hysterobaeckea behrii</t>
  </si>
  <si>
    <t>Hysterobaeckea tuberculata</t>
  </si>
  <si>
    <t>Kunzea</t>
  </si>
  <si>
    <t>Kunzea parvifolia</t>
  </si>
  <si>
    <t>Ingestion (ref for species in genus, also morphology)</t>
  </si>
  <si>
    <r>
      <t xml:space="preserve">Tierney DA, Wardle GM (2008) The relative fitness of parental and hybrid </t>
    </r>
    <r>
      <rPr>
        <i/>
        <sz val="11"/>
        <color theme="1"/>
        <rFont val="Calibri"/>
        <family val="2"/>
        <scheme val="minor"/>
      </rPr>
      <t>Kunzea</t>
    </r>
    <r>
      <rPr>
        <sz val="11"/>
        <color theme="1"/>
        <rFont val="Calibri"/>
        <family val="2"/>
        <scheme val="minor"/>
      </rPr>
      <t xml:space="preserve"> (Myrtaceae)L The interaction of reproductive traits and ecological selection. </t>
    </r>
    <r>
      <rPr>
        <i/>
        <sz val="11"/>
        <color theme="1"/>
        <rFont val="Calibri"/>
        <family val="2"/>
        <scheme val="minor"/>
      </rPr>
      <t>American Journal of Botany</t>
    </r>
    <r>
      <rPr>
        <sz val="11"/>
        <color theme="1"/>
        <rFont val="Calibri"/>
        <family val="2"/>
        <scheme val="minor"/>
      </rPr>
      <t xml:space="preserve"> </t>
    </r>
    <r>
      <rPr>
        <b/>
        <sz val="11"/>
        <color theme="1"/>
        <rFont val="Calibri"/>
        <family val="2"/>
        <scheme val="minor"/>
      </rPr>
      <t>95(2)</t>
    </r>
    <r>
      <rPr>
        <sz val="11"/>
        <color theme="1"/>
        <rFont val="Calibri"/>
        <family val="2"/>
        <scheme val="minor"/>
      </rPr>
      <t>, 146 - 155.</t>
    </r>
  </si>
  <si>
    <r>
      <t>Williams PA, Karl BJ (2002_ Birds and small mammals in kanuka (</t>
    </r>
    <r>
      <rPr>
        <i/>
        <sz val="11"/>
        <color theme="1"/>
        <rFont val="Calibri"/>
        <family val="2"/>
        <scheme val="minor"/>
      </rPr>
      <t>Kunzea ericoides</t>
    </r>
    <r>
      <rPr>
        <sz val="11"/>
        <color theme="1"/>
        <rFont val="Calibri"/>
        <family val="2"/>
        <scheme val="minor"/>
      </rPr>
      <t xml:space="preserve"> and gorse (</t>
    </r>
    <r>
      <rPr>
        <i/>
        <sz val="11"/>
        <color theme="1"/>
        <rFont val="Calibri"/>
        <family val="2"/>
        <scheme val="minor"/>
      </rPr>
      <t>Ulex europaeus</t>
    </r>
    <r>
      <rPr>
        <sz val="11"/>
        <color theme="1"/>
        <rFont val="Calibri"/>
        <family val="2"/>
        <scheme val="minor"/>
      </rPr>
      <t xml:space="preserve">) scrub and the resulting seed rain and seedling dynamics. </t>
    </r>
    <r>
      <rPr>
        <i/>
        <sz val="11"/>
        <color theme="1"/>
        <rFont val="Calibri"/>
        <family val="2"/>
        <scheme val="minor"/>
      </rPr>
      <t xml:space="preserve">New Zealand Journal of Ecology </t>
    </r>
    <r>
      <rPr>
        <b/>
        <sz val="11"/>
        <color theme="1"/>
        <rFont val="Calibri"/>
        <family val="2"/>
        <scheme val="minor"/>
      </rPr>
      <t>26(1)</t>
    </r>
    <r>
      <rPr>
        <sz val="11"/>
        <color theme="1"/>
        <rFont val="Calibri"/>
        <family val="2"/>
        <scheme val="minor"/>
      </rPr>
      <t>, 31 - 41.</t>
    </r>
  </si>
  <si>
    <t>Kunzea pomifera</t>
  </si>
  <si>
    <t>Lamarchea</t>
  </si>
  <si>
    <t>Lamarchea sulcata</t>
  </si>
  <si>
    <t>https://florabase.dpaw.wa.gov.au/browse/profile/21832</t>
  </si>
  <si>
    <t>Leptospermum</t>
  </si>
  <si>
    <t>Leptospermum continentale</t>
  </si>
  <si>
    <t>Insects (refs for other species in genus)</t>
  </si>
  <si>
    <r>
      <t>Hawkeswood TJ (1987) Pollination of Leptospermum flavescens Sm. (Myrtaceae) by beetles (Coleoptera) in the Blue Mountains, New South Wales, Australia. </t>
    </r>
    <r>
      <rPr>
        <i/>
        <sz val="11"/>
        <color theme="1"/>
        <rFont val="Calibri"/>
        <family val="2"/>
        <scheme val="minor"/>
      </rPr>
      <t>Giornale Italiano di Entomologia</t>
    </r>
    <r>
      <rPr>
        <sz val="11"/>
        <color theme="1"/>
        <rFont val="Calibri"/>
        <family val="2"/>
        <scheme val="minor"/>
      </rPr>
      <t> </t>
    </r>
    <r>
      <rPr>
        <b/>
        <sz val="11"/>
        <color theme="1"/>
        <rFont val="Calibri"/>
        <family val="2"/>
        <scheme val="minor"/>
      </rPr>
      <t>3</t>
    </r>
    <r>
      <rPr>
        <sz val="11"/>
        <color theme="1"/>
        <rFont val="Calibri"/>
        <family val="2"/>
        <scheme val="minor"/>
      </rPr>
      <t>, 261–269.</t>
    </r>
  </si>
  <si>
    <r>
      <t xml:space="preserve">Anderson AN (1989) Pre-dispersal seed losses to insects in species of </t>
    </r>
    <r>
      <rPr>
        <i/>
        <sz val="11"/>
        <color theme="1"/>
        <rFont val="Calibri"/>
        <family val="2"/>
        <scheme val="minor"/>
      </rPr>
      <t>Leptospermum</t>
    </r>
    <r>
      <rPr>
        <sz val="11"/>
        <color theme="1"/>
        <rFont val="Calibri"/>
        <family val="2"/>
        <scheme val="minor"/>
      </rPr>
      <t xml:space="preserve"> (Myrtaceae). </t>
    </r>
    <r>
      <rPr>
        <i/>
        <sz val="11"/>
        <color theme="1"/>
        <rFont val="Calibri"/>
        <family val="2"/>
        <scheme val="minor"/>
      </rPr>
      <t>Australian Journal of Ecology</t>
    </r>
    <r>
      <rPr>
        <sz val="11"/>
        <color theme="1"/>
        <rFont val="Calibri"/>
        <family val="2"/>
        <scheme val="minor"/>
      </rPr>
      <t xml:space="preserve"> </t>
    </r>
    <r>
      <rPr>
        <b/>
        <sz val="11"/>
        <color theme="1"/>
        <rFont val="Calibri"/>
        <family val="2"/>
        <scheme val="minor"/>
      </rPr>
      <t>14</t>
    </r>
    <r>
      <rPr>
        <sz val="11"/>
        <color theme="1"/>
        <rFont val="Calibri"/>
        <family val="2"/>
        <scheme val="minor"/>
      </rPr>
      <t>, 13 - 18.</t>
    </r>
  </si>
  <si>
    <t>Leptospermum coriaceum</t>
  </si>
  <si>
    <t>Leptospermum fastigiatum</t>
  </si>
  <si>
    <t>Leptospermum juniperinum</t>
  </si>
  <si>
    <t>Leptospermum lanigerum</t>
  </si>
  <si>
    <t>Leptospermum myrsinoides</t>
  </si>
  <si>
    <t>Leptospermum obovatum</t>
  </si>
  <si>
    <t>Leptospermum polygalifolium</t>
  </si>
  <si>
    <t>Leptospermum turbinatum</t>
  </si>
  <si>
    <t>Lophostemon</t>
  </si>
  <si>
    <t>Lophostemon confertus</t>
  </si>
  <si>
    <t>Gravity/unassisted (ref for species, indirect)</t>
  </si>
  <si>
    <r>
      <t xml:space="preserve">Lee EWS, Hau BCH, Corlett RT (2008) Seed rain and natural regeneration in </t>
    </r>
    <r>
      <rPr>
        <i/>
        <sz val="11"/>
        <color theme="1"/>
        <rFont val="Calibri"/>
        <family val="2"/>
        <scheme val="minor"/>
      </rPr>
      <t>Lophostemon confertus</t>
    </r>
    <r>
      <rPr>
        <sz val="11"/>
        <color theme="1"/>
        <rFont val="Calibri"/>
        <family val="2"/>
        <scheme val="minor"/>
      </rPr>
      <t xml:space="preserve"> plantation in Hong Kong, China. </t>
    </r>
    <r>
      <rPr>
        <i/>
        <sz val="11"/>
        <color theme="1"/>
        <rFont val="Calibri"/>
        <family val="2"/>
        <scheme val="minor"/>
      </rPr>
      <t>New Forests</t>
    </r>
    <r>
      <rPr>
        <sz val="11"/>
        <color theme="1"/>
        <rFont val="Calibri"/>
        <family val="2"/>
        <scheme val="minor"/>
      </rPr>
      <t xml:space="preserve"> </t>
    </r>
    <r>
      <rPr>
        <b/>
        <sz val="11"/>
        <color theme="1"/>
        <rFont val="Calibri"/>
        <family val="2"/>
        <scheme val="minor"/>
      </rPr>
      <t>35</t>
    </r>
    <r>
      <rPr>
        <sz val="11"/>
        <color theme="1"/>
        <rFont val="Calibri"/>
        <family val="2"/>
        <scheme val="minor"/>
      </rPr>
      <t>, 119 - 130.</t>
    </r>
  </si>
  <si>
    <t>Melaleuca</t>
  </si>
  <si>
    <t>Melaleuca acuminata</t>
  </si>
  <si>
    <r>
      <t>Hawkeswood, Trevor J. (1980) Jewel beetles as pollinators of </t>
    </r>
    <r>
      <rPr>
        <i/>
        <sz val="11"/>
        <color theme="1"/>
        <rFont val="Calibri"/>
        <family val="2"/>
        <scheme val="minor"/>
      </rPr>
      <t>Melaleuca pauperiflora</t>
    </r>
    <r>
      <rPr>
        <sz val="11"/>
        <color theme="1"/>
        <rFont val="Calibri"/>
        <family val="2"/>
        <scheme val="minor"/>
      </rPr>
      <t> F.Muell. between Eucla (WA) and Koonalda (SA). </t>
    </r>
    <r>
      <rPr>
        <i/>
        <sz val="11"/>
        <color theme="1"/>
        <rFont val="Calibri"/>
        <family val="2"/>
        <scheme val="minor"/>
      </rPr>
      <t>The Western Australian Naturalist</t>
    </r>
    <r>
      <rPr>
        <sz val="11"/>
        <color theme="1"/>
        <rFont val="Calibri"/>
        <family val="2"/>
        <scheme val="minor"/>
      </rPr>
      <t> </t>
    </r>
    <r>
      <rPr>
        <b/>
        <sz val="11"/>
        <color theme="1"/>
        <rFont val="Calibri"/>
        <family val="2"/>
        <scheme val="minor"/>
      </rPr>
      <t>14</t>
    </r>
    <r>
      <rPr>
        <sz val="11"/>
        <color theme="1"/>
        <rFont val="Calibri"/>
        <family val="2"/>
        <scheme val="minor"/>
      </rPr>
      <t xml:space="preserve">, 238–239. Baskorowati L, Moncur MW, Cunningham SA, Doran JC, Kanowski PJ (2010) Reproductive biology of </t>
    </r>
    <r>
      <rPr>
        <i/>
        <sz val="11"/>
        <color theme="1"/>
        <rFont val="Calibri"/>
        <family val="2"/>
        <scheme val="minor"/>
      </rPr>
      <t>Melaleuca alternifolia</t>
    </r>
    <r>
      <rPr>
        <sz val="11"/>
        <color theme="1"/>
        <rFont val="Calibri"/>
        <family val="2"/>
        <scheme val="minor"/>
      </rPr>
      <t xml:space="preserve"> (Myrtaceae) 2. Incompatibility and pollen transfer in relation to the breeding system. </t>
    </r>
    <r>
      <rPr>
        <i/>
        <sz val="11"/>
        <color theme="1"/>
        <rFont val="Calibri"/>
        <family val="2"/>
        <scheme val="minor"/>
      </rPr>
      <t xml:space="preserve">Australian Journal of Botany </t>
    </r>
    <r>
      <rPr>
        <b/>
        <sz val="11"/>
        <color theme="1"/>
        <rFont val="Calibri"/>
        <family val="2"/>
        <scheme val="minor"/>
      </rPr>
      <t>58</t>
    </r>
    <r>
      <rPr>
        <sz val="11"/>
        <color theme="1"/>
        <rFont val="Calibri"/>
        <family val="2"/>
        <scheme val="minor"/>
      </rPr>
      <t>, 384 - 391.</t>
    </r>
  </si>
  <si>
    <t>Melaleuca adnata</t>
  </si>
  <si>
    <t>Melaleuca armillaris</t>
  </si>
  <si>
    <t>Melaleuca bracteata</t>
  </si>
  <si>
    <t>Melaleuca brevifolia</t>
  </si>
  <si>
    <t>Melaleuca calcicola</t>
  </si>
  <si>
    <t>Melaleuca cuticularis</t>
  </si>
  <si>
    <t>Melaleuca deanei</t>
  </si>
  <si>
    <t>Melaleuca decussata</t>
  </si>
  <si>
    <t>Melaleuca dissitiflora</t>
  </si>
  <si>
    <t>Melaleuca eleuterostachya</t>
  </si>
  <si>
    <t>Melaleuca elliptica</t>
  </si>
  <si>
    <t>Melaleuca ericifolia</t>
  </si>
  <si>
    <t>Melaleuca flugens</t>
  </si>
  <si>
    <t>Melaleuca gibbosa</t>
  </si>
  <si>
    <t>Melaleuca glomerata</t>
  </si>
  <si>
    <t>Melaleuca halmaturorum</t>
  </si>
  <si>
    <t>Melaleuca interioris</t>
  </si>
  <si>
    <t>Melaleuca lanceolata</t>
  </si>
  <si>
    <t>Melaleuca lasiandra</t>
  </si>
  <si>
    <t>Melaleuca leiocarpa</t>
  </si>
  <si>
    <t>Melaleuca nanophylla</t>
  </si>
  <si>
    <t>Melaleuca oxyphylla</t>
  </si>
  <si>
    <t>Melaleuca parviceps</t>
  </si>
  <si>
    <t>Melaleuca parvistaminea</t>
  </si>
  <si>
    <t>Melaleuca pauperiflora</t>
  </si>
  <si>
    <t>Melaleuca quadrifaria</t>
  </si>
  <si>
    <t>Melaleuca sheathiana</t>
  </si>
  <si>
    <t>Melaleuca squamea</t>
  </si>
  <si>
    <t>Melaleuca squarrosa</t>
  </si>
  <si>
    <t>Melaleuca thyoides</t>
  </si>
  <si>
    <t>Melaleuca trichostachya</t>
  </si>
  <si>
    <t>Melaleuca uncinata</t>
  </si>
  <si>
    <t>Melaleuca viminea</t>
  </si>
  <si>
    <t>Melaleuca wilsonii</t>
  </si>
  <si>
    <t>Melaleuca xerophila</t>
  </si>
  <si>
    <t>Micromyrtus</t>
  </si>
  <si>
    <t>Microcyrtus ciliata</t>
  </si>
  <si>
    <t>Unassisted and abiotic (ref for species in genus)</t>
  </si>
  <si>
    <t>https://florabase.dpaw.wa.gov.au/browse/profile/21838</t>
  </si>
  <si>
    <r>
      <t xml:space="preserve">Rye BL (2006) A partial revision of the south-western Australian species of </t>
    </r>
    <r>
      <rPr>
        <i/>
        <sz val="11"/>
        <color theme="1"/>
        <rFont val="Calibri"/>
        <family val="2"/>
        <scheme val="minor"/>
      </rPr>
      <t>Micromyrtus</t>
    </r>
    <r>
      <rPr>
        <sz val="11"/>
        <color theme="1"/>
        <rFont val="Calibri"/>
        <family val="2"/>
        <scheme val="minor"/>
      </rPr>
      <t xml:space="preserve"> (Myrtaceae : Chamelaucieae). </t>
    </r>
    <r>
      <rPr>
        <i/>
        <sz val="11"/>
        <color theme="1"/>
        <rFont val="Calibri"/>
        <family val="2"/>
        <scheme val="minor"/>
      </rPr>
      <t>Nyutsia</t>
    </r>
    <r>
      <rPr>
        <sz val="11"/>
        <color theme="1"/>
        <rFont val="Calibri"/>
        <family val="2"/>
        <scheme val="minor"/>
      </rPr>
      <t xml:space="preserve"> </t>
    </r>
    <r>
      <rPr>
        <b/>
        <sz val="11"/>
        <color theme="1"/>
        <rFont val="Calibri"/>
        <family val="2"/>
        <scheme val="minor"/>
      </rPr>
      <t>16(1)</t>
    </r>
    <r>
      <rPr>
        <sz val="11"/>
        <color theme="1"/>
        <rFont val="Calibri"/>
        <family val="2"/>
        <scheme val="minor"/>
      </rPr>
      <t>, 117 - 147,</t>
    </r>
  </si>
  <si>
    <t>Micromyrtus fimbrisepala</t>
  </si>
  <si>
    <t>Micromyrtus flaviflora</t>
  </si>
  <si>
    <t>Micromyrtus helmsii</t>
  </si>
  <si>
    <t>Micromyrtus hymenonema</t>
  </si>
  <si>
    <t>Rinzia</t>
  </si>
  <si>
    <t>Rinzia ericaea</t>
  </si>
  <si>
    <t>Gravity, then ants (ref for genus, based on morphology)</t>
  </si>
  <si>
    <t>https://florabase.dpaw.wa.gov.au/browse/profile/21845</t>
  </si>
  <si>
    <r>
      <t xml:space="preserve">Rye BL (2017) An expanded circumscription and new infrageneric classification of </t>
    </r>
    <r>
      <rPr>
        <i/>
        <sz val="11"/>
        <color theme="1"/>
        <rFont val="Calibri"/>
        <family val="2"/>
        <scheme val="minor"/>
      </rPr>
      <t>Rinzia</t>
    </r>
    <r>
      <rPr>
        <sz val="11"/>
        <color theme="1"/>
        <rFont val="Calibri"/>
        <family val="2"/>
        <scheme val="minor"/>
      </rPr>
      <t xml:space="preserve"> (Mytraceae: Chamelaucieae. </t>
    </r>
    <r>
      <rPr>
        <i/>
        <sz val="11"/>
        <color theme="1"/>
        <rFont val="Calibri"/>
        <family val="2"/>
        <scheme val="minor"/>
      </rPr>
      <t xml:space="preserve">Nuytsia </t>
    </r>
    <r>
      <rPr>
        <b/>
        <sz val="11"/>
        <color theme="1"/>
        <rFont val="Calibri"/>
        <family val="2"/>
        <scheme val="minor"/>
      </rPr>
      <t>28</t>
    </r>
    <r>
      <rPr>
        <sz val="11"/>
        <color theme="1"/>
        <rFont val="Calibri"/>
        <family val="2"/>
        <scheme val="minor"/>
      </rPr>
      <t>, 39 - 93.</t>
    </r>
  </si>
  <si>
    <t>Rinzia orientalis</t>
  </si>
  <si>
    <t>Rinzia polystemonea</t>
  </si>
  <si>
    <t>Thryptomene</t>
  </si>
  <si>
    <t>Thrymptomene ericaea</t>
  </si>
  <si>
    <r>
      <t xml:space="preserve">Beardsell DV, Knox RB, Williams EG (1993) Breeding system and reprodutive success of </t>
    </r>
    <r>
      <rPr>
        <i/>
        <sz val="11"/>
        <color theme="1"/>
        <rFont val="Calibri"/>
        <family val="2"/>
        <scheme val="minor"/>
      </rPr>
      <t>Thryptomene calycina</t>
    </r>
    <r>
      <rPr>
        <sz val="11"/>
        <color theme="1"/>
        <rFont val="Calibri"/>
        <family val="2"/>
        <scheme val="minor"/>
      </rPr>
      <t xml:space="preserve"> (Myrtaceae). </t>
    </r>
    <r>
      <rPr>
        <i/>
        <sz val="11"/>
        <color theme="1"/>
        <rFont val="Calibri"/>
        <family val="2"/>
        <scheme val="minor"/>
      </rPr>
      <t>Australian Journal of Botany</t>
    </r>
    <r>
      <rPr>
        <sz val="11"/>
        <color theme="1"/>
        <rFont val="Calibri"/>
        <family val="2"/>
        <scheme val="minor"/>
      </rPr>
      <t xml:space="preserve"> </t>
    </r>
    <r>
      <rPr>
        <b/>
        <sz val="11"/>
        <color theme="1"/>
        <rFont val="Calibri"/>
        <family val="2"/>
        <scheme val="minor"/>
      </rPr>
      <t>41(3)</t>
    </r>
    <r>
      <rPr>
        <sz val="11"/>
        <color theme="1"/>
        <rFont val="Calibri"/>
        <family val="2"/>
        <scheme val="minor"/>
      </rPr>
      <t>, 333 - 353.</t>
    </r>
  </si>
  <si>
    <t>Thrymtomene calycina</t>
  </si>
  <si>
    <t>Thryptomene biseriata</t>
  </si>
  <si>
    <t>Thryptomene elliottii</t>
  </si>
  <si>
    <t>Thryptomene eurceolaris</t>
  </si>
  <si>
    <t>Thryptomene hexandra</t>
  </si>
  <si>
    <t>Thryptomene longifolia</t>
  </si>
  <si>
    <t>Thryptomene micrantha</t>
  </si>
  <si>
    <t>Nyctaginaceae</t>
  </si>
  <si>
    <t>Boerhavia</t>
  </si>
  <si>
    <t>Boerhavia burbigeana</t>
  </si>
  <si>
    <t>Bittrich V, Kuhn U (1993) Nyctaginaceae. In 'The Families and Genera of Vascular Plants. Vol. II Flowering Plants . Dicotyledons' Eds K Kubitzki, JG Rohwer, V Bittrich, Springer-Verlag, Heidelburg, Berlin.</t>
  </si>
  <si>
    <t>Boerhavia coccinea</t>
  </si>
  <si>
    <t>Boerhavia dominii</t>
  </si>
  <si>
    <t>Boerhavia pubescens</t>
  </si>
  <si>
    <t>Boerhavia repleta</t>
  </si>
  <si>
    <t>Boerhavia schomburgkiana</t>
  </si>
  <si>
    <t>Commicarpus</t>
  </si>
  <si>
    <t>Commicarpus australis</t>
  </si>
  <si>
    <r>
      <t xml:space="preserve">Filippov AE, Borb EV, Gorb SN (2017) Radial arrangement of apical adhesive sites promotes contact self-alignment of fruits in </t>
    </r>
    <r>
      <rPr>
        <i/>
        <sz val="11"/>
        <color theme="1"/>
        <rFont val="Calibri"/>
        <family val="2"/>
        <scheme val="minor"/>
      </rPr>
      <t>Commicarpus</t>
    </r>
    <r>
      <rPr>
        <sz val="11"/>
        <color theme="1"/>
        <rFont val="Calibri"/>
        <family val="2"/>
        <scheme val="minor"/>
      </rPr>
      <t xml:space="preserve"> plants (Nyctaginaceae). </t>
    </r>
    <r>
      <rPr>
        <i/>
        <sz val="11"/>
        <color theme="1"/>
        <rFont val="Calibri"/>
        <family val="2"/>
        <scheme val="minor"/>
      </rPr>
      <t>Scientific Reports</t>
    </r>
    <r>
      <rPr>
        <sz val="11"/>
        <color theme="1"/>
        <rFont val="Calibri"/>
        <family val="2"/>
        <scheme val="minor"/>
      </rPr>
      <t xml:space="preserve"> </t>
    </r>
    <r>
      <rPr>
        <b/>
        <sz val="11"/>
        <color theme="1"/>
        <rFont val="Calibri"/>
        <family val="2"/>
        <scheme val="minor"/>
      </rPr>
      <t>7</t>
    </r>
    <r>
      <rPr>
        <sz val="11"/>
        <color theme="1"/>
        <rFont val="Calibri"/>
        <family val="2"/>
        <scheme val="minor"/>
      </rPr>
      <t>, #10956.</t>
    </r>
  </si>
  <si>
    <t>Nymphaceae</t>
  </si>
  <si>
    <t>Nymphaea</t>
  </si>
  <si>
    <t>Nymphaea gigantea</t>
  </si>
  <si>
    <t>Water (based on habitat)</t>
  </si>
  <si>
    <r>
      <t xml:space="preserve">Hirthe G, Porembski S (2003) Pollination of </t>
    </r>
    <r>
      <rPr>
        <i/>
        <sz val="11"/>
        <color theme="1"/>
        <rFont val="Calibri"/>
        <family val="2"/>
        <scheme val="minor"/>
      </rPr>
      <t>Nymphaea lotus</t>
    </r>
    <r>
      <rPr>
        <sz val="11"/>
        <color theme="1"/>
        <rFont val="Calibri"/>
        <family val="2"/>
        <scheme val="minor"/>
      </rPr>
      <t xml:space="preserve"> (Nymphaeaceae) by rhinoceros beetles and bees in the Northeastern Ivory Coast. </t>
    </r>
    <r>
      <rPr>
        <i/>
        <sz val="11"/>
        <color theme="1"/>
        <rFont val="Calibri"/>
        <family val="2"/>
        <scheme val="minor"/>
      </rPr>
      <t>Plant Biology</t>
    </r>
    <r>
      <rPr>
        <sz val="11"/>
        <color theme="1"/>
        <rFont val="Calibri"/>
        <family val="2"/>
        <scheme val="minor"/>
      </rPr>
      <t xml:space="preserve"> </t>
    </r>
    <r>
      <rPr>
        <b/>
        <sz val="11"/>
        <color theme="1"/>
        <rFont val="Calibri"/>
        <family val="2"/>
        <scheme val="minor"/>
      </rPr>
      <t>5(6)</t>
    </r>
    <r>
      <rPr>
        <sz val="11"/>
        <color theme="1"/>
        <rFont val="Calibri"/>
        <family val="2"/>
        <scheme val="minor"/>
      </rPr>
      <t>, 670 - 676.</t>
    </r>
  </si>
  <si>
    <t>Olacaeae</t>
  </si>
  <si>
    <t>Olax</t>
  </si>
  <si>
    <t>Olax obcordata</t>
  </si>
  <si>
    <t>Assume inesct (not much known)</t>
  </si>
  <si>
    <t>Ingestions (ref for genus)</t>
  </si>
  <si>
    <t xml:space="preserve">  Kuijt, &amp; Hansen, B. (2014). Olacaceae. In 'Flowering Plants. Eudicots' (pp. 127–136). Springer International Publishing. https://doi.org/10.1007/978-3-319-09296-6_17</t>
  </si>
  <si>
    <t>Oleaceae</t>
  </si>
  <si>
    <t>Jasminum</t>
  </si>
  <si>
    <t>Jasminum didymum</t>
  </si>
  <si>
    <r>
      <t xml:space="preserve">Shrivastava S, Rajak N, Shrivastava L (2011) </t>
    </r>
    <r>
      <rPr>
        <i/>
        <sz val="11"/>
        <color theme="1"/>
        <rFont val="Calibri"/>
        <family val="2"/>
        <scheme val="minor"/>
      </rPr>
      <t xml:space="preserve">Hormones and Signaling </t>
    </r>
    <r>
      <rPr>
        <b/>
        <sz val="11"/>
        <color theme="1"/>
        <rFont val="Calibri"/>
        <family val="2"/>
        <scheme val="minor"/>
      </rPr>
      <t>35</t>
    </r>
    <r>
      <rPr>
        <sz val="11"/>
        <color theme="1"/>
        <rFont val="Calibri"/>
        <family val="2"/>
        <scheme val="minor"/>
      </rPr>
      <t>, 2754 - 2759.</t>
    </r>
  </si>
  <si>
    <t>Onagraceae</t>
  </si>
  <si>
    <t>Epilobium</t>
  </si>
  <si>
    <t>Epilobium billardierianum</t>
  </si>
  <si>
    <r>
      <t xml:space="preserve">Schmid-Hempel P, Speiser B (1988) Effects of inflorescence size on pollination in </t>
    </r>
    <r>
      <rPr>
        <i/>
        <sz val="11"/>
        <color theme="1"/>
        <rFont val="Calibri"/>
        <family val="2"/>
        <scheme val="minor"/>
      </rPr>
      <t>Epilobium angustifolium. OIKOS</t>
    </r>
    <r>
      <rPr>
        <sz val="11"/>
        <color theme="1"/>
        <rFont val="Calibri"/>
        <family val="2"/>
        <scheme val="minor"/>
      </rPr>
      <t xml:space="preserve"> </t>
    </r>
    <r>
      <rPr>
        <b/>
        <sz val="11"/>
        <color theme="1"/>
        <rFont val="Calibri"/>
        <family val="2"/>
        <scheme val="minor"/>
      </rPr>
      <t>53</t>
    </r>
    <r>
      <rPr>
        <sz val="11"/>
        <color theme="1"/>
        <rFont val="Calibri"/>
        <family val="2"/>
        <scheme val="minor"/>
      </rPr>
      <t>, 98 - 104.</t>
    </r>
  </si>
  <si>
    <r>
      <t xml:space="preserve">Fresnillo B, Ehlers BK (2008) Variation in dispersability among mainland and island populations of three wind dispersed plant species.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270</t>
    </r>
    <r>
      <rPr>
        <sz val="11"/>
        <color theme="1"/>
        <rFont val="Calibri"/>
        <family val="2"/>
        <scheme val="minor"/>
      </rPr>
      <t>, 243 - 255.</t>
    </r>
  </si>
  <si>
    <t>Epilobium hirtigerum</t>
  </si>
  <si>
    <t>Epilobium pallidiflorum</t>
  </si>
  <si>
    <t>Operculariaceae</t>
  </si>
  <si>
    <t>Opercularia</t>
  </si>
  <si>
    <t>Opercularia aspera</t>
  </si>
  <si>
    <t>https://florabase.dpaw.wa.gov.au/browse/profile/22110</t>
  </si>
  <si>
    <t>Operculina</t>
  </si>
  <si>
    <t>Operculina aequisepala</t>
  </si>
  <si>
    <t>Groom PK, Lamont B (2015) Seed Release and Dispersal Mechanisms. In 'Plant Life of Southwestern Australia' (Eds PK Groom, BB Lamont) Ch. 10, pp. 172 - 188. DeGruyter, Warsaw, Poland. https://florabase.dpaw.wa.gov.au/browse/profile/6651</t>
  </si>
  <si>
    <t>Orchidaceae</t>
  </si>
  <si>
    <t>Acianthus</t>
  </si>
  <si>
    <t>Achianthus caudatus</t>
  </si>
  <si>
    <t>Wind (ref for family in an Australian context)</t>
  </si>
  <si>
    <r>
      <t>Bower, C.C. (2001). Pollination (Acianthus, pp. 69-70), in Pridgeon, A.M., Cribb, P.J., Chase, M.W. and Rasmussen, F.N. (eds), Genera Orchidacearum, vol. 2, Orchidoideae (part one). Oxford University Press, United Kingdom. Cheeseman. T.F. (1875). On the fertilisation of </t>
    </r>
    <r>
      <rPr>
        <i/>
        <sz val="11"/>
        <color theme="1"/>
        <rFont val="Calibri"/>
        <family val="2"/>
        <scheme val="minor"/>
      </rPr>
      <t>Acianthus</t>
    </r>
    <r>
      <rPr>
        <sz val="11"/>
        <color theme="1"/>
        <rFont val="Calibri"/>
        <family val="2"/>
        <scheme val="minor"/>
      </rPr>
      <t> and </t>
    </r>
    <r>
      <rPr>
        <i/>
        <sz val="11"/>
        <color theme="1"/>
        <rFont val="Calibri"/>
        <family val="2"/>
        <scheme val="minor"/>
      </rPr>
      <t>Cyrtostylis</t>
    </r>
    <r>
      <rPr>
        <sz val="11"/>
        <color theme="1"/>
        <rFont val="Calibri"/>
        <family val="2"/>
        <scheme val="minor"/>
      </rPr>
      <t>. </t>
    </r>
    <r>
      <rPr>
        <i/>
        <sz val="11"/>
        <color theme="1"/>
        <rFont val="Calibri"/>
        <family val="2"/>
        <scheme val="minor"/>
      </rPr>
      <t>Transactions of the New Zealand Institute</t>
    </r>
    <r>
      <rPr>
        <sz val="11"/>
        <color theme="1"/>
        <rFont val="Calibri"/>
        <family val="2"/>
        <scheme val="minor"/>
      </rPr>
      <t> </t>
    </r>
    <r>
      <rPr>
        <b/>
        <sz val="11"/>
        <color theme="1"/>
        <rFont val="Calibri"/>
        <family val="2"/>
        <scheme val="minor"/>
      </rPr>
      <t>7</t>
    </r>
    <r>
      <rPr>
        <sz val="11"/>
        <color theme="1"/>
        <rFont val="Calibri"/>
        <family val="2"/>
        <scheme val="minor"/>
      </rPr>
      <t>, 349-352.</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</si>
  <si>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doi:10.3390/d11080123</t>
    </r>
  </si>
  <si>
    <t>Achianthus pusillus</t>
  </si>
  <si>
    <t>Acianthus exsertus</t>
  </si>
  <si>
    <t>Acianthus reniformis</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</si>
  <si>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4</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</si>
  <si>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doi:10.3390/d11080127</t>
    </r>
    <r>
      <rPr>
        <sz val="11"/>
        <color theme="1"/>
        <rFont val="Calibri"/>
        <family val="2"/>
        <scheme val="minor"/>
      </rPr>
      <t/>
    </r>
  </si>
  <si>
    <t>Burnettia</t>
  </si>
  <si>
    <t>Burnettia cuneata</t>
  </si>
  <si>
    <t>Insects likely (ref for family)</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</si>
  <si>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doi:10.3390/d11080128</t>
    </r>
  </si>
  <si>
    <t>Caladenia</t>
  </si>
  <si>
    <r>
      <t xml:space="preserve">Phillips RD, Batley M (2020) Evidence for a food-deceptive pollination system using </t>
    </r>
    <r>
      <rPr>
        <i/>
        <sz val="11"/>
        <color theme="1"/>
        <rFont val="Calibri"/>
        <family val="2"/>
        <scheme val="minor"/>
      </rPr>
      <t>Hylaeus</t>
    </r>
    <r>
      <rPr>
        <sz val="11"/>
        <color theme="1"/>
        <rFont val="Calibri"/>
        <family val="2"/>
        <scheme val="minor"/>
      </rPr>
      <t xml:space="preserve"> bees in </t>
    </r>
    <r>
      <rPr>
        <i/>
        <sz val="11"/>
        <color theme="1"/>
        <rFont val="Calibri"/>
        <family val="2"/>
        <scheme val="minor"/>
      </rPr>
      <t>Caladenia hildae</t>
    </r>
    <r>
      <rPr>
        <sz val="11"/>
        <color theme="1"/>
        <rFont val="Calibri"/>
        <family val="2"/>
        <scheme val="minor"/>
      </rPr>
      <t xml:space="preserve"> (Orchidaceae) </t>
    </r>
    <r>
      <rPr>
        <b/>
        <sz val="11"/>
        <color theme="1"/>
        <rFont val="Calibri"/>
        <family val="2"/>
        <scheme val="minor"/>
      </rPr>
      <t>68(2)</t>
    </r>
    <r>
      <rPr>
        <sz val="11"/>
        <color theme="1"/>
        <rFont val="Calibri"/>
        <family val="2"/>
        <scheme val="minor"/>
      </rPr>
      <t xml:space="preserve">, 146 - 152. Faast R, Farrington L, Facelli JM, Austin AD (2009) Bees and white spiders: unravelling the pollination syndrome of </t>
    </r>
    <r>
      <rPr>
        <i/>
        <sz val="11"/>
        <color theme="1"/>
        <rFont val="Calibri"/>
        <family val="2"/>
        <scheme val="minor"/>
      </rPr>
      <t xml:space="preserve">Caladenia rigida </t>
    </r>
    <r>
      <rPr>
        <sz val="11"/>
        <color theme="1"/>
        <rFont val="Calibri"/>
        <family val="2"/>
        <scheme val="minor"/>
      </rPr>
      <t xml:space="preserve">(Orchidaceae). </t>
    </r>
    <r>
      <rPr>
        <i/>
        <sz val="11"/>
        <color theme="1"/>
        <rFont val="Calibri"/>
        <family val="2"/>
        <scheme val="minor"/>
      </rPr>
      <t>Australian Journal of Botany</t>
    </r>
    <r>
      <rPr>
        <sz val="11"/>
        <color theme="1"/>
        <rFont val="Calibri"/>
        <family val="2"/>
        <scheme val="minor"/>
      </rPr>
      <t xml:space="preserve"> </t>
    </r>
    <r>
      <rPr>
        <b/>
        <sz val="11"/>
        <color theme="1"/>
        <rFont val="Calibri"/>
        <family val="2"/>
        <scheme val="minor"/>
      </rPr>
      <t>57(4)</t>
    </r>
    <r>
      <rPr>
        <sz val="11"/>
        <color theme="1"/>
        <rFont val="Calibri"/>
        <family val="2"/>
        <scheme val="minor"/>
      </rPr>
      <t xml:space="preserve">, 315 - 325. Phillips RD, Bohman B, Brown GR, Tomlinson S, Peakall R (2020) A specialised pollination system using nectar-seeking thynnine wasps in </t>
    </r>
    <r>
      <rPr>
        <i/>
        <sz val="11"/>
        <color theme="1"/>
        <rFont val="Calibri"/>
        <family val="2"/>
        <scheme val="minor"/>
      </rPr>
      <t>Caladenia nobilis</t>
    </r>
    <r>
      <rPr>
        <sz val="11"/>
        <color theme="1"/>
        <rFont val="Calibri"/>
        <family val="2"/>
        <scheme val="minor"/>
      </rPr>
      <t xml:space="preserve"> (Orchidaceae) </t>
    </r>
    <r>
      <rPr>
        <i/>
        <sz val="11"/>
        <color theme="1"/>
        <rFont val="Calibri"/>
        <family val="2"/>
        <scheme val="minor"/>
      </rPr>
      <t>Plant Biology</t>
    </r>
    <r>
      <rPr>
        <sz val="11"/>
        <color theme="1"/>
        <rFont val="Calibri"/>
        <family val="2"/>
        <scheme val="minor"/>
      </rPr>
      <t xml:space="preserve"> </t>
    </r>
    <r>
      <rPr>
        <b/>
        <sz val="11"/>
        <color theme="1"/>
        <rFont val="Calibri"/>
        <family val="2"/>
        <scheme val="minor"/>
      </rPr>
      <t>22</t>
    </r>
    <r>
      <rPr>
        <sz val="11"/>
        <color theme="1"/>
        <rFont val="Calibri"/>
        <family val="2"/>
        <scheme val="minor"/>
      </rPr>
      <t>, 157 - 166.</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</si>
  <si>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doi:10.3390/d11080124</t>
    </r>
    <r>
      <rPr>
        <sz val="11"/>
        <color theme="1"/>
        <rFont val="Calibri"/>
        <family val="2"/>
        <scheme val="minor"/>
      </rPr>
      <t/>
    </r>
  </si>
  <si>
    <t>Caladenia argocalla</t>
  </si>
  <si>
    <t>Caladenia audasii</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</si>
  <si>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doi:10.3390/d11080125</t>
    </r>
  </si>
  <si>
    <t>Caladenia aurulenta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</si>
  <si>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doi:10.3390/d11080126</t>
    </r>
  </si>
  <si>
    <t>Caladenia australis</t>
  </si>
  <si>
    <t>Caladenia behrii</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</si>
  <si>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doi:10.3390/d11080127</t>
    </r>
  </si>
  <si>
    <t>Caladenia bicalliata</t>
  </si>
  <si>
    <t>Caladenia brumalis</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</si>
  <si>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doi:10.3390/d11080129</t>
    </r>
  </si>
  <si>
    <t>Caladenia bruniella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</si>
  <si>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doi:10.3390/d11080130</t>
    </r>
  </si>
  <si>
    <t>Caladenia calavula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</si>
  <si>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doi:10.3390/d11080137</t>
    </r>
  </si>
  <si>
    <t>Caladenia calicola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</si>
  <si>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doi:10.3390/d11080131</t>
    </r>
  </si>
  <si>
    <t>Caladenia campestris</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</si>
  <si>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doi:10.3390/d11080132</t>
    </r>
  </si>
  <si>
    <t>Caladenia capillata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</si>
  <si>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doi:10.3390/d11080133</t>
    </r>
  </si>
  <si>
    <t>Caladenia cardiochila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</si>
  <si>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doi:10.3390/d11080134</t>
    </r>
  </si>
  <si>
    <t>Caladenia carnea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</si>
  <si>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doi:10.3390/d11080135</t>
    </r>
  </si>
  <si>
    <t>Caladenia catenata</t>
  </si>
  <si>
    <t>Caladenia clavigera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</si>
  <si>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doi:10.3390/d11080136</t>
    </r>
  </si>
  <si>
    <t>Caladenia cleistantha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</si>
  <si>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doi:10.3390/d11080138</t>
    </r>
  </si>
  <si>
    <t>Caladenia coactilis</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</si>
  <si>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doi:10.3390/d11080139</t>
    </r>
  </si>
  <si>
    <t>Caladenia colorata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</si>
  <si>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doi:10.3390/d11080140</t>
    </r>
  </si>
  <si>
    <t>Caladenia concolor</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</si>
  <si>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doi:10.3390/d11080141</t>
    </r>
  </si>
  <si>
    <t>Caladenia conferta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</si>
  <si>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doi:10.3390/d11080142</t>
    </r>
  </si>
  <si>
    <t>Caladenia congesta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</si>
  <si>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doi:10.3390/d11080143</t>
    </r>
  </si>
  <si>
    <t>Caladenia cruciformis</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</si>
  <si>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doi:10.3390/d11080144</t>
    </r>
  </si>
  <si>
    <t>Caladenia cucullata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</si>
  <si>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doi:10.3390/d11080146</t>
    </r>
  </si>
  <si>
    <t>Caladenia dilatata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</si>
  <si>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doi:10.3390/d11080147</t>
    </r>
  </si>
  <si>
    <t>Caladenia diversiflora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</si>
  <si>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doi:10.3390/d11080148</t>
    </r>
  </si>
  <si>
    <t>Caladenia flaccida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</si>
  <si>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doi:10.3390/d11080149</t>
    </r>
  </si>
  <si>
    <t>Caladenia flindersica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</si>
  <si>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doi:10.3390/d11080150</t>
    </r>
  </si>
  <si>
    <t>Caladenia formosa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</si>
  <si>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doi:10.3390/d11080151</t>
    </r>
  </si>
  <si>
    <t>Caladenia fragrantissima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</si>
  <si>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doi:10.3390/d11080152</t>
    </r>
  </si>
  <si>
    <t>Caladenia fuliginosa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</si>
  <si>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doi:10.3390/d11080153</t>
    </r>
  </si>
  <si>
    <t>Caladenia fulva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</si>
  <si>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doi:10.3390/d11080154</t>
    </r>
  </si>
  <si>
    <t>Caladenia fuscata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</si>
  <si>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doi:10.3390/d11080155</t>
    </r>
  </si>
  <si>
    <t>Caladenia gladiolata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</si>
  <si>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doi:10.3390/d11080156</t>
    </r>
  </si>
  <si>
    <t>Caladenia gracilis</t>
  </si>
  <si>
    <t>Caladenia grampiana</t>
  </si>
  <si>
    <t>Caladenia hastata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</si>
  <si>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doi:10.3390/d11080157</t>
    </r>
  </si>
  <si>
    <t>Caladenia hesperia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</si>
  <si>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doi:10.3390/d11080158</t>
    </r>
  </si>
  <si>
    <t>Caladenia interanea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</si>
  <si>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doi:10.3390/d11080159</t>
    </r>
  </si>
  <si>
    <t>Caladenia intuta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</si>
  <si>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doi:10.3390/d11080160</t>
    </r>
    <r>
      <rPr>
        <sz val="11"/>
        <color theme="1"/>
        <rFont val="Calibri"/>
        <family val="2"/>
        <scheme val="minor"/>
      </rPr>
      <t/>
    </r>
  </si>
  <si>
    <t>Caladenia iridescens</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</si>
  <si>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doi:10.3390/d11080161</t>
    </r>
    <r>
      <rPr>
        <sz val="11"/>
        <color theme="1"/>
        <rFont val="Calibri"/>
        <family val="2"/>
        <scheme val="minor"/>
      </rPr>
      <t/>
    </r>
  </si>
  <si>
    <t>Caladenia latifolia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</si>
  <si>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doi:10.3390/d11080162</t>
    </r>
    <r>
      <rPr>
        <sz val="11"/>
        <color theme="1"/>
        <rFont val="Calibri"/>
        <family val="2"/>
        <scheme val="minor"/>
      </rPr>
      <t/>
    </r>
  </si>
  <si>
    <t>Caladenia leptochila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</si>
  <si>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doi:10.3390/d11080163</t>
    </r>
    <r>
      <rPr>
        <sz val="11"/>
        <color theme="1"/>
        <rFont val="Calibri"/>
        <family val="2"/>
        <scheme val="minor"/>
      </rPr>
      <t/>
    </r>
  </si>
  <si>
    <t>Caladenia littoricola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</si>
  <si>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doi:10.3390/d11080164</t>
    </r>
    <r>
      <rPr>
        <sz val="11"/>
        <color theme="1"/>
        <rFont val="Calibri"/>
        <family val="2"/>
        <scheme val="minor"/>
      </rPr>
      <t/>
    </r>
  </si>
  <si>
    <t>Caladenia lowanensis</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</si>
  <si>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doi:10.3390/d11080165</t>
    </r>
    <r>
      <rPr>
        <sz val="11"/>
        <color theme="1"/>
        <rFont val="Calibri"/>
        <family val="2"/>
        <scheme val="minor"/>
      </rPr>
      <t/>
    </r>
  </si>
  <si>
    <t>Caladenia macrocalvia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</si>
  <si>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doi:10.3390/d11080166</t>
    </r>
    <r>
      <rPr>
        <sz val="11"/>
        <color theme="1"/>
        <rFont val="Calibri"/>
        <family val="2"/>
        <scheme val="minor"/>
      </rPr>
      <t/>
    </r>
  </si>
  <si>
    <t>Petalochilus</t>
  </si>
  <si>
    <t>Caladenia mentiens</t>
  </si>
  <si>
    <t>Caladenia microchila</t>
  </si>
  <si>
    <t>Caladenia moschata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</si>
  <si>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doi:10.3390/d11080167</t>
    </r>
    <r>
      <rPr>
        <sz val="11"/>
        <color theme="1"/>
        <rFont val="Calibri"/>
        <family val="2"/>
        <scheme val="minor"/>
      </rPr>
      <t/>
    </r>
  </si>
  <si>
    <t>Caladenia necrophylla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</si>
  <si>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doi:10.3390/d11080168</t>
    </r>
    <r>
      <rPr>
        <sz val="11"/>
        <color theme="1"/>
        <rFont val="Calibri"/>
        <family val="2"/>
        <scheme val="minor"/>
      </rPr>
      <t/>
    </r>
  </si>
  <si>
    <t>Caladenia ornata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</si>
  <si>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doi:10.3390/d11080169</t>
    </r>
    <r>
      <rPr>
        <sz val="11"/>
        <color theme="1"/>
        <rFont val="Calibri"/>
        <family val="2"/>
        <scheme val="minor"/>
      </rPr>
      <t/>
    </r>
  </si>
  <si>
    <t>Caladenia ovata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</si>
  <si>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doi:10.3390/d11080170</t>
    </r>
    <r>
      <rPr>
        <sz val="11"/>
        <color theme="1"/>
        <rFont val="Calibri"/>
        <family val="2"/>
        <scheme val="minor"/>
      </rPr>
      <t/>
    </r>
  </si>
  <si>
    <t>Caladenia parva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</si>
  <si>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doi:10.3390/d11080171</t>
    </r>
    <r>
      <rPr>
        <sz val="11"/>
        <color theme="1"/>
        <rFont val="Calibri"/>
        <family val="2"/>
        <scheme val="minor"/>
      </rPr>
      <t/>
    </r>
  </si>
  <si>
    <t>Caladenia phaeoclavia</t>
  </si>
  <si>
    <t>Caladenia prolata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</si>
  <si>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doi:10.3390/d11080172</t>
    </r>
    <r>
      <rPr>
        <sz val="11"/>
        <color theme="1"/>
        <rFont val="Calibri"/>
        <family val="2"/>
        <scheme val="minor"/>
      </rPr>
      <t/>
    </r>
  </si>
  <si>
    <t>Caladenia pusilla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</si>
  <si>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doi:10.3390/d11080173</t>
    </r>
    <r>
      <rPr>
        <sz val="11"/>
        <color theme="1"/>
        <rFont val="Calibri"/>
        <family val="2"/>
        <scheme val="minor"/>
      </rPr>
      <t/>
    </r>
  </si>
  <si>
    <t>Caladenia reticulata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</si>
  <si>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doi:10.3390/d11080174</t>
    </r>
    <r>
      <rPr>
        <sz val="11"/>
        <color theme="1"/>
        <rFont val="Calibri"/>
        <family val="2"/>
        <scheme val="minor"/>
      </rPr>
      <t/>
    </r>
  </si>
  <si>
    <t>Caladenia richardsiorum</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</si>
  <si>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doi:10.3390/d11080175</t>
    </r>
    <r>
      <rPr>
        <sz val="11"/>
        <color theme="1"/>
        <rFont val="Calibri"/>
        <family val="2"/>
        <scheme val="minor"/>
      </rPr>
      <t/>
    </r>
  </si>
  <si>
    <t>Caladenia rigida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</si>
  <si>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doi:10.3390/d11080176</t>
    </r>
    <r>
      <rPr>
        <sz val="11"/>
        <color theme="1"/>
        <rFont val="Calibri"/>
        <family val="2"/>
        <scheme val="minor"/>
      </rPr>
      <t/>
    </r>
  </si>
  <si>
    <t>Caladenia sanguinea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</si>
  <si>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doi:10.3390/d11080177</t>
    </r>
    <r>
      <rPr>
        <sz val="11"/>
        <color theme="1"/>
        <rFont val="Calibri"/>
        <family val="2"/>
        <scheme val="minor"/>
      </rPr>
      <t/>
    </r>
  </si>
  <si>
    <t>Caladenia saxatilis</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</si>
  <si>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doi:10.3390/d11080178</t>
    </r>
    <r>
      <rPr>
        <sz val="11"/>
        <color theme="1"/>
        <rFont val="Calibri"/>
        <family val="2"/>
        <scheme val="minor"/>
      </rPr>
      <t/>
    </r>
  </si>
  <si>
    <t>Caladenia septuosa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</si>
  <si>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doi:10.3390/d11080179</t>
    </r>
    <r>
      <rPr>
        <sz val="11"/>
        <color theme="1"/>
        <rFont val="Calibri"/>
        <family val="2"/>
        <scheme val="minor"/>
      </rPr>
      <t/>
    </r>
  </si>
  <si>
    <t>Caladenia sigmoidea</t>
  </si>
  <si>
    <t>Caladenia stellata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</si>
  <si>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doi:10.3390/d11080180</t>
    </r>
    <r>
      <rPr>
        <sz val="11"/>
        <color theme="1"/>
        <rFont val="Calibri"/>
        <family val="2"/>
        <scheme val="minor"/>
      </rPr>
      <t/>
    </r>
  </si>
  <si>
    <t>Caladenia stricta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</si>
  <si>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doi:10.3390/d11080181</t>
    </r>
    <r>
      <rPr>
        <sz val="11"/>
        <color theme="1"/>
        <rFont val="Calibri"/>
        <family val="2"/>
        <scheme val="minor"/>
      </rPr>
      <t/>
    </r>
  </si>
  <si>
    <t>Caladenia strigosa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</si>
  <si>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doi:10.3390/d11080182</t>
    </r>
    <r>
      <rPr>
        <sz val="11"/>
        <color theme="1"/>
        <rFont val="Calibri"/>
        <family val="2"/>
        <scheme val="minor"/>
      </rPr>
      <t/>
    </r>
  </si>
  <si>
    <t>Caladenia subglabriphylla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</si>
  <si>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doi:10.3390/d11080183</t>
    </r>
    <r>
      <rPr>
        <sz val="11"/>
        <color theme="1"/>
        <rFont val="Calibri"/>
        <family val="2"/>
        <scheme val="minor"/>
      </rPr>
      <t/>
    </r>
  </si>
  <si>
    <t>Caladenia tensa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</si>
  <si>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doi:10.3390/d11080184</t>
    </r>
    <r>
      <rPr>
        <sz val="11"/>
        <color theme="1"/>
        <rFont val="Calibri"/>
        <family val="2"/>
        <scheme val="minor"/>
      </rPr>
      <t/>
    </r>
  </si>
  <si>
    <t>Caladenia tentaculata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</si>
  <si>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doi:10.3390/d11080185</t>
    </r>
    <r>
      <rPr>
        <sz val="11"/>
        <color theme="1"/>
        <rFont val="Calibri"/>
        <family val="2"/>
        <scheme val="minor"/>
      </rPr>
      <t/>
    </r>
  </si>
  <si>
    <t>Caladenia tesselata</t>
  </si>
  <si>
    <t>Caladenia toxochila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</si>
  <si>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doi:10.3390/d11080186</t>
    </r>
    <r>
      <rPr>
        <sz val="11"/>
        <color theme="1"/>
        <rFont val="Calibri"/>
        <family val="2"/>
        <scheme val="minor"/>
      </rPr>
      <t/>
    </r>
  </si>
  <si>
    <t>Caladenia transitoria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</si>
  <si>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doi:10.3390/d11080187</t>
    </r>
    <r>
      <rPr>
        <sz val="11"/>
        <color theme="1"/>
        <rFont val="Calibri"/>
        <family val="2"/>
        <scheme val="minor"/>
      </rPr>
      <t/>
    </r>
  </si>
  <si>
    <t>Caladenia valida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</si>
  <si>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doi:10.3390/d11080188</t>
    </r>
    <r>
      <rPr>
        <sz val="11"/>
        <color theme="1"/>
        <rFont val="Calibri"/>
        <family val="2"/>
        <scheme val="minor"/>
      </rPr>
      <t/>
    </r>
  </si>
  <si>
    <t>Caladenia venusta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</si>
  <si>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doi:10.3390/d11080189</t>
    </r>
    <r>
      <rPr>
        <sz val="11"/>
        <color theme="1"/>
        <rFont val="Calibri"/>
        <family val="2"/>
        <scheme val="minor"/>
      </rPr>
      <t/>
    </r>
  </si>
  <si>
    <t>Caladenia verrucosa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</si>
  <si>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doi:10.3390/d11080190</t>
    </r>
    <r>
      <rPr>
        <sz val="11"/>
        <color theme="1"/>
        <rFont val="Calibri"/>
        <family val="2"/>
        <scheme val="minor"/>
      </rPr>
      <t/>
    </r>
  </si>
  <si>
    <t>Caladenia versicolor</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</si>
  <si>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doi:10.3390/d11080191</t>
    </r>
    <r>
      <rPr>
        <sz val="11"/>
        <color theme="1"/>
        <rFont val="Calibri"/>
        <family val="2"/>
        <scheme val="minor"/>
      </rPr>
      <t/>
    </r>
  </si>
  <si>
    <t>Caladenia villosissima</t>
  </si>
  <si>
    <t>Caladenia viriosa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</si>
  <si>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doi:10.3390/d11080192</t>
    </r>
    <r>
      <rPr>
        <sz val="11"/>
        <color theme="1"/>
        <rFont val="Calibri"/>
        <family val="2"/>
        <scheme val="minor"/>
      </rPr>
      <t/>
    </r>
  </si>
  <si>
    <t>Caladenia vulgaris</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</si>
  <si>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doi:10.3390/d11080193</t>
    </r>
    <r>
      <rPr>
        <sz val="11"/>
        <color theme="1"/>
        <rFont val="Calibri"/>
        <family val="2"/>
        <scheme val="minor"/>
      </rPr>
      <t/>
    </r>
  </si>
  <si>
    <t>Caladenia woolcockiorum</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</si>
  <si>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doi:10.3390/d11080194</t>
    </r>
    <r>
      <rPr>
        <sz val="11"/>
        <color theme="1"/>
        <rFont val="Calibri"/>
        <family val="2"/>
        <scheme val="minor"/>
      </rPr>
      <t/>
    </r>
  </si>
  <si>
    <t>Caladenia xanthochila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</si>
  <si>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doi:10.3390/d11080195</t>
    </r>
    <r>
      <rPr>
        <sz val="11"/>
        <color theme="1"/>
        <rFont val="Calibri"/>
        <family val="2"/>
        <scheme val="minor"/>
      </rPr>
      <t/>
    </r>
  </si>
  <si>
    <t>Caladenia xantholeuca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</si>
  <si>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doi:10.3390/d11080196</t>
    </r>
    <r>
      <rPr>
        <sz val="11"/>
        <color theme="1"/>
        <rFont val="Calibri"/>
        <family val="2"/>
        <scheme val="minor"/>
      </rPr>
      <t/>
    </r>
  </si>
  <si>
    <t>Caladenia zephyra</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</si>
  <si>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doi:10.3390/d11080197</t>
    </r>
    <r>
      <rPr>
        <sz val="11"/>
        <color theme="1"/>
        <rFont val="Calibri"/>
        <family val="2"/>
        <scheme val="minor"/>
      </rPr>
      <t/>
    </r>
  </si>
  <si>
    <t>Caleana</t>
  </si>
  <si>
    <t>Caleana major</t>
  </si>
  <si>
    <r>
      <t xml:space="preserve">Bates R (1989) Observations on the pollination of </t>
    </r>
    <r>
      <rPr>
        <i/>
        <sz val="11"/>
        <color theme="1"/>
        <rFont val="Calibri"/>
        <family val="2"/>
        <scheme val="minor"/>
      </rPr>
      <t xml:space="preserve">Caleana major </t>
    </r>
    <r>
      <rPr>
        <sz val="11"/>
        <color theme="1"/>
        <rFont val="Calibri"/>
        <family val="2"/>
        <scheme val="minor"/>
      </rPr>
      <t>R.Br. by male sawflies (</t>
    </r>
    <r>
      <rPr>
        <i/>
        <sz val="11"/>
        <color theme="1"/>
        <rFont val="Calibri"/>
        <family val="2"/>
        <scheme val="minor"/>
      </rPr>
      <t xml:space="preserve">Pterygophorus </t>
    </r>
    <r>
      <rPr>
        <sz val="11"/>
        <color theme="1"/>
        <rFont val="Calibri"/>
        <family val="2"/>
        <scheme val="minor"/>
      </rPr>
      <t xml:space="preserve">sp.). </t>
    </r>
    <r>
      <rPr>
        <i/>
        <sz val="11"/>
        <color theme="1"/>
        <rFont val="Calibri"/>
        <family val="2"/>
        <scheme val="minor"/>
      </rPr>
      <t xml:space="preserve">The Orchadian </t>
    </r>
    <r>
      <rPr>
        <b/>
        <sz val="11"/>
        <color theme="1"/>
        <rFont val="Calibri"/>
        <family val="2"/>
        <scheme val="minor"/>
      </rPr>
      <t>9</t>
    </r>
    <r>
      <rPr>
        <sz val="11"/>
        <color theme="1"/>
        <rFont val="Calibri"/>
        <family val="2"/>
        <scheme val="minor"/>
      </rPr>
      <t xml:space="preserve">, 208–210. Cady L (1965) Notes on the pollination of </t>
    </r>
    <r>
      <rPr>
        <i/>
        <sz val="11"/>
        <color theme="1"/>
        <rFont val="Calibri"/>
        <family val="2"/>
        <scheme val="minor"/>
      </rPr>
      <t xml:space="preserve">Caleana major </t>
    </r>
    <r>
      <rPr>
        <sz val="11"/>
        <color theme="1"/>
        <rFont val="Calibri"/>
        <family val="2"/>
        <scheme val="minor"/>
      </rPr>
      <t xml:space="preserve">R.Br. </t>
    </r>
    <r>
      <rPr>
        <i/>
        <sz val="11"/>
        <color theme="1"/>
        <rFont val="Calibri"/>
        <family val="2"/>
        <scheme val="minor"/>
      </rPr>
      <t xml:space="preserve">The Orchadian </t>
    </r>
    <r>
      <rPr>
        <b/>
        <sz val="11"/>
        <color theme="1"/>
        <rFont val="Calibri"/>
        <family val="2"/>
        <scheme val="minor"/>
      </rPr>
      <t>4</t>
    </r>
    <r>
      <rPr>
        <sz val="11"/>
        <color theme="1"/>
        <rFont val="Calibri"/>
        <family val="2"/>
        <scheme val="minor"/>
      </rPr>
      <t>, 52–53.</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</si>
  <si>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doi:10.3390/d11080125</t>
    </r>
    <r>
      <rPr>
        <sz val="11"/>
        <color theme="1"/>
        <rFont val="Calibri"/>
        <family val="2"/>
        <scheme val="minor"/>
      </rPr>
      <t/>
    </r>
  </si>
  <si>
    <t>Calochilus</t>
  </si>
  <si>
    <t>Calochilus cupreus</t>
  </si>
  <si>
    <t>Fordham, F. 1946. Pollination of Calochilus campestris. Victorian Naturalist 62, p. 199-201. 3. Jones, D. L. &amp; Gray, B. 1974. The Pollination of Calochilus holtzei F. Muell. American Orchid Society Bulletin 43, p.604-606</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</si>
  <si>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doi:10.3390/d11080126</t>
    </r>
    <r>
      <rPr>
        <sz val="11"/>
        <color theme="1"/>
        <rFont val="Calibri"/>
        <family val="2"/>
        <scheme val="minor"/>
      </rPr>
      <t/>
    </r>
  </si>
  <si>
    <t>Calochilus gracillimus</t>
  </si>
  <si>
    <t>Calochilus herbaceus</t>
  </si>
  <si>
    <t>Calochilus paludosus</t>
  </si>
  <si>
    <t>Calochilus platychilus</t>
  </si>
  <si>
    <t>Calochilus pruinosus</t>
  </si>
  <si>
    <t>Calochilus robertsonii</t>
  </si>
  <si>
    <t>Chiloglottis</t>
  </si>
  <si>
    <t>Chiloglottis chlorantha</t>
  </si>
  <si>
    <r>
      <t xml:space="preserve">Schiestl FP, Peakall R (2005) Two orchids attract different pollinators with the same floral odour compound: ecological and evolutionary implications. </t>
    </r>
    <r>
      <rPr>
        <i/>
        <sz val="11"/>
        <color theme="1"/>
        <rFont val="Calibri"/>
        <family val="2"/>
        <scheme val="minor"/>
      </rPr>
      <t>Functional Ecology</t>
    </r>
    <r>
      <rPr>
        <sz val="11"/>
        <color theme="1"/>
        <rFont val="Calibri"/>
        <family val="2"/>
        <scheme val="minor"/>
      </rPr>
      <t xml:space="preserve"> </t>
    </r>
    <r>
      <rPr>
        <b/>
        <sz val="11"/>
        <color theme="1"/>
        <rFont val="Calibri"/>
        <family val="2"/>
        <scheme val="minor"/>
      </rPr>
      <t>19(4)</t>
    </r>
    <r>
      <rPr>
        <sz val="11"/>
        <color theme="1"/>
        <rFont val="Calibri"/>
        <family val="2"/>
        <scheme val="minor"/>
      </rPr>
      <t>, 674 - 680.</t>
    </r>
  </si>
  <si>
    <t>Chiloglottis cornuta</t>
  </si>
  <si>
    <t>Chiloglottis trapeziformis</t>
  </si>
  <si>
    <t>Chiloglottis valida</t>
  </si>
  <si>
    <t>Corunastylis</t>
  </si>
  <si>
    <t>Corunastylis fuscoviridis</t>
  </si>
  <si>
    <r>
      <t xml:space="preserve">Ren ZX, Grimm W, Towle B, Qiao Q, Bernhardt P (2020) Comparative floral traits in </t>
    </r>
    <r>
      <rPr>
        <i/>
        <sz val="11"/>
        <color theme="1"/>
        <rFont val="Calibri"/>
        <family val="2"/>
        <scheme val="minor"/>
      </rPr>
      <t>Corunastylis</t>
    </r>
    <r>
      <rPr>
        <sz val="11"/>
        <color theme="1"/>
        <rFont val="Calibri"/>
        <family val="2"/>
        <scheme val="minor"/>
      </rPr>
      <t xml:space="preserve"> (Diurideae; Orchidaceae) with novel applications: do some species bleed or blink? </t>
    </r>
    <r>
      <rPr>
        <i/>
        <sz val="11"/>
        <color theme="1"/>
        <rFont val="Calibri"/>
        <family val="2"/>
        <scheme val="minor"/>
      </rPr>
      <t>Muelleria</t>
    </r>
    <r>
      <rPr>
        <sz val="11"/>
        <color theme="1"/>
        <rFont val="Calibri"/>
        <family val="2"/>
        <scheme val="minor"/>
      </rPr>
      <t xml:space="preserve"> </t>
    </r>
    <r>
      <rPr>
        <b/>
        <sz val="11"/>
        <color theme="1"/>
        <rFont val="Calibri"/>
        <family val="2"/>
        <scheme val="minor"/>
      </rPr>
      <t>39</t>
    </r>
    <r>
      <rPr>
        <sz val="11"/>
        <color theme="1"/>
        <rFont val="Calibri"/>
        <family val="2"/>
        <scheme val="minor"/>
      </rPr>
      <t>, 27 - 38. Larson, B.M.H., Kevan, P.G. and Inouye, D.W. (2001). Flies and
flowers: taxonomic diversity of anthophiles and pollinators.
Canadian Entomologist 133, 439–465</t>
    </r>
  </si>
  <si>
    <t>Corunastylis nuda</t>
  </si>
  <si>
    <t>Corunastylis tepperi</t>
  </si>
  <si>
    <t>Corybas</t>
  </si>
  <si>
    <t>Corybas aconitiflorus</t>
  </si>
  <si>
    <r>
      <t xml:space="preserve">Kelly MM, Toft RJ, Gaskett AC (2013) Pollination and insect visitors to the putatively brood-site deceptive endemic spurred helmet orchid, </t>
    </r>
    <r>
      <rPr>
        <i/>
        <sz val="11"/>
        <color theme="1"/>
        <rFont val="Calibri"/>
        <family val="2"/>
        <scheme val="minor"/>
      </rPr>
      <t>Corybas cheesemanii</t>
    </r>
    <r>
      <rPr>
        <sz val="11"/>
        <color theme="1"/>
        <rFont val="Calibri"/>
        <family val="2"/>
        <scheme val="minor"/>
      </rPr>
      <t xml:space="preserve">. </t>
    </r>
    <r>
      <rPr>
        <i/>
        <sz val="11"/>
        <color theme="1"/>
        <rFont val="Calibri"/>
        <family val="2"/>
        <scheme val="minor"/>
      </rPr>
      <t>New Zealand Journal of Botany</t>
    </r>
    <r>
      <rPr>
        <sz val="11"/>
        <color theme="1"/>
        <rFont val="Calibri"/>
        <family val="2"/>
        <scheme val="minor"/>
      </rPr>
      <t xml:space="preserve"> </t>
    </r>
    <r>
      <rPr>
        <b/>
        <sz val="11"/>
        <color theme="1"/>
        <rFont val="Calibri"/>
        <family val="2"/>
        <scheme val="minor"/>
      </rPr>
      <t>51(3)</t>
    </r>
    <r>
      <rPr>
        <sz val="11"/>
        <color theme="1"/>
        <rFont val="Calibri"/>
        <family val="2"/>
        <scheme val="minor"/>
      </rPr>
      <t>, 155 - 167.</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</si>
  <si>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doi:10.3390/d11080128</t>
    </r>
    <r>
      <rPr>
        <sz val="11"/>
        <color theme="1"/>
        <rFont val="Calibri"/>
        <family val="2"/>
        <scheme val="minor"/>
      </rPr>
      <t/>
    </r>
  </si>
  <si>
    <t>Corybas despectans</t>
  </si>
  <si>
    <t>Corybas diemenicus</t>
  </si>
  <si>
    <t>Corybas expansus</t>
  </si>
  <si>
    <t>Corybas fordhamii</t>
  </si>
  <si>
    <t>Corybas incurvus</t>
  </si>
  <si>
    <t>Corybas unguiculatus</t>
  </si>
  <si>
    <t>Cryptostylis</t>
  </si>
  <si>
    <t>Cryptostylis subulata</t>
  </si>
  <si>
    <t>Insect (ref of review of species in genus)</t>
  </si>
  <si>
    <r>
      <t xml:space="preserve">Gaskett AC (2011) Orchid pollination by secual deception: pollinator perspectives. </t>
    </r>
    <r>
      <rPr>
        <i/>
        <sz val="11"/>
        <color theme="1"/>
        <rFont val="Calibri"/>
        <family val="2"/>
        <scheme val="minor"/>
      </rPr>
      <t>Biological Reviews</t>
    </r>
    <r>
      <rPr>
        <sz val="11"/>
        <color theme="1"/>
        <rFont val="Calibri"/>
        <family val="2"/>
        <scheme val="minor"/>
      </rPr>
      <t xml:space="preserve"> </t>
    </r>
    <r>
      <rPr>
        <b/>
        <sz val="11"/>
        <color theme="1"/>
        <rFont val="Calibri"/>
        <family val="2"/>
        <scheme val="minor"/>
      </rPr>
      <t>86</t>
    </r>
    <r>
      <rPr>
        <sz val="11"/>
        <color theme="1"/>
        <rFont val="Calibri"/>
        <family val="2"/>
        <scheme val="minor"/>
      </rPr>
      <t>, 33 - 75.</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</si>
  <si>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doi:10.3390/d11080129</t>
    </r>
    <r>
      <rPr>
        <sz val="11"/>
        <color theme="1"/>
        <rFont val="Calibri"/>
        <family val="2"/>
        <scheme val="minor"/>
      </rPr>
      <t/>
    </r>
  </si>
  <si>
    <t>Cymbidium</t>
  </si>
  <si>
    <t>Cymbidium canaliculatum</t>
  </si>
  <si>
    <r>
      <t xml:space="preserve">Lehnebach CA, Robertson AW, Hedderley D (2005) Pollination studies of four New Zealand terrestrial orchids and the implication for their conservation. </t>
    </r>
    <r>
      <rPr>
        <i/>
        <sz val="11"/>
        <color theme="1"/>
        <rFont val="Calibri"/>
        <family val="2"/>
        <scheme val="minor"/>
      </rPr>
      <t>New Zealand Journal of Botany</t>
    </r>
    <r>
      <rPr>
        <sz val="11"/>
        <color theme="1"/>
        <rFont val="Calibri"/>
        <family val="2"/>
        <scheme val="minor"/>
      </rPr>
      <t xml:space="preserve"> </t>
    </r>
    <r>
      <rPr>
        <b/>
        <sz val="11"/>
        <color theme="1"/>
        <rFont val="Calibri"/>
        <family val="2"/>
        <scheme val="minor"/>
      </rPr>
      <t>43</t>
    </r>
    <r>
      <rPr>
        <sz val="11"/>
        <color theme="1"/>
        <rFont val="Calibri"/>
        <family val="2"/>
        <scheme val="minor"/>
      </rPr>
      <t>, 467 - 477.</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</si>
  <si>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doi:10.3390/d11080131</t>
    </r>
    <r>
      <rPr>
        <sz val="11"/>
        <color theme="1"/>
        <rFont val="Calibri"/>
        <family val="2"/>
        <scheme val="minor"/>
      </rPr>
      <t/>
    </r>
  </si>
  <si>
    <t>Cyrtostylis</t>
  </si>
  <si>
    <t>Cyrtostylis reniformis</t>
  </si>
  <si>
    <r>
      <t xml:space="preserve">Shrestha M, Burd M, Garcia JE, Dorin A, Dyer AG (2019) Colour evolution within orchids depends on whether the pollinator is a bee or a fly. </t>
    </r>
    <r>
      <rPr>
        <i/>
        <sz val="11"/>
        <color theme="1"/>
        <rFont val="Calibri"/>
        <family val="2"/>
        <scheme val="minor"/>
      </rPr>
      <t xml:space="preserve">Plant Biology </t>
    </r>
    <r>
      <rPr>
        <b/>
        <sz val="11"/>
        <color theme="1"/>
        <rFont val="Calibri"/>
        <family val="2"/>
        <scheme val="minor"/>
      </rPr>
      <t>21</t>
    </r>
    <r>
      <rPr>
        <sz val="11"/>
        <color theme="1"/>
        <rFont val="Calibri"/>
        <family val="2"/>
        <scheme val="minor"/>
      </rPr>
      <t>, 745 - 752.</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</si>
  <si>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doi:10.3390/d11080130</t>
    </r>
    <r>
      <rPr>
        <sz val="11"/>
        <color theme="1"/>
        <rFont val="Calibri"/>
        <family val="2"/>
        <scheme val="minor"/>
      </rPr>
      <t/>
    </r>
  </si>
  <si>
    <t>Cyrtostylis robusta</t>
  </si>
  <si>
    <t>Dipodium</t>
  </si>
  <si>
    <t>Diplodium campanulatum</t>
  </si>
  <si>
    <t>Diplodium grandiflorum</t>
  </si>
  <si>
    <r>
      <t xml:space="preserve">Indsto JO, Weston PH, Clements MA, Dyer AG, Batley M, Whelan RJ (2006) Pollination of </t>
    </r>
    <r>
      <rPr>
        <i/>
        <sz val="11"/>
        <color theme="1"/>
        <rFont val="Calibri"/>
        <family val="2"/>
        <scheme val="minor"/>
      </rPr>
      <t>Diuris maculata</t>
    </r>
    <r>
      <rPr>
        <sz val="11"/>
        <color theme="1"/>
        <rFont val="Calibri"/>
        <family val="2"/>
        <scheme val="minor"/>
      </rPr>
      <t xml:space="preserve"> (Orchidacea) by male </t>
    </r>
    <r>
      <rPr>
        <i/>
        <sz val="11"/>
        <color theme="1"/>
        <rFont val="Calibri"/>
        <family val="2"/>
        <scheme val="minor"/>
      </rPr>
      <t>Trichocolletes venustus</t>
    </r>
    <r>
      <rPr>
        <sz val="11"/>
        <color theme="1"/>
        <rFont val="Calibri"/>
        <family val="2"/>
        <scheme val="minor"/>
      </rPr>
      <t xml:space="preserve"> bees. </t>
    </r>
    <r>
      <rPr>
        <i/>
        <sz val="11"/>
        <color theme="1"/>
        <rFont val="Calibri"/>
        <family val="2"/>
        <scheme val="minor"/>
      </rPr>
      <t>Australian Journal of Botany</t>
    </r>
    <r>
      <rPr>
        <sz val="11"/>
        <color theme="1"/>
        <rFont val="Calibri"/>
        <family val="2"/>
        <scheme val="minor"/>
      </rPr>
      <t xml:space="preserve"> </t>
    </r>
    <r>
      <rPr>
        <b/>
        <sz val="11"/>
        <color theme="1"/>
        <rFont val="Calibri"/>
        <family val="2"/>
        <scheme val="minor"/>
      </rPr>
      <t>54(7)</t>
    </r>
    <r>
      <rPr>
        <sz val="11"/>
        <color theme="1"/>
        <rFont val="Calibri"/>
        <family val="2"/>
        <scheme val="minor"/>
      </rPr>
      <t xml:space="preserve">, 669 - 679. Indsta JA, Weson PH, Clements MA, Dyer AG, Batley M, Whelan RJ (2007) Generalised pollination of </t>
    </r>
    <r>
      <rPr>
        <i/>
        <sz val="11"/>
        <color theme="1"/>
        <rFont val="Calibri"/>
        <family val="2"/>
        <scheme val="minor"/>
      </rPr>
      <t>Diuris alba</t>
    </r>
    <r>
      <rPr>
        <sz val="11"/>
        <color theme="1"/>
        <rFont val="Calibri"/>
        <family val="2"/>
        <scheme val="minor"/>
      </rPr>
      <t xml:space="preserve"> (Orchidaceae) by small bees and wasps. </t>
    </r>
    <r>
      <rPr>
        <i/>
        <sz val="11"/>
        <color theme="1"/>
        <rFont val="Calibri"/>
        <family val="2"/>
        <scheme val="minor"/>
      </rPr>
      <t>Australian Journal of Botany</t>
    </r>
    <r>
      <rPr>
        <sz val="11"/>
        <color theme="1"/>
        <rFont val="Calibri"/>
        <family val="2"/>
        <scheme val="minor"/>
      </rPr>
      <t xml:space="preserve"> </t>
    </r>
    <r>
      <rPr>
        <b/>
        <sz val="11"/>
        <color theme="1"/>
        <rFont val="Calibri"/>
        <family val="2"/>
        <scheme val="minor"/>
      </rPr>
      <t>55(6)</t>
    </r>
    <r>
      <rPr>
        <sz val="11"/>
        <color theme="1"/>
        <rFont val="Calibri"/>
        <family val="2"/>
        <scheme val="minor"/>
      </rPr>
      <t>, 628 - 634.</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</si>
  <si>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doi:10.3390/d11080132</t>
    </r>
    <r>
      <rPr>
        <sz val="11"/>
        <color theme="1"/>
        <rFont val="Calibri"/>
        <family val="2"/>
        <scheme val="minor"/>
      </rPr>
      <t/>
    </r>
  </si>
  <si>
    <t>Diplodium pardalinum</t>
  </si>
  <si>
    <t>Diplodium punctatum</t>
  </si>
  <si>
    <t>Diplodium roseum</t>
  </si>
  <si>
    <t>Diuris</t>
  </si>
  <si>
    <t>Diuris behrii</t>
  </si>
  <si>
    <t>Diuris brevifolia</t>
  </si>
  <si>
    <t>Diuris calicola</t>
  </si>
  <si>
    <t>Diuris chryseopsis</t>
  </si>
  <si>
    <t>Diuris daltonii</t>
  </si>
  <si>
    <t>Diuris decrementa</t>
  </si>
  <si>
    <t>Diuris fucosa</t>
  </si>
  <si>
    <t>Diuris gregaria</t>
  </si>
  <si>
    <t>Diuris lanceolata</t>
  </si>
  <si>
    <t>Diuris leopardina</t>
  </si>
  <si>
    <t>Diuris orientalis</t>
  </si>
  <si>
    <t>Diuris palustris</t>
  </si>
  <si>
    <t>Diuris pardina</t>
  </si>
  <si>
    <t>Diuris protena</t>
  </si>
  <si>
    <t>Diuris punctata</t>
  </si>
  <si>
    <t>Diuris sulphurea</t>
  </si>
  <si>
    <t>Eriochilus</t>
  </si>
  <si>
    <t>Eriochilus collinus</t>
  </si>
  <si>
    <t>Insects(ref for genus)</t>
  </si>
  <si>
    <r>
      <t xml:space="preserve">Shrestha M, Burd M, Garcia JE, Dorin A, Dyer AG (2019) Colour evolution within orchids depends on whether the pollinator is a bee or a fly. </t>
    </r>
    <r>
      <rPr>
        <i/>
        <sz val="11"/>
        <color theme="1"/>
        <rFont val="Calibri"/>
        <family val="2"/>
        <scheme val="minor"/>
      </rPr>
      <t xml:space="preserve">Plant Biology </t>
    </r>
    <r>
      <rPr>
        <b/>
        <sz val="11"/>
        <color theme="1"/>
        <rFont val="Calibri"/>
        <family val="2"/>
        <scheme val="minor"/>
      </rPr>
      <t>21</t>
    </r>
    <r>
      <rPr>
        <sz val="11"/>
        <color theme="1"/>
        <rFont val="Calibri"/>
        <family val="2"/>
        <scheme val="minor"/>
      </rPr>
      <t xml:space="preserve">, 745 - 752. Phillips RD, Bohman B, Peakall R (2021) Pollination by nectar-foraging pompilid wasps: a new specialized pollination strategy for the Australian flora. </t>
    </r>
    <r>
      <rPr>
        <i/>
        <sz val="11"/>
        <color theme="1"/>
        <rFont val="Calibri"/>
        <family val="2"/>
        <scheme val="minor"/>
      </rPr>
      <t xml:space="preserve">Plant Biology </t>
    </r>
    <r>
      <rPr>
        <b/>
        <sz val="11"/>
        <color theme="1"/>
        <rFont val="Calibri"/>
        <family val="2"/>
        <scheme val="minor"/>
      </rPr>
      <t>23</t>
    </r>
    <r>
      <rPr>
        <sz val="11"/>
        <color theme="1"/>
        <rFont val="Calibri"/>
        <family val="2"/>
        <scheme val="minor"/>
      </rPr>
      <t>, 702 - 710.</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</si>
  <si>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doi:10.3390/d11080133</t>
    </r>
    <r>
      <rPr>
        <sz val="11"/>
        <color theme="1"/>
        <rFont val="Calibri"/>
        <family val="2"/>
        <scheme val="minor"/>
      </rPr>
      <t/>
    </r>
  </si>
  <si>
    <t>Eriochilus cucullatus</t>
  </si>
  <si>
    <t>Eriochilus paludosus</t>
  </si>
  <si>
    <t>Gastrodia</t>
  </si>
  <si>
    <t>Gastrodia paludosus</t>
  </si>
  <si>
    <r>
      <t xml:space="preserve">Sugiura N (2017) Floral morphology and pollination in </t>
    </r>
    <r>
      <rPr>
        <i/>
        <sz val="11"/>
        <color theme="1"/>
        <rFont val="Calibri"/>
        <family val="2"/>
        <scheme val="minor"/>
      </rPr>
      <t>Gastrodia elata</t>
    </r>
    <r>
      <rPr>
        <sz val="11"/>
        <color theme="1"/>
        <rFont val="Calibri"/>
        <family val="2"/>
        <scheme val="minor"/>
      </rPr>
      <t xml:space="preserve">, a mycoheterotrophic orchid. </t>
    </r>
    <r>
      <rPr>
        <i/>
        <sz val="11"/>
        <color theme="1"/>
        <rFont val="Calibri"/>
        <family val="2"/>
        <scheme val="minor"/>
      </rPr>
      <t>Plant Species Biology</t>
    </r>
    <r>
      <rPr>
        <sz val="11"/>
        <color theme="1"/>
        <rFont val="Calibri"/>
        <family val="2"/>
        <scheme val="minor"/>
      </rPr>
      <t xml:space="preserve"> </t>
    </r>
    <r>
      <rPr>
        <b/>
        <sz val="11"/>
        <color theme="1"/>
        <rFont val="Calibri"/>
        <family val="2"/>
        <scheme val="minor"/>
      </rPr>
      <t>32</t>
    </r>
    <r>
      <rPr>
        <sz val="11"/>
        <color theme="1"/>
        <rFont val="Calibri"/>
        <family val="2"/>
        <scheme val="minor"/>
      </rPr>
      <t>, 173 - 178.</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</si>
  <si>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doi:10.3390/d11080134</t>
    </r>
    <r>
      <rPr>
        <sz val="11"/>
        <color theme="1"/>
        <rFont val="Calibri"/>
        <family val="2"/>
        <scheme val="minor"/>
      </rPr>
      <t/>
    </r>
  </si>
  <si>
    <t>Gastrodia procera</t>
  </si>
  <si>
    <t>Gastrodia sesamoides</t>
  </si>
  <si>
    <t>Genoplesium archeri</t>
  </si>
  <si>
    <t>Genoplesium</t>
  </si>
  <si>
    <t>Genoplesium ciliatum</t>
  </si>
  <si>
    <r>
      <t>Bower C, Towle B, Bickle D (2015) Reproductive success and pollination of the Tuncurry midge orchid (</t>
    </r>
    <r>
      <rPr>
        <i/>
        <sz val="11"/>
        <color theme="1"/>
        <rFont val="Calibri"/>
        <family val="2"/>
        <scheme val="minor"/>
      </rPr>
      <t>Genoplesium littorale</t>
    </r>
    <r>
      <rPr>
        <sz val="11"/>
        <color theme="1"/>
        <rFont val="Calibri"/>
        <family val="2"/>
        <scheme val="minor"/>
      </rPr>
      <t>) (Orchidaceae) by chloropid flies. Telopea</t>
    </r>
    <r>
      <rPr>
        <i/>
        <sz val="11"/>
        <color theme="1"/>
        <rFont val="Calibri"/>
        <family val="2"/>
        <scheme val="minor"/>
      </rPr>
      <t xml:space="preserve"> </t>
    </r>
    <r>
      <rPr>
        <b/>
        <i/>
        <sz val="11"/>
        <color theme="1"/>
        <rFont val="Calibri"/>
        <family val="2"/>
        <scheme val="minor"/>
      </rPr>
      <t>18</t>
    </r>
    <r>
      <rPr>
        <i/>
        <sz val="11"/>
        <color theme="1"/>
        <rFont val="Calibri"/>
        <family val="2"/>
        <scheme val="minor"/>
      </rPr>
      <t>, 43 - 55.</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</si>
  <si>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doi:10.3390/d11080135</t>
    </r>
    <r>
      <rPr>
        <sz val="11"/>
        <color theme="1"/>
        <rFont val="Calibri"/>
        <family val="2"/>
        <scheme val="minor"/>
      </rPr>
      <t/>
    </r>
  </si>
  <si>
    <t>Genoplesium clivicola</t>
  </si>
  <si>
    <t>Genoplesium despectans</t>
  </si>
  <si>
    <t>Genoplesium morrisii</t>
  </si>
  <si>
    <t>Genoplesium nigricans</t>
  </si>
  <si>
    <t>Genoplesium nudum</t>
  </si>
  <si>
    <t>Genoplesium rufum</t>
  </si>
  <si>
    <t>Glossadenia</t>
  </si>
  <si>
    <t>Glossadenia tutelata</t>
  </si>
  <si>
    <t>Insects (likely based on morphology and rest of family)</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</si>
  <si>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doi:10.3390/d11080136</t>
    </r>
    <r>
      <rPr>
        <sz val="11"/>
        <color theme="1"/>
        <rFont val="Calibri"/>
        <family val="2"/>
        <scheme val="minor"/>
      </rPr>
      <t/>
    </r>
  </si>
  <si>
    <t>Glossodia</t>
  </si>
  <si>
    <t>Glossodia major</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</si>
  <si>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doi:10.3390/d11080137</t>
    </r>
    <r>
      <rPr>
        <sz val="11"/>
        <color theme="1"/>
        <rFont val="Calibri"/>
        <family val="2"/>
        <scheme val="minor"/>
      </rPr>
      <t/>
    </r>
  </si>
  <si>
    <t>Leporella</t>
  </si>
  <si>
    <t>Leporella fimbriata</t>
  </si>
  <si>
    <r>
      <t xml:space="preserve">Peakall R (1989) The unique polliantion of </t>
    </r>
    <r>
      <rPr>
        <i/>
        <sz val="11"/>
        <color theme="1"/>
        <rFont val="Calibri"/>
        <family val="2"/>
        <scheme val="minor"/>
      </rPr>
      <t>Leprorella fimbriata</t>
    </r>
    <r>
      <rPr>
        <sz val="11"/>
        <color theme="1"/>
        <rFont val="Calibri"/>
        <family val="2"/>
        <scheme val="minor"/>
      </rPr>
      <t xml:space="preserve"> (Orchidaceae): pollination by pseudocopulating male ants (</t>
    </r>
    <r>
      <rPr>
        <i/>
        <sz val="11"/>
        <color theme="1"/>
        <rFont val="Calibri"/>
        <family val="2"/>
        <scheme val="minor"/>
      </rPr>
      <t>Myrmecia urens</t>
    </r>
    <r>
      <rPr>
        <sz val="11"/>
        <color theme="1"/>
        <rFont val="Calibri"/>
        <family val="2"/>
        <scheme val="minor"/>
      </rPr>
      <t xml:space="preserve">, Formicidae).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167</t>
    </r>
    <r>
      <rPr>
        <sz val="11"/>
        <color theme="1"/>
        <rFont val="Calibri"/>
        <family val="2"/>
        <scheme val="minor"/>
      </rPr>
      <t>, 137 - 148.</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</si>
  <si>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doi:10.3390/d11080138</t>
    </r>
    <r>
      <rPr>
        <sz val="11"/>
        <color theme="1"/>
        <rFont val="Calibri"/>
        <family val="2"/>
        <scheme val="minor"/>
      </rPr>
      <t/>
    </r>
  </si>
  <si>
    <t>Leptoceras</t>
  </si>
  <si>
    <t>Leptoceras menziesii</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</si>
  <si>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doi:10.3390/d11080139</t>
    </r>
    <r>
      <rPr>
        <sz val="11"/>
        <color theme="1"/>
        <rFont val="Calibri"/>
        <family val="2"/>
        <scheme val="minor"/>
      </rPr>
      <t/>
    </r>
  </si>
  <si>
    <t>Lyperanthus</t>
  </si>
  <si>
    <t>Lyperanthus suaveolens</t>
  </si>
  <si>
    <t>Insects (likely, based on morphology, nectaries and scent)</t>
  </si>
  <si>
    <t>Microtis</t>
  </si>
  <si>
    <t>Microtis arenaria</t>
  </si>
  <si>
    <r>
      <t xml:space="preserve">Peakall R, Beattie AJ (1989) Pollination of the orchid </t>
    </r>
    <r>
      <rPr>
        <i/>
        <sz val="11"/>
        <color theme="1"/>
        <rFont val="Calibri"/>
        <family val="2"/>
        <scheme val="minor"/>
      </rPr>
      <t>Microtis parviflora</t>
    </r>
    <r>
      <rPr>
        <sz val="11"/>
        <color theme="1"/>
        <rFont val="Calibri"/>
        <family val="2"/>
        <scheme val="minor"/>
      </rPr>
      <t xml:space="preserve"> R. Br. By flightless worker ants. </t>
    </r>
    <r>
      <rPr>
        <i/>
        <sz val="11"/>
        <color theme="1"/>
        <rFont val="Calibri"/>
        <family val="2"/>
        <scheme val="minor"/>
      </rPr>
      <t>Functional Ecology</t>
    </r>
    <r>
      <rPr>
        <sz val="11"/>
        <color theme="1"/>
        <rFont val="Calibri"/>
        <family val="2"/>
        <scheme val="minor"/>
      </rPr>
      <t xml:space="preserve"> </t>
    </r>
    <r>
      <rPr>
        <b/>
        <sz val="11"/>
        <color theme="1"/>
        <rFont val="Calibri"/>
        <family val="2"/>
        <scheme val="minor"/>
      </rPr>
      <t>3(5)</t>
    </r>
    <r>
      <rPr>
        <sz val="11"/>
        <color theme="1"/>
        <rFont val="Calibri"/>
        <family val="2"/>
        <scheme val="minor"/>
      </rPr>
      <t>, 515 - 522.</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</si>
  <si>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doi:10.3390/d11080140</t>
    </r>
    <r>
      <rPr>
        <sz val="11"/>
        <color theme="1"/>
        <rFont val="Calibri"/>
        <family val="2"/>
        <scheme val="minor"/>
      </rPr>
      <t/>
    </r>
  </si>
  <si>
    <t>Microtis atrata</t>
  </si>
  <si>
    <t>Microtis eremaea</t>
  </si>
  <si>
    <t>Microtis frutetorum</t>
  </si>
  <si>
    <t>Microtis gracilenta</t>
  </si>
  <si>
    <t>Microtis oblonga</t>
  </si>
  <si>
    <t>Microtis orbicularis</t>
  </si>
  <si>
    <t>Microtis parviflora</t>
  </si>
  <si>
    <t>Microtis rara</t>
  </si>
  <si>
    <t>Microtis unifolia</t>
  </si>
  <si>
    <t>Orthoceras</t>
  </si>
  <si>
    <t>Orthoceras strictum</t>
  </si>
  <si>
    <t>Wind, potentially, pollinates by mechanical enclosure of the stigma and anthers to force pollination (unofficial ref)</t>
  </si>
  <si>
    <t>https://resources.austplants.com.au/stories/trickery-mimicry-and-deceit-of-orchids-in-the-wild/</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</si>
  <si>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xml:space="preserve">, 123, doi:10.3390/d11080141. Markwick RJ (1982) Field trip to Mt. Crawford Forest 26/12/81. </t>
    </r>
    <r>
      <rPr>
        <i/>
        <sz val="11"/>
        <color theme="1"/>
        <rFont val="Calibri"/>
        <family val="2"/>
        <scheme val="minor"/>
      </rPr>
      <t>Journal of the Native Orchid Society of South Australia</t>
    </r>
    <r>
      <rPr>
        <sz val="11"/>
        <color theme="1"/>
        <rFont val="Calibri"/>
        <family val="2"/>
        <scheme val="minor"/>
      </rPr>
      <t xml:space="preserve"> </t>
    </r>
    <r>
      <rPr>
        <b/>
        <sz val="11"/>
        <color theme="1"/>
        <rFont val="Calibri"/>
        <family val="2"/>
        <scheme val="minor"/>
      </rPr>
      <t>6(1)</t>
    </r>
    <r>
      <rPr>
        <sz val="11"/>
        <color theme="1"/>
        <rFont val="Calibri"/>
        <family val="2"/>
        <scheme val="minor"/>
      </rPr>
      <t xml:space="preserve">, 2 - 3. </t>
    </r>
  </si>
  <si>
    <t>Paracaleana</t>
  </si>
  <si>
    <t>Paracaleana disjuncta</t>
  </si>
  <si>
    <r>
      <t>Bates R, Weber JZ (1990) ‘Orchids of South Australia.’ (Government Printer: Adelaide). Hopper SD, Brown AP (2006) Australia's wasp-pollinated flying duck orchids revised (</t>
    </r>
    <r>
      <rPr>
        <i/>
        <sz val="11"/>
        <color theme="1"/>
        <rFont val="Calibri"/>
        <family val="2"/>
        <scheme val="minor"/>
      </rPr>
      <t>Paracaleana</t>
    </r>
    <r>
      <rPr>
        <sz val="11"/>
        <color theme="1"/>
        <rFont val="Calibri"/>
        <family val="2"/>
        <scheme val="minor"/>
      </rPr>
      <t xml:space="preserve">: Orchidaceae). </t>
    </r>
    <r>
      <rPr>
        <i/>
        <sz val="11"/>
        <color theme="1"/>
        <rFont val="Calibri"/>
        <family val="2"/>
        <scheme val="minor"/>
      </rPr>
      <t xml:space="preserve">Australian Systematic Botany </t>
    </r>
    <r>
      <rPr>
        <b/>
        <sz val="11"/>
        <color theme="1"/>
        <rFont val="Calibri"/>
        <family val="2"/>
        <scheme val="minor"/>
      </rPr>
      <t>19</t>
    </r>
    <r>
      <rPr>
        <sz val="11"/>
        <color theme="1"/>
        <rFont val="Calibri"/>
        <family val="2"/>
        <scheme val="minor"/>
      </rPr>
      <t>, 211 - 244.</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</si>
  <si>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doi:10.3390/d11080142</t>
    </r>
    <r>
      <rPr>
        <sz val="11"/>
        <color theme="1"/>
        <rFont val="Calibri"/>
        <family val="2"/>
        <scheme val="minor"/>
      </rPr>
      <t/>
    </r>
  </si>
  <si>
    <t>Paracaleana minor</t>
  </si>
  <si>
    <t>Pheladenia</t>
  </si>
  <si>
    <t>Pheladenia deformis</t>
  </si>
  <si>
    <r>
      <t xml:space="preserve">Hopper S, Brown AP (2004) Robert Brown's Caladenia revisitied, including a revision of its sister genera </t>
    </r>
    <r>
      <rPr>
        <i/>
        <sz val="11"/>
        <color theme="1"/>
        <rFont val="Calibri"/>
        <family val="2"/>
        <scheme val="minor"/>
      </rPr>
      <t>Cyanicula</t>
    </r>
    <r>
      <rPr>
        <sz val="11"/>
        <color theme="1"/>
        <rFont val="Calibri"/>
        <family val="2"/>
        <scheme val="minor"/>
      </rPr>
      <t xml:space="preserve">, </t>
    </r>
    <r>
      <rPr>
        <i/>
        <sz val="11"/>
        <color theme="1"/>
        <rFont val="Calibri"/>
        <family val="2"/>
        <scheme val="minor"/>
      </rPr>
      <t>Ericksonella</t>
    </r>
    <r>
      <rPr>
        <sz val="11"/>
        <color theme="1"/>
        <rFont val="Calibri"/>
        <family val="2"/>
        <scheme val="minor"/>
      </rPr>
      <t xml:space="preserve"> and </t>
    </r>
    <r>
      <rPr>
        <i/>
        <sz val="11"/>
        <color theme="1"/>
        <rFont val="Calibri"/>
        <family val="2"/>
        <scheme val="minor"/>
      </rPr>
      <t>Pheladenia</t>
    </r>
    <r>
      <rPr>
        <sz val="11"/>
        <color theme="1"/>
        <rFont val="Calibri"/>
        <family val="2"/>
        <scheme val="minor"/>
      </rPr>
      <t xml:space="preserve"> (Caladeniinae: Orchidaceae). </t>
    </r>
    <r>
      <rPr>
        <i/>
        <sz val="11"/>
        <color theme="1"/>
        <rFont val="Calibri"/>
        <family val="2"/>
        <scheme val="minor"/>
      </rPr>
      <t>Australian Systematic Botany</t>
    </r>
    <r>
      <rPr>
        <sz val="11"/>
        <color theme="1"/>
        <rFont val="Calibri"/>
        <family val="2"/>
        <scheme val="minor"/>
      </rPr>
      <t xml:space="preserve"> </t>
    </r>
    <r>
      <rPr>
        <b/>
        <sz val="11"/>
        <color theme="1"/>
        <rFont val="Calibri"/>
        <family val="2"/>
        <scheme val="minor"/>
      </rPr>
      <t>17(2)</t>
    </r>
    <r>
      <rPr>
        <sz val="11"/>
        <color theme="1"/>
        <rFont val="Calibri"/>
        <family val="2"/>
        <scheme val="minor"/>
      </rPr>
      <t>, 171 - 240.</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</si>
  <si>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doi:10.3390/d11080143</t>
    </r>
    <r>
      <rPr>
        <sz val="11"/>
        <color theme="1"/>
        <rFont val="Calibri"/>
        <family val="2"/>
        <scheme val="minor"/>
      </rPr>
      <t/>
    </r>
  </si>
  <si>
    <t>Prasophyllum</t>
  </si>
  <si>
    <t>Prasophyllum asinantum</t>
  </si>
  <si>
    <r>
      <t xml:space="preserve">Bernhardt P, Burns-Balogh P (1985) Observation of this floral biology of </t>
    </r>
    <r>
      <rPr>
        <i/>
        <sz val="11"/>
        <color theme="1"/>
        <rFont val="Calibri"/>
        <family val="2"/>
        <scheme val="minor"/>
      </rPr>
      <t>Prasophyllum odoratum</t>
    </r>
    <r>
      <rPr>
        <sz val="11"/>
        <color theme="1"/>
        <rFont val="Calibri"/>
        <family val="2"/>
        <scheme val="minor"/>
      </rPr>
      <t xml:space="preserve"> (Orchidaceae, Spiranthoideae)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153</t>
    </r>
    <r>
      <rPr>
        <sz val="11"/>
        <color theme="1"/>
        <rFont val="Calibri"/>
        <family val="2"/>
        <scheme val="minor"/>
      </rPr>
      <t>, 65 - 76.</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</si>
  <si>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doi:10.3390/d11080144</t>
    </r>
    <r>
      <rPr>
        <sz val="11"/>
        <color theme="1"/>
        <rFont val="Calibri"/>
        <family val="2"/>
        <scheme val="minor"/>
      </rPr>
      <t/>
    </r>
  </si>
  <si>
    <t>Prasophyllum australe</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</si>
  <si>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doi:10.3390/d11080145</t>
    </r>
  </si>
  <si>
    <t>Prasophyllum brevilabre</t>
  </si>
  <si>
    <t>Prasophyllum calicola</t>
  </si>
  <si>
    <t>Prasophyllum catenemum</t>
  </si>
  <si>
    <t>Prasophyllum collinum</t>
  </si>
  <si>
    <t>Prasophyllum constrictum</t>
  </si>
  <si>
    <t>Prasophyllum diversiflorum</t>
  </si>
  <si>
    <t>Prasophyllum elatum</t>
  </si>
  <si>
    <t>Prasophyllum fecundum</t>
  </si>
  <si>
    <t>Prasophyllum fitzgeraldii</t>
  </si>
  <si>
    <t>Prasophyllum frenchii</t>
  </si>
  <si>
    <t>Prasophyllum fuscum</t>
  </si>
  <si>
    <t>Prasophyllum goldsackii</t>
  </si>
  <si>
    <t>Prasophyllum gracile</t>
  </si>
  <si>
    <t xml:space="preserve">Prasophyllum laxum </t>
  </si>
  <si>
    <t>Prasophyllum lindleyanum</t>
  </si>
  <si>
    <t>Prasophyllum litorale</t>
  </si>
  <si>
    <t>Prasophyllum maccannii</t>
  </si>
  <si>
    <t>Prasophyllum murfetii</t>
  </si>
  <si>
    <t>Prasophyllum nitidum</t>
  </si>
  <si>
    <t>Prasophyllum occidentale</t>
  </si>
  <si>
    <t>Prasophyllum occultans</t>
  </si>
  <si>
    <t>Prasophyllum odoratum</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</si>
  <si>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doi:10.3390/d11080160</t>
    </r>
  </si>
  <si>
    <t>Prasophyllum pallidum</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</si>
  <si>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doi:10.3390/d11080161</t>
    </r>
  </si>
  <si>
    <t>Prasophyllum patens</t>
  </si>
  <si>
    <t>Prasophyllum praecox</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</si>
  <si>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doi:10.3390/d11080162</t>
    </r>
  </si>
  <si>
    <t>Prasophyllum pruinosum</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</si>
  <si>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doi:10.3390/d11080163</t>
    </r>
  </si>
  <si>
    <t>Prasophyllum rogersii</t>
  </si>
  <si>
    <t>Prasophyllum roseum</t>
  </si>
  <si>
    <t>Prasophyllum rotundiforum</t>
  </si>
  <si>
    <t>Prasophyllum rousei</t>
  </si>
  <si>
    <t>Prasophyllum spadiceum</t>
  </si>
  <si>
    <t>Prasophyllum spicatum</t>
  </si>
  <si>
    <t>Prasophyllum suaveolens</t>
  </si>
  <si>
    <t>Prasophyllum tortilis</t>
  </si>
  <si>
    <t>Prasophyllum validum</t>
  </si>
  <si>
    <t>Pterostylis</t>
  </si>
  <si>
    <t>Pterostylis  chlorogramma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</si>
  <si>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9</t>
    </r>
    <r>
      <rPr>
        <sz val="11"/>
        <color theme="1"/>
        <rFont val="Calibri"/>
        <family val="2"/>
        <scheme val="minor"/>
      </rPr>
      <t/>
    </r>
  </si>
  <si>
    <t>Pterostylis aciculiformis</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</si>
  <si>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doi:10.3390/d11080145</t>
    </r>
    <r>
      <rPr>
        <sz val="11"/>
        <color theme="1"/>
        <rFont val="Calibri"/>
        <family val="2"/>
        <scheme val="minor"/>
      </rPr>
      <t/>
    </r>
  </si>
  <si>
    <t>Pterostylis alata</t>
  </si>
  <si>
    <t>Pterostylis arbuscula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</si>
  <si>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5</t>
    </r>
    <r>
      <rPr>
        <sz val="11"/>
        <color theme="1"/>
        <rFont val="Calibri"/>
        <family val="2"/>
        <scheme val="minor"/>
      </rPr>
      <t/>
    </r>
  </si>
  <si>
    <t>Pterostylis arenicola</t>
  </si>
  <si>
    <t>Pterostylis biseta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</si>
  <si>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6</t>
    </r>
    <r>
      <rPr>
        <sz val="11"/>
        <color theme="1"/>
        <rFont val="Calibri"/>
        <family val="2"/>
        <scheme val="minor"/>
      </rPr>
      <t/>
    </r>
  </si>
  <si>
    <t>Pterostylis boormanii</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</si>
  <si>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7</t>
    </r>
    <r>
      <rPr>
        <sz val="11"/>
        <color theme="1"/>
        <rFont val="Calibri"/>
        <family val="2"/>
        <scheme val="minor"/>
      </rPr>
      <t/>
    </r>
  </si>
  <si>
    <t>Pterostylis bryophila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</si>
  <si>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8</t>
    </r>
    <r>
      <rPr>
        <sz val="11"/>
        <color theme="1"/>
        <rFont val="Calibri"/>
        <family val="2"/>
        <scheme val="minor"/>
      </rPr>
      <t/>
    </r>
  </si>
  <si>
    <t>Pterostylis cheraphila</t>
  </si>
  <si>
    <t>Pterostylis clavigera</t>
  </si>
  <si>
    <t>Pterostylis cobarensis</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</si>
  <si>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10</t>
    </r>
    <r>
      <rPr>
        <sz val="11"/>
        <color theme="1"/>
        <rFont val="Calibri"/>
        <family val="2"/>
        <scheme val="minor"/>
      </rPr>
      <t/>
    </r>
  </si>
  <si>
    <t>Pterostylis concinna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</si>
  <si>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11</t>
    </r>
    <r>
      <rPr>
        <sz val="11"/>
        <color theme="1"/>
        <rFont val="Calibri"/>
        <family val="2"/>
        <scheme val="minor"/>
      </rPr>
      <t/>
    </r>
  </si>
  <si>
    <t>Pterostylis corpulenta</t>
  </si>
  <si>
    <t>Pterostylis cucullata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</si>
  <si>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13</t>
    </r>
    <r>
      <rPr>
        <sz val="11"/>
        <color theme="1"/>
        <rFont val="Calibri"/>
        <family val="2"/>
        <scheme val="minor"/>
      </rPr>
      <t/>
    </r>
  </si>
  <si>
    <t>Pterostylis curta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</si>
  <si>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14</t>
    </r>
    <r>
      <rPr>
        <sz val="11"/>
        <color theme="1"/>
        <rFont val="Calibri"/>
        <family val="2"/>
        <scheme val="minor"/>
      </rPr>
      <t/>
    </r>
  </si>
  <si>
    <t>Pterostylis cycnocephala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</si>
  <si>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15</t>
    </r>
    <r>
      <rPr>
        <sz val="11"/>
        <color theme="1"/>
        <rFont val="Calibri"/>
        <family val="2"/>
        <scheme val="minor"/>
      </rPr>
      <t/>
    </r>
  </si>
  <si>
    <t>Pterostylis despectans</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</si>
  <si>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16</t>
    </r>
    <r>
      <rPr>
        <sz val="11"/>
        <color theme="1"/>
        <rFont val="Calibri"/>
        <family val="2"/>
        <scheme val="minor"/>
      </rPr>
      <t/>
    </r>
  </si>
  <si>
    <t>Pterostylis dolichochila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</si>
  <si>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17</t>
    </r>
    <r>
      <rPr>
        <sz val="11"/>
        <color theme="1"/>
        <rFont val="Calibri"/>
        <family val="2"/>
        <scheme val="minor"/>
      </rPr>
      <t/>
    </r>
  </si>
  <si>
    <t>Pterostylis erythroconcha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</si>
  <si>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18</t>
    </r>
    <r>
      <rPr>
        <sz val="11"/>
        <color theme="1"/>
        <rFont val="Calibri"/>
        <family val="2"/>
        <scheme val="minor"/>
      </rPr>
      <t/>
    </r>
  </si>
  <si>
    <t>Pterostylis exalla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</si>
  <si>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19</t>
    </r>
    <r>
      <rPr>
        <sz val="11"/>
        <color theme="1"/>
        <rFont val="Calibri"/>
        <family val="2"/>
        <scheme val="minor"/>
      </rPr>
      <t/>
    </r>
  </si>
  <si>
    <t>Pterostylis excelssa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</si>
  <si>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20</t>
    </r>
    <r>
      <rPr>
        <sz val="11"/>
        <color theme="1"/>
        <rFont val="Calibri"/>
        <family val="2"/>
        <scheme val="minor"/>
      </rPr>
      <t/>
    </r>
  </si>
  <si>
    <t>Pterostylis falcata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</si>
  <si>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21</t>
    </r>
    <r>
      <rPr>
        <sz val="11"/>
        <color theme="1"/>
        <rFont val="Calibri"/>
        <family val="2"/>
        <scheme val="minor"/>
      </rPr>
      <t/>
    </r>
  </si>
  <si>
    <t>Pterostylis ferruginea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</si>
  <si>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22</t>
    </r>
    <r>
      <rPr>
        <sz val="11"/>
        <color theme="1"/>
        <rFont val="Calibri"/>
        <family val="2"/>
        <scheme val="minor"/>
      </rPr>
      <t/>
    </r>
  </si>
  <si>
    <t>Pterostylis flavovirens</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</si>
  <si>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23</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</si>
  <si>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doi:10.3390/d11080164</t>
    </r>
  </si>
  <si>
    <t>Pterostylis foliata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</si>
  <si>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24</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</si>
  <si>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doi:10.3390/d11080165</t>
    </r>
  </si>
  <si>
    <t>Pterostylis lepida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</si>
  <si>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25</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</si>
  <si>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doi:10.3390/d11080166</t>
    </r>
  </si>
  <si>
    <t>Pterostylis lingua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</si>
  <si>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26</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</si>
  <si>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doi:10.3390/d11080167</t>
    </r>
  </si>
  <si>
    <t>Pterostylis littoralis</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</si>
  <si>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27</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</si>
  <si>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doi:10.3390/d11080168</t>
    </r>
  </si>
  <si>
    <t>Pterostylis lustra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</si>
  <si>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28</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</si>
  <si>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doi:10.3390/d11080169</t>
    </r>
  </si>
  <si>
    <t>Pterostylis maxima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</si>
  <si>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29</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</si>
  <si>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doi:10.3390/d11080170</t>
    </r>
  </si>
  <si>
    <t>Pterostylis melagramma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</si>
  <si>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30</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</si>
  <si>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doi:10.3390/d11080171</t>
    </r>
  </si>
  <si>
    <t>Pterostylis mirabilis</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</si>
  <si>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31</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</si>
  <si>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doi:10.3390/d11080172</t>
    </r>
  </si>
  <si>
    <t>Pterostylis mutica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</si>
  <si>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32</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</si>
  <si>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doi:10.3390/d11080173</t>
    </r>
  </si>
  <si>
    <t>Pterostylis nana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</si>
  <si>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33</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</si>
  <si>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doi:10.3390/d11080174</t>
    </r>
  </si>
  <si>
    <t>Pterostylis nutans</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</si>
  <si>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34</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</si>
  <si>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doi:10.3390/d11080175</t>
    </r>
  </si>
  <si>
    <t>Pterostylis ovata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</si>
  <si>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35</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</si>
  <si>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doi:10.3390/d11080176</t>
    </r>
  </si>
  <si>
    <t>Pterostylis parviflora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</si>
  <si>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36</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</si>
  <si>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doi:10.3390/d11080177</t>
    </r>
  </si>
  <si>
    <t>Pterostylis pedunculata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</si>
  <si>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37</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</si>
  <si>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doi:10.3390/d11080178</t>
    </r>
  </si>
  <si>
    <t>Oligochaetochilus</t>
  </si>
  <si>
    <t>Pterostylis pertosus</t>
  </si>
  <si>
    <t>Pterostylis planulata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</si>
  <si>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38</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</si>
  <si>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doi:10.3390/d11080179</t>
    </r>
  </si>
  <si>
    <t>Pterostylis plumosa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</si>
  <si>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39</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</si>
  <si>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doi:10.3390/d11080180</t>
    </r>
  </si>
  <si>
    <t>Pterostylis prasina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</si>
  <si>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40</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</si>
  <si>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doi:10.3390/d11080181</t>
    </r>
  </si>
  <si>
    <t>Pterostylis psammophla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</si>
  <si>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41</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</si>
  <si>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doi:10.3390/d11080182</t>
    </r>
  </si>
  <si>
    <t>Pterostylis pusilla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</si>
  <si>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42</t>
    </r>
    <r>
      <rPr>
        <sz val="11"/>
        <color theme="1"/>
        <rFont val="Calibri"/>
        <family val="2"/>
        <scheme val="minor"/>
      </rPr>
      <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</si>
  <si>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doi:10.3390/d11080183</t>
    </r>
  </si>
  <si>
    <t>Pterostylis robusta</t>
  </si>
  <si>
    <t>Pterostylis roensis</t>
  </si>
  <si>
    <t>Pterostylis rubescens</t>
  </si>
  <si>
    <t>Pterostylis rufa</t>
  </si>
  <si>
    <t>Pterostylis sanguinea</t>
  </si>
  <si>
    <t>Pterostylis setifera</t>
  </si>
  <si>
    <t>Pterostylis simulans</t>
  </si>
  <si>
    <t>Pterostylis smaragdyna</t>
  </si>
  <si>
    <t>Pterostylis stenosepala</t>
  </si>
  <si>
    <r>
      <t xml:space="preserve">Phillips RD, Scaccabarozzi D, Retter BA, Hayes C, Brown GR, Dixon KW, Peakall (2014) Caught in the act: pollination of sexually deceptive trap-flowers by fungus gnats in </t>
    </r>
    <r>
      <rPr>
        <i/>
        <sz val="11"/>
        <color theme="1"/>
        <rFont val="Calibri"/>
        <family val="2"/>
        <scheme val="minor"/>
      </rPr>
      <t xml:space="preserve">Pterostylis </t>
    </r>
    <r>
      <rPr>
        <sz val="11"/>
        <color theme="1"/>
        <rFont val="Calibri"/>
        <family val="2"/>
        <scheme val="minor"/>
      </rPr>
      <t xml:space="preserve">(Orchidaceae). </t>
    </r>
    <r>
      <rPr>
        <i/>
        <sz val="11"/>
        <color theme="1"/>
        <rFont val="Calibri"/>
        <family val="2"/>
        <scheme val="minor"/>
      </rPr>
      <t xml:space="preserve">Annals of Botany </t>
    </r>
    <r>
      <rPr>
        <b/>
        <sz val="11"/>
        <color theme="1"/>
        <rFont val="Calibri"/>
        <family val="2"/>
        <scheme val="minor"/>
      </rPr>
      <t>113(4)</t>
    </r>
    <r>
      <rPr>
        <sz val="11"/>
        <color theme="1"/>
        <rFont val="Calibri"/>
        <family val="2"/>
        <scheme val="minor"/>
      </rPr>
      <t xml:space="preserve">, 629 - 641. Kuiter R, Findlater-Smith MJ (2017) Overview of </t>
    </r>
    <r>
      <rPr>
        <i/>
        <sz val="11"/>
        <color theme="1"/>
        <rFont val="Calibri"/>
        <family val="2"/>
        <scheme val="minor"/>
      </rPr>
      <t>Pterostylis</t>
    </r>
    <r>
      <rPr>
        <sz val="11"/>
        <color theme="1"/>
        <rFont val="Calibri"/>
        <family val="2"/>
        <scheme val="minor"/>
      </rPr>
      <t xml:space="preserve"> pollination (Orchidaceae) in Victoria. Aquatic Photographics, Seaford, Short Paper 12</t>
    </r>
    <r>
      <rPr>
        <sz val="11"/>
        <color theme="1"/>
        <rFont val="Calibri"/>
        <family val="2"/>
        <scheme val="minor"/>
      </rPr>
      <t/>
    </r>
  </si>
  <si>
    <t>Pterostylis striata</t>
  </si>
  <si>
    <t>Pterostylis tasmanica</t>
  </si>
  <si>
    <t>Pterostylis tenuissima</t>
  </si>
  <si>
    <t>Pterostylis tunstallii</t>
  </si>
  <si>
    <t>Pterostylis uliginosa</t>
  </si>
  <si>
    <t>Pterostylis valida</t>
  </si>
  <si>
    <t>Pterostylis viriosa</t>
  </si>
  <si>
    <t>Pterostylis vittata</t>
  </si>
  <si>
    <t>Pterostylis xerophila</t>
  </si>
  <si>
    <t>Pterostylis ziegeleri</t>
  </si>
  <si>
    <t>Pyrorchis</t>
  </si>
  <si>
    <t>Pyrorchis nigricans</t>
  </si>
  <si>
    <r>
      <t xml:space="preserve">Brundrett MC (2019) A comprehensive study of orchid seed production relative to pollination traits, plant density and climate in an urban reserve in Western Australian.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11(8)</t>
    </r>
    <r>
      <rPr>
        <sz val="11"/>
        <color theme="1"/>
        <rFont val="Calibri"/>
        <family val="2"/>
        <scheme val="minor"/>
      </rPr>
      <t>, 123</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</si>
  <si>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doi:10.3390/d11080146</t>
    </r>
    <r>
      <rPr>
        <sz val="11"/>
        <color theme="1"/>
        <rFont val="Calibri"/>
        <family val="2"/>
        <scheme val="minor"/>
      </rPr>
      <t/>
    </r>
  </si>
  <si>
    <t>Spiranthes</t>
  </si>
  <si>
    <t>Spiranthes australis</t>
  </si>
  <si>
    <r>
      <t xml:space="preserve">Kuiter RH (2018) Pollination of </t>
    </r>
    <r>
      <rPr>
        <i/>
        <sz val="11"/>
        <color theme="1"/>
        <rFont val="Calibri"/>
        <family val="2"/>
        <scheme val="minor"/>
      </rPr>
      <t>Spiranthes australis</t>
    </r>
    <r>
      <rPr>
        <sz val="11"/>
        <color theme="1"/>
        <rFont val="Calibri"/>
        <family val="2"/>
        <scheme val="minor"/>
      </rPr>
      <t xml:space="preserve"> (Orchidaceae) in Victoria, Australia. </t>
    </r>
    <r>
      <rPr>
        <i/>
        <sz val="11"/>
        <color theme="1"/>
        <rFont val="Calibri"/>
        <family val="2"/>
        <scheme val="minor"/>
      </rPr>
      <t>Aquatic Photographics</t>
    </r>
    <r>
      <rPr>
        <sz val="11"/>
        <color theme="1"/>
        <rFont val="Calibri"/>
        <family val="2"/>
        <scheme val="minor"/>
      </rPr>
      <t xml:space="preserve"> </t>
    </r>
    <r>
      <rPr>
        <b/>
        <sz val="11"/>
        <color theme="1"/>
        <rFont val="Calibri"/>
        <family val="2"/>
        <scheme val="minor"/>
      </rPr>
      <t>11</t>
    </r>
    <r>
      <rPr>
        <sz val="11"/>
        <color theme="1"/>
        <rFont val="Calibri"/>
        <family val="2"/>
        <scheme val="minor"/>
      </rPr>
      <t>, April</t>
    </r>
  </si>
  <si>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doi:10.3390/d11080147</t>
    </r>
    <r>
      <rPr>
        <sz val="11"/>
        <color theme="1"/>
        <rFont val="Calibri"/>
        <family val="2"/>
        <scheme val="minor"/>
      </rPr>
      <t/>
    </r>
  </si>
  <si>
    <t>Spiranthes elytra</t>
  </si>
  <si>
    <t>Thelymitra</t>
  </si>
  <si>
    <t>Thelymitra abrupta</t>
  </si>
  <si>
    <t>Edens-Meier R, Westhus E, Bernhardt P (2013) Floral biology of large-flowered Thelymitra species (Orchidaceae) and their hybrids in Western Australia. Telopea 15: 165–183. http://dx.doi.org/10.7751/telopea2013020</t>
  </si>
  <si>
    <r>
      <t xml:space="preserve">Brundrett MC (2019) A comprehensive study of orchid seed production relative to pollination traits, plant density and climate in an urban resrve in Western Australia. </t>
    </r>
    <r>
      <rPr>
        <i/>
        <sz val="11"/>
        <color theme="1"/>
        <rFont val="Calibri"/>
        <family val="2"/>
        <scheme val="minor"/>
      </rPr>
      <t>Diversity</t>
    </r>
    <r>
      <rPr>
        <sz val="11"/>
        <color theme="1"/>
        <rFont val="Calibri"/>
        <family val="2"/>
        <scheme val="minor"/>
      </rPr>
      <t xml:space="preserve"> </t>
    </r>
    <r>
      <rPr>
        <b/>
        <sz val="11"/>
        <color theme="1"/>
        <rFont val="Calibri"/>
        <family val="2"/>
        <scheme val="minor"/>
      </rPr>
      <t>11</t>
    </r>
    <r>
      <rPr>
        <sz val="11"/>
        <color theme="1"/>
        <rFont val="Calibri"/>
        <family val="2"/>
        <scheme val="minor"/>
      </rPr>
      <t>, 123, doi:10.3390/d11080148</t>
    </r>
    <r>
      <rPr>
        <sz val="11"/>
        <color theme="1"/>
        <rFont val="Calibri"/>
        <family val="2"/>
        <scheme val="minor"/>
      </rPr>
      <t/>
    </r>
  </si>
  <si>
    <t>Thelymitra albiflora</t>
  </si>
  <si>
    <t>Edens-Meier R, Westhus E, Bernhardt P (2013) Floral biology of large-flowered Thelymitra species (Orchidaceae) and their hybrids in Western Australia. Telopea 15: 165–183. http://dx.doi.org/10.7751/telopea2013021</t>
  </si>
  <si>
    <t>Thelymitra alcockiae</t>
  </si>
  <si>
    <t>Edens-Meier R, Westhus E, Bernhardt P (2013) Floral biology of large-flowered Thelymitra species (Orchidaceae) and their hybrids in Western Australia. Telopea 15: 165–183. http://dx.doi.org/10.7751/telopea2013022</t>
  </si>
  <si>
    <t>Thelymitra antennifera</t>
  </si>
  <si>
    <t>Edens-Meier R, Westhus E, Bernhardt P (2013) Floral biology of large-flowered Thelymitra species (Orchidaceae) and their hybrids in Western Australia. Telopea 15: 165–183. http://dx.doi.org/10.7751/telopea2013023</t>
  </si>
  <si>
    <t>Thelymitra arenaria</t>
  </si>
  <si>
    <t>Edens-Meier R, Westhus E, Bernhardt P (2013) Floral biology of large-flowered Thelymitra species (Orchidaceae) and their hybrids in Western Australia. Telopea 15: 165–183. http://dx.doi.org/10.7751/telopea2013024</t>
  </si>
  <si>
    <t>Thelymitra aristata</t>
  </si>
  <si>
    <t>Edens-Meier R, Westhus E, Bernhardt P (2013) Floral biology of large-flowered Thelymitra species (Orchidaceae) and their hybrids in Western Australia. Telopea 15: 165–183. http://dx.doi.org/10.7751/telopea2013025</t>
  </si>
  <si>
    <t>Thelymitra azurea</t>
  </si>
  <si>
    <t>Edens-Meier R, Westhus E, Bernhardt P (2013) Floral biology of large-flowered Thelymitra species (Orchidaceae) and their hybrids in Western Australia. Telopea 15: 165–183. http://dx.doi.org/10.7751/telopea2013026</t>
  </si>
  <si>
    <t>Thelymitra batesii</t>
  </si>
  <si>
    <t>Edens-Meier R, Westhus E, Bernhardt P (2013) Floral biology of large-flowered Thelymitra species (Orchidaceae) and their hybrids in Western Australia. Telopea 15: 165–183. http://dx.doi.org/10.7751/telopea2013027</t>
  </si>
  <si>
    <t>Thelymitra benthamiana</t>
  </si>
  <si>
    <t>Edens-Meier R, Westhus E, Bernhardt P (2013) Floral biology of large-flowered Thelymitra species (Orchidaceae) and their hybrids in Western Australia. Telopea 15: 165–183. http://dx.doi.org/10.7751/telopea2013028</t>
  </si>
  <si>
    <t>Thelymitra bracteata</t>
  </si>
  <si>
    <t>Edens-Meier R, Westhus E, Bernhardt P (2013) Floral biology of large-flowered Thelymitra species (Orchidaceae) and their hybrids in Western Australia. Telopea 15: 165–183. http://dx.doi.org/10.7751/telopea2013029</t>
  </si>
  <si>
    <t>Thelymitra brevifolia</t>
  </si>
  <si>
    <t>Edens-Meier R, Westhus E, Bernhardt P (2013) Floral biology of large-flowered Thelymitra species (Orchidaceae) and their hybrids in Western Australia. Telopea 15: 165–183. http://dx.doi.org/10.7751/telopea2013030</t>
  </si>
  <si>
    <t>Thelymitra carnea</t>
  </si>
  <si>
    <t>Edens-Meier R, Westhus E, Bernhardt P (2013) Floral biology of large-flowered Thelymitra species (Orchidaceae) and their hybrids in Western Australia. Telopea 15: 165–183. http://dx.doi.org/10.7751/telopea2013031</t>
  </si>
  <si>
    <t>Thelymitra chasmogama</t>
  </si>
  <si>
    <t>Thelymitra circumsepta</t>
  </si>
  <si>
    <t>Edens-Meier R, Westhus E, Bernhardt P (2013) Floral biology of large-flowered Thelymitra species (Orchidaceae) and their hybrids in Western Australia. Telopea 15: 165–183. http://dx.doi.org/10.7751/telopea2013032</t>
  </si>
  <si>
    <t>Thelymitra crenulata</t>
  </si>
  <si>
    <t>Edens-Meier R, Westhus E, Bernhardt P (2013) Floral biology of large-flowered Thelymitra species (Orchidaceae) and their hybrids in Western Australia. Telopea 15: 165–183. http://dx.doi.org/10.7751/telopea2013033</t>
  </si>
  <si>
    <t>Thelymitra cyanapicata</t>
  </si>
  <si>
    <t>Edens-Meier R, Westhus E, Bernhardt P (2013) Floral biology of large-flowered Thelymitra species (Orchidaceae) and their hybrids in Western Australia. Telopea 15: 165–183. http://dx.doi.org/10.7751/telopea2013034</t>
  </si>
  <si>
    <t>Thelymitra cyanea</t>
  </si>
  <si>
    <t>Edens-Meier R, Westhus E, Bernhardt P (2013) Floral biology of large-flowered Thelymitra species (Orchidaceae) and their hybrids in Western Australia. Telopea 15: 165–183. http://dx.doi.org/10.7751/telopea2013035</t>
  </si>
  <si>
    <t>Thelymitra epipactoides</t>
  </si>
  <si>
    <t>Edens-Meier R, Westhus E, Bernhardt P (2013) Floral biology of large-flowered Thelymitra species (Orchidaceae) and their hybrids in Western Australia. Telopea 15: 165–183. http://dx.doi.org/10.7751/telopea2013036</t>
  </si>
  <si>
    <t>Thelymitra exigua</t>
  </si>
  <si>
    <t>Edens-Meier R, Westhus E, Bernhardt P (2013) Floral biology of large-flowered Thelymitra species (Orchidaceae) and their hybrids in Western Australia. Telopea 15: 165–183. http://dx.doi.org/10.7751/telopea2013037</t>
  </si>
  <si>
    <t>Thelymitra flexulosa</t>
  </si>
  <si>
    <t>Edens-Meier R, Westhus E, Bernhardt P (2013) Floral biology of large-flowered Thelymitra species (Orchidaceae) and their hybrids in Western Australia. Telopea 15: 165–183. http://dx.doi.org/10.7751/telopea2013038</t>
  </si>
  <si>
    <t>Thelymitra glaucophylla</t>
  </si>
  <si>
    <t>Edens-Meier R, Westhus E, Bernhardt P (2013) Floral biology of large-flowered Thelymitra species (Orchidaceae) and their hybrids in Western Australia. Telopea 15: 165–183. http://dx.doi.org/10.7751/telopea2013039</t>
  </si>
  <si>
    <t>Thelymitra grandiflora</t>
  </si>
  <si>
    <t>Edens-Meier R, Westhus E, Bernhardt P (2013) Floral biology of large-flowered Thelymitra species (Orchidaceae) and their hybrids in Western Australia. Telopea 15: 165–183. http://dx.doi.org/10.7751/telopea2013040</t>
  </si>
  <si>
    <t>Thelymitra hiemalis</t>
  </si>
  <si>
    <t>Edens-Meier R, Westhus E, Bernhardt P (2013) Floral biology of large-flowered Thelymitra species (Orchidaceae) and their hybrids in Western Australia. Telopea 15: 165–183. http://dx.doi.org/10.7751/telopea2013041</t>
  </si>
  <si>
    <t>Thelymitra holmesii</t>
  </si>
  <si>
    <t>Edens-Meier R, Westhus E, Bernhardt P (2013) Floral biology of large-flowered Thelymitra species (Orchidaceae) and their hybrids in Western Australia. Telopea 15: 165–183. http://dx.doi.org/10.7751/telopea2013042</t>
  </si>
  <si>
    <t>Thelymitra hygrophila</t>
  </si>
  <si>
    <t>Edens-Meier R, Westhus E, Bernhardt P (2013) Floral biology of large-flowered Thelymitra species (Orchidaceae) and their hybrids in Western Australia. Telopea 15: 165–183. http://dx.doi.org/10.7751/telopea2013043</t>
  </si>
  <si>
    <t>Thelymitra inflata</t>
  </si>
  <si>
    <t>Edens-Meier R, Westhus E, Bernhardt P (2013) Floral biology of large-flowered Thelymitra species (Orchidaceae) and their hybrids in Western Australia. Telopea 15: 165–183. http://dx.doi.org/10.7751/telopea2013044</t>
  </si>
  <si>
    <t>Thelymitra ixioides</t>
  </si>
  <si>
    <t>Edens-Meier R, Westhus E, Bernhardt P (2013) Floral biology of large-flowered Thelymitra species (Orchidaceae) and their hybrids in Western Australia. Telopea 15: 165–183. http://dx.doi.org/10.7751/telopea2013045</t>
  </si>
  <si>
    <t>Thelymitra juncifolia</t>
  </si>
  <si>
    <t>Edens-Meier R, Westhus E, Bernhardt P (2013) Floral biology of large-flowered Thelymitra species (Orchidaceae) and their hybrids in Western Australia. Telopea 15: 165–183. http://dx.doi.org/10.7751/telopea2013046</t>
  </si>
  <si>
    <t>Thelymitra latifola</t>
  </si>
  <si>
    <t>Edens-Meier R, Westhus E, Bernhardt P (2013) Floral biology of large-flowered Thelymitra species (Orchidaceae) and their hybrids in Western Australia. Telopea 15: 165–183. http://dx.doi.org/10.7751/telopea2013047</t>
  </si>
  <si>
    <t>Thelymitra lucida</t>
  </si>
  <si>
    <t>Edens-Meier R, Westhus E, Bernhardt P (2013) Floral biology of large-flowered Thelymitra species (Orchidaceae) and their hybrids in Western Australia. Telopea 15: 165–183. http://dx.doi.org/10.7751/telopea2013048</t>
  </si>
  <si>
    <t>Thelymitra luteocilium</t>
  </si>
  <si>
    <t>Edens-Meier R, Westhus E, Bernhardt P (2013) Floral biology of large-flowered Thelymitra species (Orchidaceae) and their hybrids in Western Australia. Telopea 15: 165–183. http://dx.doi.org/10.7751/telopea2013049</t>
  </si>
  <si>
    <t>Thelymitra mackibbinii</t>
  </si>
  <si>
    <t>Edens-Meier R, Westhus E, Bernhardt P (2013) Floral biology of large-flowered Thelymitra species (Orchidaceae) and their hybrids in Western Australia. Telopea 15: 165–183. http://dx.doi.org/10.7751/telopea2013050</t>
  </si>
  <si>
    <t>Thelymitra malvina</t>
  </si>
  <si>
    <t>Edens-Meier R, Westhus E, Bernhardt P (2013) Floral biology of large-flowered Thelymitra species (Orchidaceae) and their hybrids in Western Australia. Telopea 15: 165–183. http://dx.doi.org/10.7751/telopea2013051</t>
  </si>
  <si>
    <t>Thelymitra matthewsii</t>
  </si>
  <si>
    <t>Edens-Meier R, Westhus E, Bernhardt P (2013) Floral biology of large-flowered Thelymitra species (Orchidaceae) and their hybrids in Western Australia. Telopea 15: 165–183. http://dx.doi.org/10.7751/telopea2013052</t>
  </si>
  <si>
    <t>Thelymitra megacalyptra</t>
  </si>
  <si>
    <t>Edens-Meier R, Westhus E, Bernhardt P (2013) Floral biology of large-flowered Thelymitra species (Orchidaceae) and their hybrids in Western Australia. Telopea 15: 165–183. http://dx.doi.org/10.7751/telopea2013053</t>
  </si>
  <si>
    <t>Thelymitra mucida</t>
  </si>
  <si>
    <t>Edens-Meier R, Westhus E, Bernhardt P (2013) Floral biology of large-flowered Thelymitra species (Orchidaceae) and their hybrids in Western Australia. Telopea 15: 165–183. http://dx.doi.org/10.7751/telopea2013054</t>
  </si>
  <si>
    <t>Thelymitra nuda</t>
  </si>
  <si>
    <t>Edens-Meier R, Westhus E, Bernhardt P (2013) Floral biology of large-flowered Thelymitra species (Orchidaceae) and their hybrids in Western Australia. Telopea 15: 165–183. http://dx.doi.org/10.7751/telopea2013055</t>
  </si>
  <si>
    <t>Thelymitra occidentalis</t>
  </si>
  <si>
    <t>Edens-Meier R, Westhus E, Bernhardt P (2013) Floral biology of large-flowered Thelymitra species (Orchidaceae) and their hybrids in Western Australia. Telopea 15: 165–183. http://dx.doi.org/10.7751/telopea2013056</t>
  </si>
  <si>
    <t>Thelymitra odora</t>
  </si>
  <si>
    <t>Edens-Meier R, Westhus E, Bernhardt P (2013) Floral biology of large-flowered Thelymitra species (Orchidaceae) and their hybrids in Western Australia. Telopea 15: 165–183. http://dx.doi.org/10.7751/telopea2013057</t>
  </si>
  <si>
    <t>Thelymitra orientalis</t>
  </si>
  <si>
    <t>Edens-Meier R, Westhus E, Bernhardt P (2013) Floral biology of large-flowered Thelymitra species (Orchidaceae) and their hybrids in Western Australia. Telopea 15: 165–183. http://dx.doi.org/10.7751/telopea2013058</t>
  </si>
  <si>
    <t>Thelymitra pallidifructus</t>
  </si>
  <si>
    <t>Edens-Meier R, Westhus E, Bernhardt P (2013) Floral biology of large-flowered Thelymitra species (Orchidaceae) and their hybrids in Western Australia. Telopea 15: 165–183. http://dx.doi.org/10.7751/telopea2013059</t>
  </si>
  <si>
    <t>Thelymitra pauciflora</t>
  </si>
  <si>
    <t>Edens-Meier R, Westhus E, Bernhardt P (2013) Floral biology of large-flowered Thelymitra species (Orchidaceae) and their hybrids in Western Australia. Telopea 15: 165–183. http://dx.doi.org/10.7751/telopea2013060</t>
  </si>
  <si>
    <t>Thelymitra peniculata</t>
  </si>
  <si>
    <t>Edens-Meier R, Westhus E, Bernhardt P (2013) Floral biology of large-flowered Thelymitra species (Orchidaceae) and their hybrids in Western Australia. Telopea 15: 165–183. http://dx.doi.org/10.7751/telopea2013061</t>
  </si>
  <si>
    <t>Thelymitra rubra</t>
  </si>
  <si>
    <t>Edens-Meier R, Westhus E, Bernhardt P (2013) Floral biology of large-flowered Thelymitra species (Orchidaceae) and their hybrids in Western Australia. Telopea 15: 165–183. http://dx.doi.org/10.7751/telopea2013062</t>
  </si>
  <si>
    <t>Thelymitra rubricaulis</t>
  </si>
  <si>
    <t>Orobanchaceae</t>
  </si>
  <si>
    <t>Buchnera ramosissima</t>
  </si>
  <si>
    <r>
      <t xml:space="preserve">Engel P, Martinson VG, Moran NA (2012) Functional diversity within the simple gut microbiota of the honey bee. </t>
    </r>
    <r>
      <rPr>
        <i/>
        <sz val="11"/>
        <color theme="1"/>
        <rFont val="Calibri"/>
        <family val="2"/>
        <scheme val="minor"/>
      </rPr>
      <t xml:space="preserve">Proceedings of the Natural Acadademy of Sciences </t>
    </r>
    <r>
      <rPr>
        <sz val="11"/>
        <color theme="1"/>
        <rFont val="Calibri"/>
        <family val="2"/>
        <scheme val="minor"/>
      </rPr>
      <t xml:space="preserve">USA 109, 11002–11007 </t>
    </r>
  </si>
  <si>
    <t>Orobanche</t>
  </si>
  <si>
    <t>Orobanche cernua</t>
  </si>
  <si>
    <r>
      <t xml:space="preserve">Toth P, Undas AK, Verstappen F, Bouwmeester H (2016) Floral volatiles in parasitic plants of the Orobanchaceae. Ecological and taxonomic implications. </t>
    </r>
    <r>
      <rPr>
        <i/>
        <sz val="11"/>
        <color theme="1"/>
        <rFont val="Calibri"/>
        <family val="2"/>
        <scheme val="minor"/>
      </rPr>
      <t xml:space="preserve">Frontiers in Plant Science </t>
    </r>
    <r>
      <rPr>
        <b/>
        <sz val="11"/>
        <color theme="1"/>
        <rFont val="Calibri"/>
        <family val="2"/>
        <scheme val="minor"/>
      </rPr>
      <t>15</t>
    </r>
    <r>
      <rPr>
        <sz val="11"/>
        <color theme="1"/>
        <rFont val="Calibri"/>
        <family val="2"/>
        <scheme val="minor"/>
      </rPr>
      <t xml:space="preserve">, </t>
    </r>
  </si>
  <si>
    <r>
      <t xml:space="preserve">Ginman EM (2009) Dispersal biology of </t>
    </r>
    <r>
      <rPr>
        <i/>
        <sz val="11"/>
        <color theme="1"/>
        <rFont val="Calibri"/>
        <family val="2"/>
        <scheme val="minor"/>
      </rPr>
      <t>Orobanche ramosa</t>
    </r>
    <r>
      <rPr>
        <sz val="11"/>
        <color theme="1"/>
        <rFont val="Calibri"/>
        <family val="2"/>
        <scheme val="minor"/>
      </rPr>
      <t xml:space="preserve"> in South Australia. Masters Thesis, University of Adelaide</t>
    </r>
  </si>
  <si>
    <t>Oxalidaceae</t>
  </si>
  <si>
    <t>Oxalis</t>
  </si>
  <si>
    <t>Oxalis chnoodes</t>
  </si>
  <si>
    <t>Ballistically (ref for genus)</t>
  </si>
  <si>
    <r>
      <t xml:space="preserve">Bernhardt P (1989) Pollination ecology of </t>
    </r>
    <r>
      <rPr>
        <i/>
        <sz val="11"/>
        <color theme="1"/>
        <rFont val="Calibri"/>
        <family val="2"/>
        <scheme val="minor"/>
      </rPr>
      <t xml:space="preserve">Oxalis violacea </t>
    </r>
    <r>
      <rPr>
        <sz val="11"/>
        <color theme="1"/>
        <rFont val="Calibri"/>
        <family val="2"/>
        <scheme val="minor"/>
      </rPr>
      <t xml:space="preserve">(Oxalidaceae) following a controlled grass fire.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171(1)</t>
    </r>
    <r>
      <rPr>
        <sz val="11"/>
        <color theme="1"/>
        <rFont val="Calibri"/>
        <family val="2"/>
        <scheme val="minor"/>
      </rPr>
      <t>, 147 - 155.</t>
    </r>
  </si>
  <si>
    <t>Overbeck, F. 1923. Zur Kenntnis des Mechanismus der Samenausschleuderung von Oxalis. Jahrb. wiss. Bot. 62: 258-282</t>
  </si>
  <si>
    <t>Oxalis exilis</t>
  </si>
  <si>
    <t>Oxalis perennans</t>
  </si>
  <si>
    <t>Oxalis radicosa</t>
  </si>
  <si>
    <t>Pedaliaceae</t>
  </si>
  <si>
    <t>Josephinia</t>
  </si>
  <si>
    <t>Josephinia eugeniae</t>
  </si>
  <si>
    <t xml:space="preserve">Ihlenfeldt HD (2004) Pedaliaceae. In 'The Families and Genera of Vascular Plants - Flowering Plants. Dicotyledons. Vol. 7, 307 - 322. (Eds JW Kadereit). </t>
  </si>
  <si>
    <t>Phrymaceae</t>
  </si>
  <si>
    <t>Uvedalia</t>
  </si>
  <si>
    <t>Uvedalia linearis</t>
  </si>
  <si>
    <t>Adhesion (ref for family)</t>
  </si>
  <si>
    <r>
      <t xml:space="preserve">Barker WR (2012) A taxonomic conspectus of Phrymaceae: A narrowed circumscription for </t>
    </r>
    <r>
      <rPr>
        <i/>
        <sz val="11"/>
        <color theme="1"/>
        <rFont val="Calibri"/>
        <family val="2"/>
        <scheme val="minor"/>
      </rPr>
      <t>Mimulus</t>
    </r>
    <r>
      <rPr>
        <sz val="11"/>
        <color theme="1"/>
        <rFont val="Calibri"/>
        <family val="2"/>
        <scheme val="minor"/>
      </rPr>
      <t xml:space="preserve">, a new and reserrected genera, and new names and combinations. </t>
    </r>
    <r>
      <rPr>
        <i/>
        <sz val="11"/>
        <color theme="1"/>
        <rFont val="Calibri"/>
        <family val="2"/>
        <scheme val="minor"/>
      </rPr>
      <t>Phytoneuron</t>
    </r>
    <r>
      <rPr>
        <sz val="11"/>
        <color theme="1"/>
        <rFont val="Calibri"/>
        <family val="2"/>
        <scheme val="minor"/>
      </rPr>
      <t xml:space="preserve"> </t>
    </r>
    <r>
      <rPr>
        <b/>
        <sz val="11"/>
        <color theme="1"/>
        <rFont val="Calibri"/>
        <family val="2"/>
        <scheme val="minor"/>
      </rPr>
      <t>39</t>
    </r>
    <r>
      <rPr>
        <sz val="11"/>
        <color theme="1"/>
        <rFont val="Calibri"/>
        <family val="2"/>
        <scheme val="minor"/>
      </rPr>
      <t>, 1 - 60.</t>
    </r>
  </si>
  <si>
    <t>Cantino PD (2004) Phrymaceae. In 'The Families and Genera of Vascular Plants Volume VII. Dicotyledons. Lamiales (except Acanthaceae including Avicenniaceae)' (Eds JW Kadereit). Berlin, Hiedelberg, Germany.</t>
  </si>
  <si>
    <t>Pittosporaceae</t>
  </si>
  <si>
    <t>Billardiera</t>
  </si>
  <si>
    <t>Billardiera coriacea</t>
  </si>
  <si>
    <t>Carolin RC, Bittrich V (2007) Pittosporaceae. In 'The Families and Genera of Vascular Plants. Vol. II Flowering Plants . Eudicots' Eds K Kubitzki, Springer-Verlag, Heidelburg, Berlin.</t>
  </si>
  <si>
    <r>
      <t xml:space="preserve">Carolin RC, Bittrich V (2007) Pittosporaceae. In 'The Families and Genera of Vascular Plants. Vol. II Flowering Plants . Eudicots' Eds K Kubitzki, Springer-Verlag, Heidelburg, Berlin. Keighery GJ (2007) Pollination of </t>
    </r>
    <r>
      <rPr>
        <i/>
        <sz val="11"/>
        <color theme="1"/>
        <rFont val="Calibri"/>
        <family val="2"/>
        <scheme val="minor"/>
      </rPr>
      <t xml:space="preserve">Hibbertia hypericoides </t>
    </r>
    <r>
      <rPr>
        <sz val="11"/>
        <color theme="1"/>
        <rFont val="Calibri"/>
        <family val="2"/>
        <scheme val="minor"/>
      </rPr>
      <t xml:space="preserve">(Dilleniaceae) and its evolutionary significance. </t>
    </r>
    <r>
      <rPr>
        <i/>
        <sz val="11"/>
        <color theme="1"/>
        <rFont val="Calibri"/>
        <family val="2"/>
        <scheme val="minor"/>
      </rPr>
      <t xml:space="preserve">Journal of Natural History </t>
    </r>
    <r>
      <rPr>
        <b/>
        <sz val="11"/>
        <color theme="1"/>
        <rFont val="Calibri"/>
        <family val="2"/>
        <scheme val="minor"/>
      </rPr>
      <t>9(6)</t>
    </r>
    <r>
      <rPr>
        <sz val="11"/>
        <color theme="1"/>
        <rFont val="Calibri"/>
        <family val="2"/>
        <scheme val="minor"/>
      </rPr>
      <t xml:space="preserve">, 681 - 684. Bernhardt P (1984) The pollination of </t>
    </r>
    <r>
      <rPr>
        <i/>
        <sz val="11"/>
        <color theme="1"/>
        <rFont val="Calibri"/>
        <family val="2"/>
        <scheme val="minor"/>
      </rPr>
      <t xml:space="preserve">Hibbertia stricta </t>
    </r>
    <r>
      <rPr>
        <sz val="11"/>
        <color theme="1"/>
        <rFont val="Calibri"/>
        <family val="2"/>
        <scheme val="minor"/>
      </rPr>
      <t xml:space="preserve">(Dilleniaceae).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147(3)</t>
    </r>
    <r>
      <rPr>
        <sz val="11"/>
        <color theme="1"/>
        <rFont val="Calibri"/>
        <family val="2"/>
        <scheme val="minor"/>
      </rPr>
      <t>, 267 - 277. J A Cochrane, J A Friend, &amp; S J E Hill. (2005). Endozoochory and the Australian bluebell: consumption of Billardiera fusiformis (Labill.) Payer (Pittosporaceae) seeds by three mammal species at Two Peoples Bay Nature Reserve, Western Australia. Journal of the Royal Society of Western Australia, 88, 191.</t>
    </r>
  </si>
  <si>
    <t>Billardiera cymosa</t>
  </si>
  <si>
    <t>Billardiera mutabilis</t>
  </si>
  <si>
    <t>Billardiera scandens</t>
  </si>
  <si>
    <t>Billardiera sericophora</t>
  </si>
  <si>
    <t>Billardiera uniflora</t>
  </si>
  <si>
    <t>Billardiera versicolor</t>
  </si>
  <si>
    <t>Bursaria</t>
  </si>
  <si>
    <t>Bursaria spinosa</t>
  </si>
  <si>
    <r>
      <t xml:space="preserve">Carolin RC, Bittrich V (2007) Pittosporaceae. In 'The Families and Genera of Vascular Plants. Vol. II Flowering Plants . Eudicots' Eds K Kubitzki, Springer-Verlag, Heidelburg, Berlin. Keighery GJ (2007) Pollination of </t>
    </r>
    <r>
      <rPr>
        <i/>
        <sz val="11"/>
        <color theme="1"/>
        <rFont val="Calibri"/>
        <family val="2"/>
        <scheme val="minor"/>
      </rPr>
      <t xml:space="preserve">Hibbertia hypericoides </t>
    </r>
    <r>
      <rPr>
        <sz val="11"/>
        <color theme="1"/>
        <rFont val="Calibri"/>
        <family val="2"/>
        <scheme val="minor"/>
      </rPr>
      <t xml:space="preserve">(Dilleniaceae) and its evolutionary significance. </t>
    </r>
    <r>
      <rPr>
        <i/>
        <sz val="11"/>
        <color theme="1"/>
        <rFont val="Calibri"/>
        <family val="2"/>
        <scheme val="minor"/>
      </rPr>
      <t xml:space="preserve">Journal of Natural History </t>
    </r>
    <r>
      <rPr>
        <b/>
        <sz val="11"/>
        <color theme="1"/>
        <rFont val="Calibri"/>
        <family val="2"/>
        <scheme val="minor"/>
      </rPr>
      <t>9(6)</t>
    </r>
    <r>
      <rPr>
        <sz val="11"/>
        <color theme="1"/>
        <rFont val="Calibri"/>
        <family val="2"/>
        <scheme val="minor"/>
      </rPr>
      <t xml:space="preserve">, 681 - 684. Bernhardt P (1984) The pollination of </t>
    </r>
    <r>
      <rPr>
        <i/>
        <sz val="11"/>
        <color theme="1"/>
        <rFont val="Calibri"/>
        <family val="2"/>
        <scheme val="minor"/>
      </rPr>
      <t xml:space="preserve">Hibbertia stricta </t>
    </r>
    <r>
      <rPr>
        <sz val="11"/>
        <color theme="1"/>
        <rFont val="Calibri"/>
        <family val="2"/>
        <scheme val="minor"/>
      </rPr>
      <t xml:space="preserve">(Dilleniaceae).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147(3)</t>
    </r>
    <r>
      <rPr>
        <sz val="11"/>
        <color theme="1"/>
        <rFont val="Calibri"/>
        <family val="2"/>
        <scheme val="minor"/>
      </rPr>
      <t>, 267 - 277.</t>
    </r>
  </si>
  <si>
    <t>Cheiranthera</t>
  </si>
  <si>
    <t>Cheiranthera alternifolia</t>
  </si>
  <si>
    <t>Cheiranthera linearis</t>
  </si>
  <si>
    <t>Cheiranthera volubilis</t>
  </si>
  <si>
    <t>Marianthus</t>
  </si>
  <si>
    <t>Mirianthis bigoniaceus</t>
  </si>
  <si>
    <r>
      <t>Brown AP (2014) Hairy-fruited Marianthus (</t>
    </r>
    <r>
      <rPr>
        <i/>
        <sz val="11"/>
        <color theme="1"/>
        <rFont val="Calibri"/>
        <family val="2"/>
        <scheme val="minor"/>
      </rPr>
      <t>Marianthus mollis</t>
    </r>
    <r>
      <rPr>
        <sz val="11"/>
        <color theme="1"/>
        <rFont val="Calibri"/>
        <family val="2"/>
        <scheme val="minor"/>
      </rPr>
      <t xml:space="preserve">) recovery plan. </t>
    </r>
    <r>
      <rPr>
        <i/>
        <sz val="11"/>
        <color theme="1"/>
        <rFont val="Calibri"/>
        <family val="2"/>
        <scheme val="minor"/>
      </rPr>
      <t>Department of Environment and Conservation</t>
    </r>
    <r>
      <rPr>
        <sz val="11"/>
        <color theme="1"/>
        <rFont val="Calibri"/>
        <family val="2"/>
        <scheme val="minor"/>
      </rPr>
      <t>, Albany, WA</t>
    </r>
  </si>
  <si>
    <t>Pittosporum</t>
  </si>
  <si>
    <t>Pittosporum angustifolium</t>
  </si>
  <si>
    <t>O’Leary, Burd, M., Venn, S. E., &amp; Gleadow, R. M. (2021). Bird community recovery following removal of an invasive tree. Ecological Solutions and Evidence, 2(2). https://doi.org/10.1002/2688-8319.12080</t>
  </si>
  <si>
    <t>Pittosporum phillyreoides</t>
  </si>
  <si>
    <t>Rhytidosporum</t>
  </si>
  <si>
    <t>Rhytodisperma procumbens</t>
  </si>
  <si>
    <t>Plantaginaceae</t>
  </si>
  <si>
    <t>Plantago</t>
  </si>
  <si>
    <t>Plantago cunninghamii</t>
  </si>
  <si>
    <t>Schwarzbach AE (2004) Plantaginaceae. In 'The Families and Genera of Vascular Plants - Flowering Plants. Dicotyledons. 327 - 329. Eds JW Kadereit. Vol 9</t>
  </si>
  <si>
    <t>Schwarzbach AE (2004) Plantaginaceae. In 'The Families and Genera of Vascular Plants - Flowering Plants. Dicotyledons. 327 - 329. Eds JW Kadereit. Vol 7</t>
  </si>
  <si>
    <t>Plantago debilis</t>
  </si>
  <si>
    <t>Plantago drummondii</t>
  </si>
  <si>
    <t>Plantago gaudichaudii</t>
  </si>
  <si>
    <t>Plantago hispida</t>
  </si>
  <si>
    <t>Plantago multiscapa</t>
  </si>
  <si>
    <t>Plantago turrifera</t>
  </si>
  <si>
    <t>Plantago varia</t>
  </si>
  <si>
    <t>Agrostis</t>
  </si>
  <si>
    <t>Agrostis venusta</t>
  </si>
  <si>
    <t>Wind (ref for family, refs for grasses) and self (ref for grasses)</t>
  </si>
  <si>
    <r>
      <t xml:space="preserve">Linder HP, Rudall PJ (2005) Evolutionary History of Poales. Annual Review of Ecology, Evolution and Systematics 36, 107-124. Connor HE (1979) Breeding systems in the grasses: a survey. </t>
    </r>
    <r>
      <rPr>
        <i/>
        <sz val="11"/>
        <color theme="1"/>
        <rFont val="Calibri"/>
        <family val="2"/>
        <scheme val="minor"/>
      </rPr>
      <t>New Zealand Journal of Botany</t>
    </r>
    <r>
      <rPr>
        <sz val="11"/>
        <color theme="1"/>
        <rFont val="Calibri"/>
        <family val="2"/>
        <scheme val="minor"/>
      </rPr>
      <t xml:space="preserve"> </t>
    </r>
    <r>
      <rPr>
        <b/>
        <sz val="11"/>
        <color theme="1"/>
        <rFont val="Calibri"/>
        <family val="2"/>
        <scheme val="minor"/>
      </rPr>
      <t>17</t>
    </r>
    <r>
      <rPr>
        <sz val="11"/>
        <color theme="1"/>
        <rFont val="Calibri"/>
        <family val="2"/>
        <scheme val="minor"/>
      </rPr>
      <t xml:space="preserve">, 547 - 575., Whalley RDB, Chivers IH, Waters CM (2013) Revegetation with Australian native grasses - a reassessment of the importance of using local provenances. </t>
    </r>
    <r>
      <rPr>
        <i/>
        <sz val="11"/>
        <color theme="1"/>
        <rFont val="Calibri"/>
        <family val="2"/>
        <scheme val="minor"/>
      </rPr>
      <t>The Rangeland Journal</t>
    </r>
    <r>
      <rPr>
        <sz val="11"/>
        <color theme="1"/>
        <rFont val="Calibri"/>
        <family val="2"/>
        <scheme val="minor"/>
      </rPr>
      <t xml:space="preserve"> </t>
    </r>
    <r>
      <rPr>
        <b/>
        <sz val="11"/>
        <color theme="1"/>
        <rFont val="Calibri"/>
        <family val="2"/>
        <scheme val="minor"/>
      </rPr>
      <t>35</t>
    </r>
    <r>
      <rPr>
        <sz val="11"/>
        <color theme="1"/>
        <rFont val="Calibri"/>
        <family val="2"/>
        <scheme val="minor"/>
      </rPr>
      <t>, 155-166. Kellogg EA (2015) The Families and Genera of Vascular Plants - Flowering Plants. Monocots. Poaceae. Vol 13 (Eds K Kubitzki) Springer International Publishing, Switzerland.</t>
    </r>
  </si>
  <si>
    <r>
      <t>Kellogg. (2015). </t>
    </r>
    <r>
      <rPr>
        <i/>
        <sz val="11"/>
        <color rgb="FF000000"/>
        <rFont val="Source Sans Pro"/>
        <family val="2"/>
      </rPr>
      <t>Flowering Plants. Monocots: Poaceae</t>
    </r>
    <r>
      <rPr>
        <sz val="11"/>
        <color rgb="FF000000"/>
        <rFont val="Source Sans Pro"/>
        <family val="2"/>
      </rPr>
      <t> (2015th ed., Vol. 13). Springer International Publishing AG. https://doi.org/10.1007/978-3-319-15332-2</t>
    </r>
  </si>
  <si>
    <t>Alloteropsis</t>
  </si>
  <si>
    <t>Alloteropsis semialata</t>
  </si>
  <si>
    <t>Wind, also sometimes insects (ref for species in genus)</t>
  </si>
  <si>
    <t>Wind (ref for species, also morphology)</t>
  </si>
  <si>
    <t>https://ausgrass2.myspecies.info/content/alloteropsis-semialata</t>
  </si>
  <si>
    <r>
      <t xml:space="preserve">Saunders ME (2017) Insect pollinations collect pollen from wind-pollinated plants: implications for pollination ecology and sustainable agriculture. </t>
    </r>
    <r>
      <rPr>
        <i/>
        <sz val="11"/>
        <color theme="1"/>
        <rFont val="Calibri"/>
        <family val="2"/>
        <scheme val="minor"/>
      </rPr>
      <t>Insect Conservation and Diversity</t>
    </r>
    <r>
      <rPr>
        <sz val="11"/>
        <color theme="1"/>
        <rFont val="Calibri"/>
        <family val="2"/>
        <scheme val="minor"/>
      </rPr>
      <t xml:space="preserve"> </t>
    </r>
    <r>
      <rPr>
        <b/>
        <sz val="11"/>
        <color theme="1"/>
        <rFont val="Calibri"/>
        <family val="2"/>
        <scheme val="minor"/>
      </rPr>
      <t>11</t>
    </r>
    <r>
      <rPr>
        <sz val="11"/>
        <color theme="1"/>
        <rFont val="Calibri"/>
        <family val="2"/>
        <scheme val="minor"/>
      </rPr>
      <t>, 13 - 31.</t>
    </r>
  </si>
  <si>
    <r>
      <t xml:space="preserve">Bellairs SM, Caswell MJ (2016) Seed viability of native grasses is important when revegetating native wildlife habitat. </t>
    </r>
    <r>
      <rPr>
        <i/>
        <sz val="11"/>
        <color theme="1"/>
        <rFont val="Calibri"/>
        <family val="2"/>
        <scheme val="minor"/>
      </rPr>
      <t>Northern Territory Naturalist</t>
    </r>
    <r>
      <rPr>
        <sz val="11"/>
        <color theme="1"/>
        <rFont val="Calibri"/>
        <family val="2"/>
        <scheme val="minor"/>
      </rPr>
      <t xml:space="preserve"> </t>
    </r>
    <r>
      <rPr>
        <b/>
        <sz val="11"/>
        <color theme="1"/>
        <rFont val="Calibri"/>
        <family val="2"/>
        <scheme val="minor"/>
      </rPr>
      <t>7</t>
    </r>
    <r>
      <rPr>
        <sz val="11"/>
        <color theme="1"/>
        <rFont val="Calibri"/>
        <family val="2"/>
        <scheme val="minor"/>
      </rPr>
      <t>, 36 - 46.</t>
    </r>
  </si>
  <si>
    <t>Amphibromus</t>
  </si>
  <si>
    <t>Amphibromus archeri</t>
  </si>
  <si>
    <t>Abiotic (based on morphology, ref for other species in genus)</t>
  </si>
  <si>
    <t>Thorsen, M. J.; Dickinson, K. J. M.; Seddon, P. J. 2009. Seed dispersal systems in the New Zealand flora. Perspectives in Plant Ecology, Evolution and Systematics 2009 Vol. 11 No. 4 pp. 285-309</t>
  </si>
  <si>
    <t>Amphibromus fluitans</t>
  </si>
  <si>
    <t>Amphibromus macrorhinus</t>
  </si>
  <si>
    <t>Amphibromus nervosus</t>
  </si>
  <si>
    <t>Amphibromus nneesii</t>
  </si>
  <si>
    <t>Amphibromus pithogastrum</t>
  </si>
  <si>
    <t>Amphibromus recurvatus</t>
  </si>
  <si>
    <t>Amphibromus sinuatus</t>
  </si>
  <si>
    <t>Amphipogon</t>
  </si>
  <si>
    <t>Amphipogon caricinus</t>
  </si>
  <si>
    <t>Amphipogon strictus</t>
  </si>
  <si>
    <t>Anthosachne</t>
  </si>
  <si>
    <t>Anthosachne kingiana</t>
  </si>
  <si>
    <t>Wind, also adhesion (ref for species in genus). Seeds disperse as the inflorescence breaks up into spikelets of clusters of spikelets</t>
  </si>
  <si>
    <t>Anthosachne recitseta</t>
  </si>
  <si>
    <t>Anthosachne scabra</t>
  </si>
  <si>
    <t>Aristida</t>
  </si>
  <si>
    <t>Aristida anthoxanthoides</t>
  </si>
  <si>
    <t>Aristida arida</t>
  </si>
  <si>
    <t>Aristida australis</t>
  </si>
  <si>
    <t>Aristida behriana</t>
  </si>
  <si>
    <t>Aristida biglandulosa</t>
  </si>
  <si>
    <t>Aristida capillifolia</t>
  </si>
  <si>
    <t>Aristida contorta</t>
  </si>
  <si>
    <t>Aristida holathera</t>
  </si>
  <si>
    <t>Aristida inaequiglumis</t>
  </si>
  <si>
    <t>Aristida jerichoensis</t>
  </si>
  <si>
    <t>Aristida latifolia</t>
  </si>
  <si>
    <t>Aristida nitidula</t>
  </si>
  <si>
    <t>Aristida obscura</t>
  </si>
  <si>
    <t>Aristida personata</t>
  </si>
  <si>
    <t>Aristida strigosa</t>
  </si>
  <si>
    <t>Astrebla</t>
  </si>
  <si>
    <t>Astrebla lappacea</t>
  </si>
  <si>
    <t>Astrebla pectinata</t>
  </si>
  <si>
    <t>Astrebla squarrosa</t>
  </si>
  <si>
    <t>Austrofestuca</t>
  </si>
  <si>
    <t>Austrofestuca littoralis</t>
  </si>
  <si>
    <t>Wind (ref for speices in genus)</t>
  </si>
  <si>
    <t>AusGrass2</t>
  </si>
  <si>
    <t>Austrostipa</t>
  </si>
  <si>
    <t>Austrostipa acrociliata</t>
  </si>
  <si>
    <t>AusGrass3</t>
  </si>
  <si>
    <t>https://www.environment.nsw.gov.au/threatenedspeciesapp/profile.aspx?id=10082#:~:text=Seed%20dispersal%20is%20mainly%20by,considered%20unlikely%20for%20this%20species.</t>
  </si>
  <si>
    <t>Austrostipa blackii</t>
  </si>
  <si>
    <t>AusGrass4</t>
  </si>
  <si>
    <t>Austrostipa breviglumis</t>
  </si>
  <si>
    <t>AusGrass5</t>
  </si>
  <si>
    <t>Austrostipa curticoma</t>
  </si>
  <si>
    <t>AusGrass6</t>
  </si>
  <si>
    <t>Austrostipa densiflora</t>
  </si>
  <si>
    <t>AusGrass7</t>
  </si>
  <si>
    <t>Austrostipa dongicola</t>
  </si>
  <si>
    <t>AusGrass8</t>
  </si>
  <si>
    <t>Austrostipa drummondii</t>
  </si>
  <si>
    <t>AusGrass9</t>
  </si>
  <si>
    <t>Austrostipa echinata</t>
  </si>
  <si>
    <t>AusGrass10</t>
  </si>
  <si>
    <t>Austrostipa elegantissima</t>
  </si>
  <si>
    <t>AusGrass11</t>
  </si>
  <si>
    <t>Austrostipa eremophila</t>
  </si>
  <si>
    <t>AusGrass12</t>
  </si>
  <si>
    <t>Austrostipa exilis</t>
  </si>
  <si>
    <t>AusGrass13</t>
  </si>
  <si>
    <t>Austrostipa flavescens</t>
  </si>
  <si>
    <t>AusGrass14</t>
  </si>
  <si>
    <t>Austrostipa gibbosa</t>
  </si>
  <si>
    <t>AusGrass15</t>
  </si>
  <si>
    <t>Austrostipa hemipogon</t>
  </si>
  <si>
    <t>AusGrass16</t>
  </si>
  <si>
    <t>Austrostipa lanata</t>
  </si>
  <si>
    <t>AusGrass17</t>
  </si>
  <si>
    <t>Austrostipa macalpinei</t>
  </si>
  <si>
    <t>AusGrass18</t>
  </si>
  <si>
    <t>Austrostipa mollis</t>
  </si>
  <si>
    <t>AusGrass19</t>
  </si>
  <si>
    <t>Austrostipa muelleri</t>
  </si>
  <si>
    <t>AusGrass20</t>
  </si>
  <si>
    <t>Austrostipa multispiculis</t>
  </si>
  <si>
    <t>AusGrass21</t>
  </si>
  <si>
    <t>Austrostipa mundula</t>
  </si>
  <si>
    <t>AusGrass22</t>
  </si>
  <si>
    <t>Austrostipa nitidula</t>
  </si>
  <si>
    <t>AusGrass23</t>
  </si>
  <si>
    <t>Austrostipa nodosa</t>
  </si>
  <si>
    <t>AusGrass24</t>
  </si>
  <si>
    <t>Austrostipa oligostachya</t>
  </si>
  <si>
    <t>AusGrass25</t>
  </si>
  <si>
    <t>Austrostipa petraea</t>
  </si>
  <si>
    <t>AusGrass26</t>
  </si>
  <si>
    <t>Austrostipa platychaeta</t>
  </si>
  <si>
    <t>AusGrass27</t>
  </si>
  <si>
    <t>Austrostipa plumigera</t>
  </si>
  <si>
    <t>AusGrass28</t>
  </si>
  <si>
    <t>Austrostipa puberula</t>
  </si>
  <si>
    <t>AusGrass29</t>
  </si>
  <si>
    <t>Austrostipa pubinodis</t>
  </si>
  <si>
    <t>AusGrass30</t>
  </si>
  <si>
    <t>Austrostipa scabra</t>
  </si>
  <si>
    <t>AusGrass31</t>
  </si>
  <si>
    <t>Austrostipa semibarbata</t>
  </si>
  <si>
    <t>AusGrass32</t>
  </si>
  <si>
    <t>Austrostipa setacea</t>
  </si>
  <si>
    <t>AusGrass33</t>
  </si>
  <si>
    <t>Austrostipa stipoides</t>
  </si>
  <si>
    <t>AusGrass34</t>
  </si>
  <si>
    <t>Austrostipa stuposa</t>
  </si>
  <si>
    <t>AusGrass35</t>
  </si>
  <si>
    <t>Austrostipa tenuifolia</t>
  </si>
  <si>
    <t>AusGrass36</t>
  </si>
  <si>
    <t>Austrostipa trichophylla</t>
  </si>
  <si>
    <t>AusGrass37</t>
  </si>
  <si>
    <t>Austrostipa tuckeri</t>
  </si>
  <si>
    <t>AusGrass38</t>
  </si>
  <si>
    <t>Austrostipa velutina</t>
  </si>
  <si>
    <t>AusGrass39</t>
  </si>
  <si>
    <t>Austrostipa vickeryana</t>
  </si>
  <si>
    <t>AusGrass40</t>
  </si>
  <si>
    <t>Austrotipa pilata</t>
  </si>
  <si>
    <t>Bothriochloa</t>
  </si>
  <si>
    <t>Bothriochloa bladhii</t>
  </si>
  <si>
    <r>
      <t xml:space="preserve">Linder HP, Rudall PJ (2005) Evolutionary History of Poales. Annual Review of Ecology, Evolution and Systematics 36, 107-124. Connor HE (1979) Breeding systems in the grasses: a survey. </t>
    </r>
    <r>
      <rPr>
        <i/>
        <sz val="11"/>
        <color theme="1"/>
        <rFont val="Calibri"/>
        <family val="2"/>
        <scheme val="minor"/>
      </rPr>
      <t>New Zealand Journal of Botany</t>
    </r>
    <r>
      <rPr>
        <sz val="11"/>
        <color theme="1"/>
        <rFont val="Calibri"/>
        <family val="2"/>
        <scheme val="minor"/>
      </rPr>
      <t xml:space="preserve"> </t>
    </r>
    <r>
      <rPr>
        <b/>
        <sz val="11"/>
        <color theme="1"/>
        <rFont val="Calibri"/>
        <family val="2"/>
        <scheme val="minor"/>
      </rPr>
      <t>17</t>
    </r>
    <r>
      <rPr>
        <sz val="11"/>
        <color theme="1"/>
        <rFont val="Calibri"/>
        <family val="2"/>
        <scheme val="minor"/>
      </rPr>
      <t xml:space="preserve">, 547 - 575., Whalley RDB, Chivers IH, Waters CM (2013) Revegetation with Australian native grasses - a reassessment of the importance of using local provenances. </t>
    </r>
    <r>
      <rPr>
        <i/>
        <sz val="11"/>
        <color theme="1"/>
        <rFont val="Calibri"/>
        <family val="2"/>
        <scheme val="minor"/>
      </rPr>
      <t>The Rangeland Journal</t>
    </r>
    <r>
      <rPr>
        <sz val="11"/>
        <color theme="1"/>
        <rFont val="Calibri"/>
        <family val="2"/>
        <scheme val="minor"/>
      </rPr>
      <t xml:space="preserve"> </t>
    </r>
    <r>
      <rPr>
        <b/>
        <sz val="11"/>
        <color theme="1"/>
        <rFont val="Calibri"/>
        <family val="2"/>
        <scheme val="minor"/>
      </rPr>
      <t>35</t>
    </r>
    <r>
      <rPr>
        <sz val="11"/>
        <color theme="1"/>
        <rFont val="Calibri"/>
        <family val="2"/>
        <scheme val="minor"/>
      </rPr>
      <t>, 155-166.</t>
    </r>
  </si>
  <si>
    <t>Bothriochloa ewartiana</t>
  </si>
  <si>
    <t>Bothriochloa macra</t>
  </si>
  <si>
    <t>Brachyachne</t>
  </si>
  <si>
    <t>Brachyachne ciliaris</t>
  </si>
  <si>
    <t>Wind (ref for family), additionally self (ref for species)</t>
  </si>
  <si>
    <r>
      <t xml:space="preserve">Connor HE (1979) Breeding systems in the grasses: a survey. </t>
    </r>
    <r>
      <rPr>
        <i/>
        <sz val="11"/>
        <color theme="1"/>
        <rFont val="Calibri"/>
        <family val="2"/>
        <scheme val="minor"/>
      </rPr>
      <t>New Zealand Journal of Botany</t>
    </r>
    <r>
      <rPr>
        <sz val="11"/>
        <color theme="1"/>
        <rFont val="Calibri"/>
        <family val="2"/>
        <scheme val="minor"/>
      </rPr>
      <t xml:space="preserve"> </t>
    </r>
    <r>
      <rPr>
        <b/>
        <sz val="11"/>
        <color theme="1"/>
        <rFont val="Calibri"/>
        <family val="2"/>
        <scheme val="minor"/>
      </rPr>
      <t>17(4)</t>
    </r>
    <r>
      <rPr>
        <sz val="11"/>
        <color theme="1"/>
        <rFont val="Calibri"/>
        <family val="2"/>
        <scheme val="minor"/>
      </rPr>
      <t xml:space="preserve">, 547 - 574. Thompson EJ (2021) A review of the classification and taxonomic and geographic distribution of cleistogamy in Australian grasses. Australian Journal of Botany </t>
    </r>
    <r>
      <rPr>
        <b/>
        <i/>
        <sz val="11"/>
        <color theme="1"/>
        <rFont val="Calibri"/>
        <family val="2"/>
        <scheme val="minor"/>
      </rPr>
      <t>70(1)</t>
    </r>
    <r>
      <rPr>
        <i/>
        <sz val="11"/>
        <color theme="1"/>
        <rFont val="Calibri"/>
        <family val="2"/>
        <scheme val="minor"/>
      </rPr>
      <t>, 63 - 101.</t>
    </r>
  </si>
  <si>
    <t>Brachyachne convergens</t>
  </si>
  <si>
    <t>Brachyachne prostrata</t>
  </si>
  <si>
    <t>Bromus</t>
  </si>
  <si>
    <t>Bromus arenarius</t>
  </si>
  <si>
    <t>https://www.cabi.org/isc/datasheet/10036</t>
  </si>
  <si>
    <t>Chloris</t>
  </si>
  <si>
    <t>Chloris pectinata</t>
  </si>
  <si>
    <t>Chloris truncata</t>
  </si>
  <si>
    <t>Chloris ventricosa</t>
  </si>
  <si>
    <t>Chrysopogon</t>
  </si>
  <si>
    <t>Chrysopogon fallax</t>
  </si>
  <si>
    <t>https://www.aphis.usda.gov/plant_health/plant_pest_info/weeds/downloads/wra/Chrysopogon_aciculatus_WRA.pdf</t>
  </si>
  <si>
    <t>Cymbopogon</t>
  </si>
  <si>
    <t>Cymbopogon ambiguus</t>
  </si>
  <si>
    <t>Cymbopogon bombycinus</t>
  </si>
  <si>
    <t>Cymbopogon dependens</t>
  </si>
  <si>
    <t>Cymbopogon obtectus</t>
  </si>
  <si>
    <t>Cymbopogon refractus</t>
  </si>
  <si>
    <t>Cynodon</t>
  </si>
  <si>
    <t>Cynodon dactylon</t>
  </si>
  <si>
    <t>https://wric.ucdavis.edu/information/crop/natural%20areas/wr_C/Cynodon.pdf</t>
  </si>
  <si>
    <t>Dactyloctenium</t>
  </si>
  <si>
    <t>Dactylotenium radulans</t>
  </si>
  <si>
    <t>Deyeuxia</t>
  </si>
  <si>
    <t>Deyeuxia densa</t>
  </si>
  <si>
    <r>
      <t xml:space="preserve">Shengwei Z, Jiawei X, Dege E, Zhengfang W, Hongshi HE (2016) Effective seed distribution patterns of an upward shift species in aline tundra of Changbai Mountain. </t>
    </r>
    <r>
      <rPr>
        <i/>
        <sz val="11"/>
        <color theme="1"/>
        <rFont val="Calibri"/>
        <family val="2"/>
        <scheme val="minor"/>
      </rPr>
      <t>Chinese Geographical Society</t>
    </r>
    <r>
      <rPr>
        <sz val="11"/>
        <color theme="1"/>
        <rFont val="Calibri"/>
        <family val="2"/>
        <scheme val="minor"/>
      </rPr>
      <t xml:space="preserve"> </t>
    </r>
    <r>
      <rPr>
        <b/>
        <sz val="11"/>
        <color theme="1"/>
        <rFont val="Calibri"/>
        <family val="2"/>
        <scheme val="minor"/>
      </rPr>
      <t>26(1)</t>
    </r>
    <r>
      <rPr>
        <sz val="11"/>
        <color theme="1"/>
        <rFont val="Calibri"/>
        <family val="2"/>
        <scheme val="minor"/>
      </rPr>
      <t>, 48 - 58.</t>
    </r>
  </si>
  <si>
    <t>Deyeuxia imbricata</t>
  </si>
  <si>
    <t>Deyeuxia minor</t>
  </si>
  <si>
    <t>Deyeuxia quadriseta</t>
  </si>
  <si>
    <t>Dichanthium</t>
  </si>
  <si>
    <t>Dichanthium fecundum</t>
  </si>
  <si>
    <t>Dichanthium sericeum</t>
  </si>
  <si>
    <t>Dichelachne</t>
  </si>
  <si>
    <t>Dichelachne crinita</t>
  </si>
  <si>
    <t>Dichelachne hirtella</t>
  </si>
  <si>
    <t>Dichelachne inaequiglumis</t>
  </si>
  <si>
    <t>Dichelachne micrantha</t>
  </si>
  <si>
    <t>Dichelachne rara</t>
  </si>
  <si>
    <t>Digitaria</t>
  </si>
  <si>
    <t>Digitaria aequiglumis</t>
  </si>
  <si>
    <t>Digitaria ammophila</t>
  </si>
  <si>
    <t>Digitaria brownii</t>
  </si>
  <si>
    <t>Digitaria ctenantha</t>
  </si>
  <si>
    <t>Digitaria divaricatissima</t>
  </si>
  <si>
    <t>Diplachne</t>
  </si>
  <si>
    <t>Diplachne fusca</t>
  </si>
  <si>
    <t>Distichlis</t>
  </si>
  <si>
    <r>
      <t xml:space="preserve">Lonard RI, Judd FW, Stalter R (2012) The biological flora of coastal dunes and wetlands: </t>
    </r>
    <r>
      <rPr>
        <i/>
        <sz val="11"/>
        <color theme="1"/>
        <rFont val="Calibri"/>
        <family val="2"/>
        <scheme val="minor"/>
      </rPr>
      <t>Distichlis spicata</t>
    </r>
    <r>
      <rPr>
        <sz val="11"/>
        <color theme="1"/>
        <rFont val="Calibri"/>
        <family val="2"/>
        <scheme val="minor"/>
      </rPr>
      <t xml:space="preserve"> (C. Linnaeus) E. Greene. </t>
    </r>
    <r>
      <rPr>
        <i/>
        <sz val="11"/>
        <color theme="1"/>
        <rFont val="Calibri"/>
        <family val="2"/>
        <scheme val="minor"/>
      </rPr>
      <t>Coastal Education and Research Foundation</t>
    </r>
    <r>
      <rPr>
        <sz val="11"/>
        <color theme="1"/>
        <rFont val="Calibri"/>
        <family val="2"/>
        <scheme val="minor"/>
      </rPr>
      <t xml:space="preserve"> </t>
    </r>
    <r>
      <rPr>
        <b/>
        <sz val="11"/>
        <color theme="1"/>
        <rFont val="Calibri"/>
        <family val="2"/>
        <scheme val="minor"/>
      </rPr>
      <t>29(1)</t>
    </r>
    <r>
      <rPr>
        <sz val="11"/>
        <color theme="1"/>
        <rFont val="Calibri"/>
        <family val="2"/>
        <scheme val="minor"/>
      </rPr>
      <t>, 105 - 117.</t>
    </r>
  </si>
  <si>
    <t>Echinochloa</t>
  </si>
  <si>
    <t>Echinochloa inundata</t>
  </si>
  <si>
    <t>https://www.fs.fed.us/database/feis/plants/graminoid/echcru/all.html</t>
  </si>
  <si>
    <t>Echinochloa lacunaria</t>
  </si>
  <si>
    <t>Echinochloa turneriana</t>
  </si>
  <si>
    <t>Echinopogon</t>
  </si>
  <si>
    <t>Echinopogon ceaspitosus</t>
  </si>
  <si>
    <r>
      <t xml:space="preserve">Cavanagh AM, Morgan JW, Godfree RC (2020) Awn morphology influences dispersal, microsite selection and burial of Australian native grass diaspores. </t>
    </r>
    <r>
      <rPr>
        <i/>
        <sz val="11"/>
        <color theme="1"/>
        <rFont val="Calibri"/>
        <family val="2"/>
        <scheme val="minor"/>
      </rPr>
      <t>Frontiers in Ecology and Evolution</t>
    </r>
    <r>
      <rPr>
        <sz val="11"/>
        <color theme="1"/>
        <rFont val="Calibri"/>
        <family val="2"/>
        <scheme val="minor"/>
      </rPr>
      <t xml:space="preserve"> </t>
    </r>
    <r>
      <rPr>
        <b/>
        <sz val="11"/>
        <color theme="1"/>
        <rFont val="Calibri"/>
        <family val="2"/>
        <scheme val="minor"/>
      </rPr>
      <t>11</t>
    </r>
  </si>
  <si>
    <t>Echinopogon ovatus</t>
  </si>
  <si>
    <t>Ectrosia</t>
  </si>
  <si>
    <t>Ectrosia lasioclada</t>
  </si>
  <si>
    <t>Ectrosia leporina</t>
  </si>
  <si>
    <t>Elytrophorus</t>
  </si>
  <si>
    <t>Elytrophorus spicatus</t>
  </si>
  <si>
    <t>Enneapogon</t>
  </si>
  <si>
    <t>Enneapogon avenaceus</t>
  </si>
  <si>
    <t>Enneapogon caerulenscens</t>
  </si>
  <si>
    <t>Enneapogon cylindricus</t>
  </si>
  <si>
    <t>Enneapogon eremophilus</t>
  </si>
  <si>
    <t>Enneapogon intermedius</t>
  </si>
  <si>
    <t>Enneapogon lindleyanus</t>
  </si>
  <si>
    <t>Enneapogon nigricans</t>
  </si>
  <si>
    <t>Enneapogon polyphyllus</t>
  </si>
  <si>
    <t>Enneapogon purpurascens</t>
  </si>
  <si>
    <t>Enneapogon robustissimus</t>
  </si>
  <si>
    <t>Enteropogon</t>
  </si>
  <si>
    <t>Enteropogon acicularis</t>
  </si>
  <si>
    <t>Enteropogon ramosus</t>
  </si>
  <si>
    <t>Eragrostis</t>
  </si>
  <si>
    <t>Eragrostis alveiformis</t>
  </si>
  <si>
    <t>Eragrostis australasica</t>
  </si>
  <si>
    <t>Eragrostis basedowii</t>
  </si>
  <si>
    <t>Eragrostis brownii</t>
  </si>
  <si>
    <t>Eragrostis confertiflora</t>
  </si>
  <si>
    <t>Eragrostis cumingii</t>
  </si>
  <si>
    <t>Eragrostis desertorum</t>
  </si>
  <si>
    <t>Eragrostis dielsii</t>
  </si>
  <si>
    <t>Eragrostis elongata</t>
  </si>
  <si>
    <t>Eragrostis eriopoda</t>
  </si>
  <si>
    <t>Eragrostis exigua</t>
  </si>
  <si>
    <t>Eragrostis falcata</t>
  </si>
  <si>
    <t>Eragrostis infecunda</t>
  </si>
  <si>
    <t>Eragrostis kennedyae</t>
  </si>
  <si>
    <t>Eragrostis lacunaria</t>
  </si>
  <si>
    <t>Eragrostis lanicaulis</t>
  </si>
  <si>
    <t>Eragrostis laniflora</t>
  </si>
  <si>
    <t>Eragrostis lanipes</t>
  </si>
  <si>
    <t>Eragrostis leptocarpa</t>
  </si>
  <si>
    <t>Eragrostis olida</t>
  </si>
  <si>
    <t>Eragrostis parviflora</t>
  </si>
  <si>
    <t>Eragrostis pergracilis</t>
  </si>
  <si>
    <t>Eragrostis setifolia</t>
  </si>
  <si>
    <t>Eragrostis sororia</t>
  </si>
  <si>
    <t>Eragrostis speciosa</t>
  </si>
  <si>
    <t>Eragrostis tenellula</t>
  </si>
  <si>
    <t>Eragrostis xerophila</t>
  </si>
  <si>
    <t>Eriachne</t>
  </si>
  <si>
    <t>Eriachne aristidea</t>
  </si>
  <si>
    <t>Eriachne armittii</t>
  </si>
  <si>
    <t>Eriachne benthamii</t>
  </si>
  <si>
    <t>Eriachne flaccida</t>
  </si>
  <si>
    <t>Eriachne helmsii</t>
  </si>
  <si>
    <t>Eriachne mucronata</t>
  </si>
  <si>
    <t>Eriachne ovata</t>
  </si>
  <si>
    <t>Eriachne rara</t>
  </si>
  <si>
    <t>Eriachne stipacea</t>
  </si>
  <si>
    <t>Erichne pulchella</t>
  </si>
  <si>
    <t>Eriochloa</t>
  </si>
  <si>
    <t>Eriochloa australiensis</t>
  </si>
  <si>
    <t>Eriochloa crebra</t>
  </si>
  <si>
    <t>Eriochloa procera</t>
  </si>
  <si>
    <t>Eriochloa pseudoacrotricha</t>
  </si>
  <si>
    <t>Eulalia</t>
  </si>
  <si>
    <t>Eulalia aurea</t>
  </si>
  <si>
    <r>
      <t xml:space="preserve">Amarasinghe L, Pemadasa MA (1982) The ecology of montane grassland in Sri Lanka: II. The pattern of four major species. </t>
    </r>
    <r>
      <rPr>
        <i/>
        <sz val="11"/>
        <color theme="1"/>
        <rFont val="Calibri"/>
        <family val="2"/>
        <scheme val="minor"/>
      </rPr>
      <t>Journal of Ecology</t>
    </r>
    <r>
      <rPr>
        <sz val="11"/>
        <color theme="1"/>
        <rFont val="Calibri"/>
        <family val="2"/>
        <scheme val="minor"/>
      </rPr>
      <t xml:space="preserve"> </t>
    </r>
    <r>
      <rPr>
        <b/>
        <sz val="11"/>
        <color theme="1"/>
        <rFont val="Calibri"/>
        <family val="2"/>
        <scheme val="minor"/>
      </rPr>
      <t>70(1)</t>
    </r>
    <r>
      <rPr>
        <sz val="11"/>
        <color theme="1"/>
        <rFont val="Calibri"/>
        <family val="2"/>
        <scheme val="minor"/>
      </rPr>
      <t>, 17 - 23.</t>
    </r>
  </si>
  <si>
    <t>Festuca</t>
  </si>
  <si>
    <t>Festuca benthamiana</t>
  </si>
  <si>
    <r>
      <t xml:space="preserve">Sigaud M, Mason THE, Barnier, Cherry SG, Fortin D (2018) Emerging conflict between conservation programmes: when a threatened vertebrate facilitates the dispersal of exotic species in a rare plant community. </t>
    </r>
    <r>
      <rPr>
        <i/>
        <sz val="11"/>
        <color theme="1"/>
        <rFont val="Calibri"/>
        <family val="2"/>
        <scheme val="minor"/>
      </rPr>
      <t>Animal Conservation</t>
    </r>
    <r>
      <rPr>
        <sz val="11"/>
        <color theme="1"/>
        <rFont val="Calibri"/>
        <family val="2"/>
        <scheme val="minor"/>
      </rPr>
      <t xml:space="preserve"> </t>
    </r>
    <r>
      <rPr>
        <b/>
        <sz val="11"/>
        <color theme="1"/>
        <rFont val="Calibri"/>
        <family val="2"/>
        <scheme val="minor"/>
      </rPr>
      <t>23</t>
    </r>
    <r>
      <rPr>
        <sz val="11"/>
        <color theme="1"/>
        <rFont val="Calibri"/>
        <family val="2"/>
        <scheme val="minor"/>
      </rPr>
      <t>, 660 - 669.</t>
    </r>
  </si>
  <si>
    <t>Glyceria</t>
  </si>
  <si>
    <t>Glyceria australis</t>
  </si>
  <si>
    <t>Adhesion (no ref, based on morphology)</t>
  </si>
  <si>
    <t>Hemarthria</t>
  </si>
  <si>
    <t>Hemarthria uncinata</t>
  </si>
  <si>
    <t>Hookerochloa</t>
  </si>
  <si>
    <t>Hookerochloa hookeriana</t>
  </si>
  <si>
    <t>Wind(ref for family)</t>
  </si>
  <si>
    <t>Abiotic (based on structure, no ref)</t>
  </si>
  <si>
    <t>Imperata</t>
  </si>
  <si>
    <t>Imperata cylindrica</t>
  </si>
  <si>
    <t>https://keys.lucidcentral.org/keys/v3/eafrinet/weeds/key/weeds/Media/Html/Imperata_cylindrica_(Cogon_Grass).htm</t>
  </si>
  <si>
    <t>Isachne</t>
  </si>
  <si>
    <t>Isachne globosa</t>
  </si>
  <si>
    <t>Iseilema</t>
  </si>
  <si>
    <t>Iseilema dolichotrichum</t>
  </si>
  <si>
    <t>Adhesion (based on morphology)</t>
  </si>
  <si>
    <t>Iseilema fragile</t>
  </si>
  <si>
    <t>Iseilema macratherum</t>
  </si>
  <si>
    <t>Iseilma eremaeum</t>
  </si>
  <si>
    <t>Iseilma membranaceum</t>
  </si>
  <si>
    <t>Iseilma vaginiflorum</t>
  </si>
  <si>
    <t>Lachnagrostis</t>
  </si>
  <si>
    <t>Lachnagrostis aemula</t>
  </si>
  <si>
    <r>
      <t xml:space="preserve">Morris K, Raulings EJ, Melbourne WH, Mac Nally R, Thompson RM (2011) A novel trap for quantifying the dispersal of seeds by wind. </t>
    </r>
    <r>
      <rPr>
        <i/>
        <sz val="11"/>
        <color theme="1"/>
        <rFont val="Calibri"/>
        <family val="2"/>
        <scheme val="minor"/>
      </rPr>
      <t>Journal of Vegetation Science</t>
    </r>
    <r>
      <rPr>
        <sz val="11"/>
        <color theme="1"/>
        <rFont val="Calibri"/>
        <family val="2"/>
        <scheme val="minor"/>
      </rPr>
      <t xml:space="preserve"> </t>
    </r>
    <r>
      <rPr>
        <b/>
        <sz val="11"/>
        <color theme="1"/>
        <rFont val="Calibri"/>
        <family val="2"/>
        <scheme val="minor"/>
      </rPr>
      <t>22</t>
    </r>
    <r>
      <rPr>
        <sz val="11"/>
        <color theme="1"/>
        <rFont val="Calibri"/>
        <family val="2"/>
        <scheme val="minor"/>
      </rPr>
      <t>. 807 - 817.</t>
    </r>
  </si>
  <si>
    <t>Lachnagrostis batesii</t>
  </si>
  <si>
    <t>Lachnagrostis billardierei</t>
  </si>
  <si>
    <t>Lachnagrostis filiformis</t>
  </si>
  <si>
    <t>Lachnagrostis limitanea</t>
  </si>
  <si>
    <t>Lachnagrostis palustris</t>
  </si>
  <si>
    <t>Lachnagrostis perennis</t>
  </si>
  <si>
    <t>Lachnagrostis robusta</t>
  </si>
  <si>
    <t>lachnagrostis rudis</t>
  </si>
  <si>
    <t>Lachnagrostis semibarbata</t>
  </si>
  <si>
    <t>Leptochloa</t>
  </si>
  <si>
    <t>Leptochloa digitata</t>
  </si>
  <si>
    <t>Lophopyrum</t>
  </si>
  <si>
    <t>Lophopyrum ponticum</t>
  </si>
  <si>
    <r>
      <t xml:space="preserve">Weiss J (2001) Tall wheat grass, </t>
    </r>
    <r>
      <rPr>
        <i/>
        <sz val="11"/>
        <color theme="1"/>
        <rFont val="Calibri"/>
        <family val="2"/>
        <scheme val="minor"/>
      </rPr>
      <t>Lophopyrum ponticum</t>
    </r>
    <r>
      <rPr>
        <sz val="11"/>
        <color theme="1"/>
        <rFont val="Calibri"/>
        <family val="2"/>
        <scheme val="minor"/>
      </rPr>
      <t>. An assessment of weed potential for Parks, Flora and Fauna Division. Technical Report, Keith Turnbull Research Institute</t>
    </r>
  </si>
  <si>
    <t>Microlaena</t>
  </si>
  <si>
    <t>Microlaena stipoides</t>
  </si>
  <si>
    <r>
      <t xml:space="preserve">Peart MH (1981) Further experiments on the biological significance of the morphology of seed-dispersal units in grasses. </t>
    </r>
    <r>
      <rPr>
        <i/>
        <sz val="11"/>
        <color theme="1"/>
        <rFont val="Calibri"/>
        <family val="2"/>
        <scheme val="minor"/>
      </rPr>
      <t>Journal of Ecology</t>
    </r>
    <r>
      <rPr>
        <sz val="11"/>
        <color theme="1"/>
        <rFont val="Calibri"/>
        <family val="2"/>
        <scheme val="minor"/>
      </rPr>
      <t xml:space="preserve"> </t>
    </r>
    <r>
      <rPr>
        <b/>
        <sz val="11"/>
        <color theme="1"/>
        <rFont val="Calibri"/>
        <family val="2"/>
        <scheme val="minor"/>
      </rPr>
      <t>69</t>
    </r>
    <r>
      <rPr>
        <sz val="11"/>
        <color theme="1"/>
        <rFont val="Calibri"/>
        <family val="2"/>
        <scheme val="minor"/>
      </rPr>
      <t>, 425 - 436.</t>
    </r>
  </si>
  <si>
    <t>Monachather</t>
  </si>
  <si>
    <t>Monachather paradoxus</t>
  </si>
  <si>
    <t>Neurachne</t>
  </si>
  <si>
    <t>Neurachne alopecuroidea</t>
  </si>
  <si>
    <t>Neurachne lanigera</t>
  </si>
  <si>
    <t>Neurachne munroi</t>
  </si>
  <si>
    <t>Oxychloris</t>
  </si>
  <si>
    <t>Oxychloris munroi</t>
  </si>
  <si>
    <t>Wind (based on morphology)</t>
  </si>
  <si>
    <t>Panicum</t>
  </si>
  <si>
    <t>Panicum decompositum</t>
  </si>
  <si>
    <t>Panicum effusum</t>
  </si>
  <si>
    <t>Panicum laevinode</t>
  </si>
  <si>
    <t>Panicum prolutum</t>
  </si>
  <si>
    <t>Paractaenum</t>
  </si>
  <si>
    <t>Paractaenum novae-hollandiae</t>
  </si>
  <si>
    <t>Paractaenum refractum</t>
  </si>
  <si>
    <t>Paraneurachne</t>
  </si>
  <si>
    <t>Paraneurachne muelleri</t>
  </si>
  <si>
    <t>Paspalidium</t>
  </si>
  <si>
    <t>Paspalidium albovillosum</t>
  </si>
  <si>
    <t>Wind/unassisted (ref for species in genus)</t>
  </si>
  <si>
    <t>Paspalidium basicladum</t>
  </si>
  <si>
    <t>Paspalidium clementii</t>
  </si>
  <si>
    <t>Paspalidium constrictum</t>
  </si>
  <si>
    <t>Paspalidium distans</t>
  </si>
  <si>
    <t>Paspalidium gracile</t>
  </si>
  <si>
    <t>Paspalidium jubiflorum</t>
  </si>
  <si>
    <t>Paspalidium rarum</t>
  </si>
  <si>
    <t>Paspalidium reflexum</t>
  </si>
  <si>
    <t>Paspalidium spartellum</t>
  </si>
  <si>
    <t>Pentapogon</t>
  </si>
  <si>
    <t>Pentapogon quadrifidus</t>
  </si>
  <si>
    <t>Perotis</t>
  </si>
  <si>
    <t>Perotis rara</t>
  </si>
  <si>
    <t>https://ausgrass2.myspecies.info/content/perotis-rara</t>
  </si>
  <si>
    <t>Phragmites</t>
  </si>
  <si>
    <t>Phragmites australis</t>
  </si>
  <si>
    <r>
      <t xml:space="preserve">Stabile J, Lipus D, Maceda L, Maltz M, Roy N, Wirgin I (2016) Microsatellite DNA analysis of spatial and temporal population structuring of </t>
    </r>
    <r>
      <rPr>
        <i/>
        <sz val="11"/>
        <color theme="1"/>
        <rFont val="Calibri"/>
        <family val="2"/>
        <scheme val="minor"/>
      </rPr>
      <t xml:space="preserve">Phragmites australis </t>
    </r>
    <r>
      <rPr>
        <sz val="11"/>
        <color theme="1"/>
        <rFont val="Calibri"/>
        <family val="2"/>
        <scheme val="minor"/>
      </rPr>
      <t xml:space="preserve">along the Hudson River Estuary. </t>
    </r>
    <r>
      <rPr>
        <i/>
        <sz val="11"/>
        <color theme="1"/>
        <rFont val="Calibri"/>
        <family val="2"/>
        <scheme val="minor"/>
      </rPr>
      <t>Biological Invasions</t>
    </r>
    <r>
      <rPr>
        <sz val="11"/>
        <color theme="1"/>
        <rFont val="Calibri"/>
        <family val="2"/>
        <scheme val="minor"/>
      </rPr>
      <t xml:space="preserve"> </t>
    </r>
    <r>
      <rPr>
        <b/>
        <sz val="11"/>
        <color theme="1"/>
        <rFont val="Calibri"/>
        <family val="2"/>
        <scheme val="minor"/>
      </rPr>
      <t>18</t>
    </r>
    <r>
      <rPr>
        <sz val="11"/>
        <color theme="1"/>
        <rFont val="Calibri"/>
        <family val="2"/>
        <scheme val="minor"/>
      </rPr>
      <t>, 2517 - 2529.</t>
    </r>
  </si>
  <si>
    <t>Phragmites karka</t>
  </si>
  <si>
    <t>Poa</t>
  </si>
  <si>
    <t>Poa billardierei</t>
  </si>
  <si>
    <t>https://florabase.dpaw.wa.gov.au/browse/profile/571</t>
  </si>
  <si>
    <t>Poa clelandii</t>
  </si>
  <si>
    <t>Poa crassicaudex</t>
  </si>
  <si>
    <t>https://florabase.dpaw.wa.gov.au/browse/profile/572</t>
  </si>
  <si>
    <t>Poa drummondiana</t>
  </si>
  <si>
    <t>https://florabase.dpaw.wa.gov.au/browse/profile/573</t>
  </si>
  <si>
    <t>Poa fax</t>
  </si>
  <si>
    <t>https://florabase.dpaw.wa.gov.au/browse/profile/574</t>
  </si>
  <si>
    <t>Poa fordeana</t>
  </si>
  <si>
    <t>https://florabase.dpaw.wa.gov.au/browse/profile/575</t>
  </si>
  <si>
    <t>Poa halmaturina</t>
  </si>
  <si>
    <t>https://florabase.dpaw.wa.gov.au/browse/profile/576</t>
  </si>
  <si>
    <t>Poa induta</t>
  </si>
  <si>
    <t>Poa labillardieri</t>
  </si>
  <si>
    <t>https://florabase.dpaw.wa.gov.au/browse/profile/577</t>
  </si>
  <si>
    <t>Poa lowanensis</t>
  </si>
  <si>
    <t>Poa meionectes</t>
  </si>
  <si>
    <t>https://florabase.dpaw.wa.gov.au/browse/profile/578</t>
  </si>
  <si>
    <t>Poa morrisii</t>
  </si>
  <si>
    <t>https://florabase.dpaw.wa.gov.au/browse/profile/579</t>
  </si>
  <si>
    <t>Poa poiformis</t>
  </si>
  <si>
    <t>https://florabase.dpaw.wa.gov.au/browse/profile/580</t>
  </si>
  <si>
    <t>Poa rodwayi</t>
  </si>
  <si>
    <t>https://florabase.dpaw.wa.gov.au/browse/profile/581</t>
  </si>
  <si>
    <t>Poa sieberiana</t>
  </si>
  <si>
    <t>https://florabase.dpaw.wa.gov.au/browse/profile/582</t>
  </si>
  <si>
    <t>Poa tenera</t>
  </si>
  <si>
    <t>https://florabase.dpaw.wa.gov.au/browse/profile/583</t>
  </si>
  <si>
    <t>Poa ubmricola</t>
  </si>
  <si>
    <t>https://florabase.dpaw.wa.gov.au/browse/profile/584</t>
  </si>
  <si>
    <t>Polypogon</t>
  </si>
  <si>
    <t>Polypogon tenellus</t>
  </si>
  <si>
    <t>Adhesion, also wind and water (ref for species in genus, also morphology). Most seeds of Poaceae are wind dispersed, but because of the morphology of the seeds I have classified the as dispersed by adhesion.</t>
  </si>
  <si>
    <t>https://www.cabi.org/isc/datasheet/68317</t>
  </si>
  <si>
    <t>Pseudoraphis</t>
  </si>
  <si>
    <t>Pseudoraphis spinescens</t>
  </si>
  <si>
    <r>
      <t xml:space="preserve">Durant RA, Nielsen DL, Ward KA (2016) Evaluation of </t>
    </r>
    <r>
      <rPr>
        <i/>
        <sz val="11"/>
        <color theme="1"/>
        <rFont val="Calibri"/>
        <family val="2"/>
        <scheme val="minor"/>
      </rPr>
      <t>Pseudoraphis spinescens</t>
    </r>
    <r>
      <rPr>
        <sz val="11"/>
        <color theme="1"/>
        <rFont val="Calibri"/>
        <family val="2"/>
        <scheme val="minor"/>
      </rPr>
      <t xml:space="preserve"> (Poaceae) seed bank from Barmah Forest floodplain. </t>
    </r>
    <r>
      <rPr>
        <i/>
        <sz val="11"/>
        <color theme="1"/>
        <rFont val="Calibri"/>
        <family val="2"/>
        <scheme val="minor"/>
      </rPr>
      <t>Australian Journal of Botany</t>
    </r>
    <r>
      <rPr>
        <sz val="11"/>
        <color theme="1"/>
        <rFont val="Calibri"/>
        <family val="2"/>
        <scheme val="minor"/>
      </rPr>
      <t xml:space="preserve"> </t>
    </r>
    <r>
      <rPr>
        <b/>
        <sz val="11"/>
        <color theme="1"/>
        <rFont val="Calibri"/>
        <family val="2"/>
        <scheme val="minor"/>
      </rPr>
      <t>64</t>
    </r>
    <r>
      <rPr>
        <sz val="11"/>
        <color theme="1"/>
        <rFont val="Calibri"/>
        <family val="2"/>
        <scheme val="minor"/>
      </rPr>
      <t>, 669 - 677.</t>
    </r>
  </si>
  <si>
    <t>Puccinellia</t>
  </si>
  <si>
    <t>Puccinellia longior</t>
  </si>
  <si>
    <r>
      <t xml:space="preserve">Wolters M, Garbutt A, Bekker RM, Bakker JP, Carey PD (2008) Restoration of salt-marsh vegetation in relation to site suitability, species pool and dispersal traits. </t>
    </r>
    <r>
      <rPr>
        <i/>
        <sz val="11"/>
        <color theme="1"/>
        <rFont val="Calibri"/>
        <family val="2"/>
        <scheme val="minor"/>
      </rPr>
      <t>Journal of Applied Ecology</t>
    </r>
    <r>
      <rPr>
        <sz val="11"/>
        <color theme="1"/>
        <rFont val="Calibri"/>
        <family val="2"/>
        <scheme val="minor"/>
      </rPr>
      <t xml:space="preserve"> </t>
    </r>
    <r>
      <rPr>
        <b/>
        <sz val="11"/>
        <color theme="1"/>
        <rFont val="Calibri"/>
        <family val="2"/>
        <scheme val="minor"/>
      </rPr>
      <t>45</t>
    </r>
    <r>
      <rPr>
        <sz val="11"/>
        <color theme="1"/>
        <rFont val="Calibri"/>
        <family val="2"/>
        <scheme val="minor"/>
      </rPr>
      <t>, 904 - 912.</t>
    </r>
  </si>
  <si>
    <t>Puccinellia stricta</t>
  </si>
  <si>
    <t>Rytidosperma</t>
  </si>
  <si>
    <t>Rytidosperma acerosum</t>
  </si>
  <si>
    <t>Adhesion (unofficial ref for species in genus)</t>
  </si>
  <si>
    <t>https://www.botanicgardens.sa.gov.au/articles/seed-bank-stamp</t>
  </si>
  <si>
    <t>Rytidosperma auriculatum</t>
  </si>
  <si>
    <t>Rytidosperma bipartitum</t>
  </si>
  <si>
    <t>Rytidosperma caespitosum</t>
  </si>
  <si>
    <t>Rytidosperma carphoides</t>
  </si>
  <si>
    <t>Rytidosperma clelandii</t>
  </si>
  <si>
    <t>Rytidosperma duttonianum</t>
  </si>
  <si>
    <t>Rytidosperma erianthum</t>
  </si>
  <si>
    <t>Rytidosperma fulvum</t>
  </si>
  <si>
    <t>Rytidosperma geniculatum</t>
  </si>
  <si>
    <t>Rytidosperma indutum</t>
  </si>
  <si>
    <t>Rytidosperma laeve</t>
  </si>
  <si>
    <t>Rytidosperma longifolium</t>
  </si>
  <si>
    <t>Rytidosperma penicillatum</t>
  </si>
  <si>
    <t>Rytidosperma pilosum</t>
  </si>
  <si>
    <t>Rytidosperma racemosum</t>
  </si>
  <si>
    <t>Rytidosperma reobertsoniae</t>
  </si>
  <si>
    <t>Rytidosperma semiannulare</t>
  </si>
  <si>
    <t>Rytidosperma setaceum</t>
  </si>
  <si>
    <t>Rytidosperma tenuius</t>
  </si>
  <si>
    <t>Schizachyrium</t>
  </si>
  <si>
    <t>Schizachyrium fragile</t>
  </si>
  <si>
    <t>Wind (unofficial ref for species in genus)</t>
  </si>
  <si>
    <t>https://www.fs.fed.us/database/feis/plants/graminoid/schsco/all.html</t>
  </si>
  <si>
    <t>Setaria</t>
  </si>
  <si>
    <t>Setaria basiclada</t>
  </si>
  <si>
    <r>
      <t>James TK, Trolove MR, Dowsett CA (2019) Roadside mowing spreads yellow bristle grass (</t>
    </r>
    <r>
      <rPr>
        <i/>
        <sz val="11"/>
        <color theme="1"/>
        <rFont val="Calibri"/>
        <family val="2"/>
        <scheme val="minor"/>
      </rPr>
      <t>Setaria pumila</t>
    </r>
    <r>
      <rPr>
        <sz val="11"/>
        <color theme="1"/>
        <rFont val="Calibri"/>
        <family val="2"/>
        <scheme val="minor"/>
      </rPr>
      <t xml:space="preserve">) seeds further than by natural dispersal. </t>
    </r>
    <r>
      <rPr>
        <i/>
        <sz val="11"/>
        <color theme="1"/>
        <rFont val="Calibri"/>
        <family val="2"/>
        <scheme val="minor"/>
      </rPr>
      <t>New Zealand Plant Protection</t>
    </r>
    <r>
      <rPr>
        <sz val="11"/>
        <color theme="1"/>
        <rFont val="Calibri"/>
        <family val="2"/>
        <scheme val="minor"/>
      </rPr>
      <t xml:space="preserve"> </t>
    </r>
    <r>
      <rPr>
        <b/>
        <sz val="11"/>
        <color theme="1"/>
        <rFont val="Calibri"/>
        <family val="2"/>
        <scheme val="minor"/>
      </rPr>
      <t>75</t>
    </r>
    <r>
      <rPr>
        <sz val="11"/>
        <color theme="1"/>
        <rFont val="Calibri"/>
        <family val="2"/>
        <scheme val="minor"/>
      </rPr>
      <t>, 153 - 157.</t>
    </r>
  </si>
  <si>
    <t>Setaria clementii</t>
  </si>
  <si>
    <t>Setaria constricta</t>
  </si>
  <si>
    <t>Setaria dielsii</t>
  </si>
  <si>
    <t>Setaria jubiflora</t>
  </si>
  <si>
    <t>Setaria parviflora</t>
  </si>
  <si>
    <t>Setaria reflexa</t>
  </si>
  <si>
    <t>Setaria surgens</t>
  </si>
  <si>
    <t>Spathia</t>
  </si>
  <si>
    <t>Spathia neurosa</t>
  </si>
  <si>
    <t>Wind (ref for grasses)</t>
  </si>
  <si>
    <t>Wind (ref for subfamily)</t>
  </si>
  <si>
    <t>https://ausgrass2.myspecies.info/content/spathia-neurosa</t>
  </si>
  <si>
    <t>Kellogg EA (2015) Fruit and Seed In 'The Families and Genera of Vascular Plants. Monocots. Poaceae.' (Eds K Kubitzki) pp. 69 - 76, Berlin, Hiedelberg, Germany</t>
  </si>
  <si>
    <t>Spinifex</t>
  </si>
  <si>
    <t>Spinifex hirsutus</t>
  </si>
  <si>
    <t>Sporobolus</t>
  </si>
  <si>
    <t>Sporobolus actinocladus</t>
  </si>
  <si>
    <t>Sporobolus australasicus</t>
  </si>
  <si>
    <t>Sporobolus blackei</t>
  </si>
  <si>
    <t>Sporobolus caroli</t>
  </si>
  <si>
    <t>Sporobolus creber</t>
  </si>
  <si>
    <t>Sporobolus elongatus</t>
  </si>
  <si>
    <t>Sporobolus michellii</t>
  </si>
  <si>
    <t>Sporobolus partimpatens</t>
  </si>
  <si>
    <t>Sporobolus scabridus</t>
  </si>
  <si>
    <t>Sporobolus virginicus</t>
  </si>
  <si>
    <t>Tetrarrhena</t>
  </si>
  <si>
    <t>Tetrarrhena acuminata</t>
  </si>
  <si>
    <t>Tetrarrhena distichophylla</t>
  </si>
  <si>
    <t>Tetrarrhena juncea</t>
  </si>
  <si>
    <t>Tetrarrhena turfosa</t>
  </si>
  <si>
    <t>Themeda</t>
  </si>
  <si>
    <t>Themeda avenacea</t>
  </si>
  <si>
    <t>Morales, V. F. 2014. “Taxonomy, Distribution and Functional Traits in Themeda Forssk. (Poaceae).” Masters Thesis, University of Edinburgh, United Kingdom.</t>
  </si>
  <si>
    <t>Themeda triandra</t>
  </si>
  <si>
    <t>Thyridolepis</t>
  </si>
  <si>
    <t>Thyridolepis mitchelliana</t>
  </si>
  <si>
    <t>Thyridolepis multiculmis</t>
  </si>
  <si>
    <t>Thyridolepis xerophila</t>
  </si>
  <si>
    <t>Triodia</t>
  </si>
  <si>
    <t>Triodia basedowii</t>
  </si>
  <si>
    <t>Dunker B (2015) Seed dispersal and population genetic variation in the context of fire. A case study on two plant species in fire-prone mallee in South Australia. Ph D Thesis, Flinders University.</t>
  </si>
  <si>
    <t>Triodia brizoides</t>
  </si>
  <si>
    <t>Triodia compacta</t>
  </si>
  <si>
    <t>Triodia concinna</t>
  </si>
  <si>
    <t>Triodia helmsii</t>
  </si>
  <si>
    <t>Triodia irritans</t>
  </si>
  <si>
    <t>Triodia lanata</t>
  </si>
  <si>
    <t>Triodia lanigera</t>
  </si>
  <si>
    <t>Triodia longiceps</t>
  </si>
  <si>
    <t>Triodia melvillei</t>
  </si>
  <si>
    <t>Triodia pungens</t>
  </si>
  <si>
    <t>Triodia scariosa</t>
  </si>
  <si>
    <t>Triodia schinzii</t>
  </si>
  <si>
    <t>Triodia spicata</t>
  </si>
  <si>
    <t>Tripogonella</t>
  </si>
  <si>
    <t>Tripogonella loliiformis</t>
  </si>
  <si>
    <t>Abiotic (based on morphology)</t>
  </si>
  <si>
    <t>Triraphis</t>
  </si>
  <si>
    <t>Triraphis mollis</t>
  </si>
  <si>
    <t>Uranthoecium</t>
  </si>
  <si>
    <t>Uranthoecium truncatum</t>
  </si>
  <si>
    <t>Urochloa</t>
  </si>
  <si>
    <t>Urochloa distachya</t>
  </si>
  <si>
    <t>Water, also adhesion (ref for species in genus). Most species appear to be naturally dispersed by wind and water, whereas adhesion to farm equipment is from the human movement of soil and livestock, so I've classified the species as abiotically dispersed.</t>
  </si>
  <si>
    <r>
      <t>Groth D (2021) Seed identificaiton of eight Urochloa</t>
    </r>
    <r>
      <rPr>
        <i/>
        <u/>
        <sz val="11"/>
        <color theme="10"/>
        <rFont val="Calibri"/>
        <family val="2"/>
        <scheme val="minor"/>
      </rPr>
      <t xml:space="preserve"> (= Brachiaria) species (cultivated or weed). In 'The Handbook of Tropical Species' (Eds M Alvisi). </t>
    </r>
    <r>
      <rPr>
        <u/>
        <sz val="11"/>
        <color theme="10"/>
        <rFont val="Calibri"/>
        <family val="2"/>
        <scheme val="minor"/>
      </rPr>
      <t>https://keyserver.lucidcentral.org/weeds/data/media/Html/urochloa_mutica.htm, https://keyserver.lucidcentral.org/weeds/data/media/Html/urochloa_decumbens.htm</t>
    </r>
  </si>
  <si>
    <t>Urochloa foliosa</t>
  </si>
  <si>
    <t>Urochloa gilesii</t>
  </si>
  <si>
    <t>Urochloa piligera</t>
  </si>
  <si>
    <t>Urochloa pratervisa</t>
  </si>
  <si>
    <t>Walwhalleya</t>
  </si>
  <si>
    <t>Walwhalleya jacobsiana</t>
  </si>
  <si>
    <t>Walwhalleya proluta</t>
  </si>
  <si>
    <t>Whiteochloa</t>
  </si>
  <si>
    <t>Whiteochloa semitonsa</t>
  </si>
  <si>
    <t>Xerochloa</t>
  </si>
  <si>
    <t>Xerochloa barbata</t>
  </si>
  <si>
    <t>Xerochloa laniflora</t>
  </si>
  <si>
    <t>Yakirra</t>
  </si>
  <si>
    <t>Yakirra australiensis</t>
  </si>
  <si>
    <t>Yakirra muelleri</t>
  </si>
  <si>
    <t>Zoysia</t>
  </si>
  <si>
    <t>Zoysia macrantha</t>
  </si>
  <si>
    <t>Zygochloa</t>
  </si>
  <si>
    <t>Adhesion (no ref, based on morphlogy)</t>
  </si>
  <si>
    <t>Polygalaceae</t>
  </si>
  <si>
    <t>Comesperma</t>
  </si>
  <si>
    <t>Comesperma calymega</t>
  </si>
  <si>
    <t>Eriksen B, Persson C (2007) Polygalaceae. In 'The Families and Genera of Vascular Plants - Eudicots' Vol. 9, 345 - 363.</t>
  </si>
  <si>
    <t>Berg, R. Y. 1975. Myrmecochorous plants in Australia and their dispersal by ants. Austral. J. Bot. 23:475–508.</t>
  </si>
  <si>
    <t>Comesperma defoliatum</t>
  </si>
  <si>
    <t>Comesperma ericinum</t>
  </si>
  <si>
    <t>Comesperma integerrimum</t>
  </si>
  <si>
    <t>Comesperma polygaloides</t>
  </si>
  <si>
    <t>Comesperma scoparium</t>
  </si>
  <si>
    <t>Comesperma viscidulum</t>
  </si>
  <si>
    <t>Comesperma volubile</t>
  </si>
  <si>
    <t>Polygala</t>
  </si>
  <si>
    <t>Polygala glaucifolia</t>
  </si>
  <si>
    <t>Polygala isingii</t>
  </si>
  <si>
    <t>Polygala triflora</t>
  </si>
  <si>
    <t>Duma</t>
  </si>
  <si>
    <t>Water (ref for other member of genus)</t>
  </si>
  <si>
    <r>
      <t xml:space="preserve">Murray B, Reid M, Capon S, Wu S (2019) Genetic analysis suggests extensive gene flower within and between catchments in a common and ecologically significant drylan river shrub species; </t>
    </r>
    <r>
      <rPr>
        <i/>
        <sz val="11"/>
        <color theme="1"/>
        <rFont val="Calibri"/>
        <family val="2"/>
        <scheme val="minor"/>
      </rPr>
      <t>Duma florulenta</t>
    </r>
    <r>
      <rPr>
        <sz val="11"/>
        <color theme="1"/>
        <rFont val="Calibri"/>
        <family val="2"/>
        <scheme val="minor"/>
      </rPr>
      <t xml:space="preserve"> (Polygonaceae). </t>
    </r>
    <r>
      <rPr>
        <i/>
        <sz val="11"/>
        <color theme="1"/>
        <rFont val="Calibri"/>
        <family val="2"/>
        <scheme val="minor"/>
      </rPr>
      <t>Ecology and Evolution</t>
    </r>
    <r>
      <rPr>
        <sz val="11"/>
        <color theme="1"/>
        <rFont val="Calibri"/>
        <family val="2"/>
        <scheme val="minor"/>
      </rPr>
      <t xml:space="preserve"> </t>
    </r>
    <r>
      <rPr>
        <b/>
        <sz val="11"/>
        <color theme="1"/>
        <rFont val="Calibri"/>
        <family val="2"/>
        <scheme val="minor"/>
      </rPr>
      <t>00</t>
    </r>
    <r>
      <rPr>
        <sz val="11"/>
        <color theme="1"/>
        <rFont val="Calibri"/>
        <family val="2"/>
        <scheme val="minor"/>
      </rPr>
      <t>, 1-16.</t>
    </r>
  </si>
  <si>
    <t>Muehlenbeckia</t>
  </si>
  <si>
    <r>
      <t xml:space="preserve">Wodehouse RP (1931) Pollen grains in the identification and classification of plants VI. Polygonaceae. </t>
    </r>
    <r>
      <rPr>
        <i/>
        <sz val="11"/>
        <color theme="1"/>
        <rFont val="Calibri"/>
        <family val="2"/>
        <scheme val="minor"/>
      </rPr>
      <t>American Journal of Botany</t>
    </r>
    <r>
      <rPr>
        <sz val="11"/>
        <color theme="1"/>
        <rFont val="Calibri"/>
        <family val="2"/>
        <scheme val="minor"/>
      </rPr>
      <t xml:space="preserve"> </t>
    </r>
    <r>
      <rPr>
        <b/>
        <sz val="11"/>
        <color theme="1"/>
        <rFont val="Calibri"/>
        <family val="2"/>
        <scheme val="minor"/>
      </rPr>
      <t>18(9)</t>
    </r>
    <r>
      <rPr>
        <sz val="11"/>
        <color theme="1"/>
        <rFont val="Calibri"/>
        <family val="2"/>
        <scheme val="minor"/>
      </rPr>
      <t>, 749 - 764.</t>
    </r>
  </si>
  <si>
    <t>Muehlenbeckia diclina</t>
  </si>
  <si>
    <t>Persicaria</t>
  </si>
  <si>
    <t>Persicaria attenuata</t>
  </si>
  <si>
    <r>
      <t xml:space="preserve">Nishihiro J, Washitani I (1998) Effect of population spatial structure on pollination and seed set of a clonal distylous plant, </t>
    </r>
    <r>
      <rPr>
        <i/>
        <sz val="11"/>
        <color theme="1"/>
        <rFont val="Calibri"/>
        <family val="2"/>
        <scheme val="minor"/>
      </rPr>
      <t>Persicaria japonica</t>
    </r>
    <r>
      <rPr>
        <sz val="11"/>
        <color theme="1"/>
        <rFont val="Calibri"/>
        <family val="2"/>
        <scheme val="minor"/>
      </rPr>
      <t xml:space="preserve"> (Polygalaceae). </t>
    </r>
    <r>
      <rPr>
        <i/>
        <sz val="11"/>
        <color theme="1"/>
        <rFont val="Calibri"/>
        <family val="2"/>
        <scheme val="minor"/>
      </rPr>
      <t>Journal of Plant Research</t>
    </r>
    <r>
      <rPr>
        <sz val="11"/>
        <color theme="1"/>
        <rFont val="Calibri"/>
        <family val="2"/>
        <scheme val="minor"/>
      </rPr>
      <t xml:space="preserve"> </t>
    </r>
    <r>
      <rPr>
        <b/>
        <sz val="11"/>
        <color theme="1"/>
        <rFont val="Calibri"/>
        <family val="2"/>
        <scheme val="minor"/>
      </rPr>
      <t>111</t>
    </r>
    <r>
      <rPr>
        <sz val="11"/>
        <color theme="1"/>
        <rFont val="Calibri"/>
        <family val="2"/>
        <scheme val="minor"/>
      </rPr>
      <t>, 547 - 555.</t>
    </r>
  </si>
  <si>
    <t>Persicaria decipiens</t>
  </si>
  <si>
    <t>Persicaria lapathifolia</t>
  </si>
  <si>
    <t>Persicaria praetermissa</t>
  </si>
  <si>
    <t>Persicaria prostrata</t>
  </si>
  <si>
    <t>Polygonum</t>
  </si>
  <si>
    <t>Polygonum plebium</t>
  </si>
  <si>
    <r>
      <t xml:space="preserve">Che ML, Zhang XP (2010) Distyly in </t>
    </r>
    <r>
      <rPr>
        <i/>
        <sz val="11"/>
        <color theme="1"/>
        <rFont val="Calibri"/>
        <family val="2"/>
        <scheme val="minor"/>
      </rPr>
      <t>Polygonum jucundum</t>
    </r>
    <r>
      <rPr>
        <sz val="11"/>
        <color theme="1"/>
        <rFont val="Calibri"/>
        <family val="2"/>
        <scheme val="minor"/>
      </rPr>
      <t xml:space="preserve"> Meisn. (Polygalaceae).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288</t>
    </r>
    <r>
      <rPr>
        <sz val="11"/>
        <color theme="1"/>
        <rFont val="Calibri"/>
        <family val="2"/>
        <scheme val="minor"/>
      </rPr>
      <t xml:space="preserve">, 139 - 148. Momose K, Inoue T (1993) Pollination and factors limiting fruit set of chasmogamous flowers of an amphicapric annual, </t>
    </r>
    <r>
      <rPr>
        <i/>
        <sz val="11"/>
        <color theme="1"/>
        <rFont val="Calibri"/>
        <family val="2"/>
        <scheme val="minor"/>
      </rPr>
      <t xml:space="preserve">Polygonum thunbergii. Researches on Population Ecology </t>
    </r>
    <r>
      <rPr>
        <b/>
        <sz val="11"/>
        <color theme="1"/>
        <rFont val="Calibri"/>
        <family val="2"/>
        <scheme val="minor"/>
      </rPr>
      <t>35</t>
    </r>
    <r>
      <rPr>
        <sz val="11"/>
        <color theme="1"/>
        <rFont val="Calibri"/>
        <family val="2"/>
        <scheme val="minor"/>
      </rPr>
      <t>, 79 - 93.</t>
    </r>
  </si>
  <si>
    <r>
      <t xml:space="preserve">Reed HS, Smoot I (1906) The mechanism of seed-dispersal in </t>
    </r>
    <r>
      <rPr>
        <i/>
        <sz val="11"/>
        <color theme="1"/>
        <rFont val="Calibri"/>
        <family val="2"/>
        <scheme val="minor"/>
      </rPr>
      <t>Polygonum virginianum</t>
    </r>
    <r>
      <rPr>
        <sz val="11"/>
        <color theme="1"/>
        <rFont val="Calibri"/>
        <family val="2"/>
        <scheme val="minor"/>
      </rPr>
      <t xml:space="preserve">. </t>
    </r>
    <r>
      <rPr>
        <i/>
        <sz val="11"/>
        <color theme="1"/>
        <rFont val="Calibri"/>
        <family val="2"/>
        <scheme val="minor"/>
      </rPr>
      <t>Bulletin of the Torrey Boranical Club</t>
    </r>
    <r>
      <rPr>
        <sz val="11"/>
        <color theme="1"/>
        <rFont val="Calibri"/>
        <family val="2"/>
        <scheme val="minor"/>
      </rPr>
      <t xml:space="preserve"> </t>
    </r>
    <r>
      <rPr>
        <b/>
        <sz val="11"/>
        <color theme="1"/>
        <rFont val="Calibri"/>
        <family val="2"/>
        <scheme val="minor"/>
      </rPr>
      <t>33(7)</t>
    </r>
    <r>
      <rPr>
        <sz val="11"/>
        <color theme="1"/>
        <rFont val="Calibri"/>
        <family val="2"/>
        <scheme val="minor"/>
      </rPr>
      <t>, 377 - 386.</t>
    </r>
  </si>
  <si>
    <t>Rumex</t>
  </si>
  <si>
    <t>Rumex bidens</t>
  </si>
  <si>
    <t>Abiotic, also ants (ref for speices in genus)Dispersed unassisted, then by ants.</t>
  </si>
  <si>
    <t>Houssard C, Escarre´ J, Vartanian N (1992) Water stress effects on successional populations of the dioecious herb, Rumex acetosella. New Phytol 120:551–559</t>
  </si>
  <si>
    <t>Rumex brownii</t>
  </si>
  <si>
    <t>Rumex crystallinus</t>
  </si>
  <si>
    <t>Rumex dumosus</t>
  </si>
  <si>
    <t>Rumex stenoglottis</t>
  </si>
  <si>
    <t>Rumex tenax</t>
  </si>
  <si>
    <t>Portulacaceae</t>
  </si>
  <si>
    <t>Anacampseros</t>
  </si>
  <si>
    <t>Anacampseros australiana</t>
  </si>
  <si>
    <t>Carolin RC (1993) Portulacaceae. In 'The Families and Genera of Vascular Plants. Vol. II Flowering Plants . Dicotyledons' Eds K Kubitzki, JG Rohwer, V Bittrich, Springer-Verlag, Heidelburg, Berlin.</t>
  </si>
  <si>
    <t>https://pondolandcrew.blogspot.com/2016/10/notes-on-reproductive-behaviour-of.html</t>
  </si>
  <si>
    <t>Calandrinia</t>
  </si>
  <si>
    <t>Calandrinia balonensis</t>
  </si>
  <si>
    <r>
      <t xml:space="preserve">Hancock LP, Obbens F, Moore AJ, Thiele K, de Vos JM, West J, Holtum JAM, Edwards EJ (2018) Phylogeny, evolution, and biogeographic history of </t>
    </r>
    <r>
      <rPr>
        <i/>
        <sz val="11"/>
        <color theme="1"/>
        <rFont val="Calibri"/>
        <family val="2"/>
        <scheme val="minor"/>
      </rPr>
      <t>Calandrinia</t>
    </r>
    <r>
      <rPr>
        <sz val="11"/>
        <color theme="1"/>
        <rFont val="Calibri"/>
        <family val="2"/>
        <scheme val="minor"/>
      </rPr>
      <t xml:space="preserve"> (Montiaceae). </t>
    </r>
    <r>
      <rPr>
        <i/>
        <sz val="11"/>
        <color theme="1"/>
        <rFont val="Calibri"/>
        <family val="2"/>
        <scheme val="minor"/>
      </rPr>
      <t>American Journal of Botany</t>
    </r>
    <r>
      <rPr>
        <sz val="11"/>
        <color theme="1"/>
        <rFont val="Calibri"/>
        <family val="2"/>
        <scheme val="minor"/>
      </rPr>
      <t xml:space="preserve"> </t>
    </r>
    <r>
      <rPr>
        <b/>
        <sz val="11"/>
        <color theme="1"/>
        <rFont val="Calibri"/>
        <family val="2"/>
        <scheme val="minor"/>
      </rPr>
      <t>105(6)</t>
    </r>
    <r>
      <rPr>
        <sz val="11"/>
        <color theme="1"/>
        <rFont val="Calibri"/>
        <family val="2"/>
        <scheme val="minor"/>
      </rPr>
      <t>, 1021 - 1034.</t>
    </r>
  </si>
  <si>
    <t>Calandrinia brevipedata</t>
  </si>
  <si>
    <t>Calandrinia calyptrata</t>
  </si>
  <si>
    <t>Calandrinia corrigioloides</t>
  </si>
  <si>
    <t>Calandrinia disperma</t>
  </si>
  <si>
    <t>Calandrinia eremaea</t>
  </si>
  <si>
    <t>Calandrinia granulifera</t>
  </si>
  <si>
    <t>Calandrinia polyandra</t>
  </si>
  <si>
    <t>Calandrinia ptychosperma</t>
  </si>
  <si>
    <t>Calandrinia pumila</t>
  </si>
  <si>
    <t>Calandrinia remota</t>
  </si>
  <si>
    <t>Calandrinia reticulata</t>
  </si>
  <si>
    <t>Calandrinia schistorhiza</t>
  </si>
  <si>
    <t>Calandrinia spaherophylla</t>
  </si>
  <si>
    <t>Calandrinia stagnensis</t>
  </si>
  <si>
    <t>Calandrinia volubilis</t>
  </si>
  <si>
    <t>Montia</t>
  </si>
  <si>
    <t>Montia australasica</t>
  </si>
  <si>
    <r>
      <t xml:space="preserve">Cappers RTJ (1993) Seed dispersal by water: a contribution to the interpretation os seed assemblages. </t>
    </r>
    <r>
      <rPr>
        <i/>
        <sz val="11"/>
        <color theme="1"/>
        <rFont val="Calibri"/>
        <family val="2"/>
        <scheme val="minor"/>
      </rPr>
      <t>Vegetation History and Archaeobotany</t>
    </r>
    <r>
      <rPr>
        <sz val="11"/>
        <color theme="1"/>
        <rFont val="Calibri"/>
        <family val="2"/>
        <scheme val="minor"/>
      </rPr>
      <t xml:space="preserve"> </t>
    </r>
    <r>
      <rPr>
        <b/>
        <sz val="11"/>
        <color theme="1"/>
        <rFont val="Calibri"/>
        <family val="2"/>
        <scheme val="minor"/>
      </rPr>
      <t>2(3)</t>
    </r>
    <r>
      <rPr>
        <sz val="11"/>
        <color theme="1"/>
        <rFont val="Calibri"/>
        <family val="2"/>
        <scheme val="minor"/>
      </rPr>
      <t>, 173 - 186.</t>
    </r>
  </si>
  <si>
    <t>Montia fontana</t>
  </si>
  <si>
    <t>Portulaca</t>
  </si>
  <si>
    <t>Portulaca australis</t>
  </si>
  <si>
    <t>Abiotic (likley, based on morphology, ref for species in genus)</t>
  </si>
  <si>
    <r>
      <t xml:space="preserve">Brockington SF, Alexandre R, Ramdial J, Moore MJ, Crawley S, Dhingra A, Hilu K, Soltis DE, Soltis PS (2009) Phylogeny of the Caryophyllales sensu lato: Revisiting hypotheses on pollination biology and preianth differentiation in the core Caryophyllales. </t>
    </r>
    <r>
      <rPr>
        <i/>
        <sz val="11"/>
        <color theme="1"/>
        <rFont val="Calibri"/>
        <family val="2"/>
        <scheme val="minor"/>
      </rPr>
      <t>International Journal of Plant Sciences</t>
    </r>
    <r>
      <rPr>
        <sz val="11"/>
        <color theme="1"/>
        <rFont val="Calibri"/>
        <family val="2"/>
        <scheme val="minor"/>
      </rPr>
      <t xml:space="preserve"> </t>
    </r>
    <r>
      <rPr>
        <b/>
        <sz val="11"/>
        <color theme="1"/>
        <rFont val="Calibri"/>
        <family val="2"/>
        <scheme val="minor"/>
      </rPr>
      <t>170(5)</t>
    </r>
    <r>
      <rPr>
        <sz val="11"/>
        <color theme="1"/>
        <rFont val="Calibri"/>
        <family val="2"/>
        <scheme val="minor"/>
      </rPr>
      <t>, 627 - 643.</t>
    </r>
  </si>
  <si>
    <r>
      <t xml:space="preserve">Zimmerman CA (1977) A comparison of breeding systems and seed physiologies in three species of </t>
    </r>
    <r>
      <rPr>
        <i/>
        <sz val="11"/>
        <color theme="1"/>
        <rFont val="Calibri"/>
        <family val="2"/>
        <scheme val="minor"/>
      </rPr>
      <t>Portulaca</t>
    </r>
    <r>
      <rPr>
        <sz val="11"/>
        <color theme="1"/>
        <rFont val="Calibri"/>
        <family val="2"/>
        <scheme val="minor"/>
      </rPr>
      <t xml:space="preserve"> L. </t>
    </r>
    <r>
      <rPr>
        <i/>
        <sz val="11"/>
        <color theme="1"/>
        <rFont val="Calibri"/>
        <family val="2"/>
        <scheme val="minor"/>
      </rPr>
      <t>Ecology</t>
    </r>
    <r>
      <rPr>
        <sz val="11"/>
        <color theme="1"/>
        <rFont val="Calibri"/>
        <family val="2"/>
        <scheme val="minor"/>
      </rPr>
      <t xml:space="preserve"> </t>
    </r>
    <r>
      <rPr>
        <b/>
        <sz val="11"/>
        <color theme="1"/>
        <rFont val="Calibri"/>
        <family val="2"/>
        <scheme val="minor"/>
      </rPr>
      <t>58(4)</t>
    </r>
    <r>
      <rPr>
        <sz val="11"/>
        <color theme="1"/>
        <rFont val="Calibri"/>
        <family val="2"/>
        <scheme val="minor"/>
      </rPr>
      <t>, 860 - 868.</t>
    </r>
  </si>
  <si>
    <t>Portulaca bicolor</t>
  </si>
  <si>
    <t>Portulaca digyna</t>
  </si>
  <si>
    <t>Portulaca filifolia</t>
  </si>
  <si>
    <t>Portulaca intraterranea</t>
  </si>
  <si>
    <t>Portulaca oleracea</t>
  </si>
  <si>
    <t>Althenia</t>
  </si>
  <si>
    <t>Lepliaena</t>
  </si>
  <si>
    <t>Lepilaena preissii</t>
  </si>
  <si>
    <t>Water (ref for family)</t>
  </si>
  <si>
    <t>Haynes RR, Les DH, Holm-Nielsen (1998) Potamogetonaceae. In 'The Families and Genera of Vascular Plants - Flowering Plants. Monocotyledons. (Eds K Kubitzki) Vol. 4, 408 - 415.</t>
  </si>
  <si>
    <t>Potamogeton</t>
  </si>
  <si>
    <t>Potamogeton australiensis</t>
  </si>
  <si>
    <t>Potamogeton crispus</t>
  </si>
  <si>
    <t>Potamogeton ochreatus</t>
  </si>
  <si>
    <t>Potamogeton pectinatus</t>
  </si>
  <si>
    <t>Potamogeton reduncus</t>
  </si>
  <si>
    <t>Potamogeton sulcatus</t>
  </si>
  <si>
    <t>Potamogeton tepperi</t>
  </si>
  <si>
    <t>Potamogeton tricarinatus</t>
  </si>
  <si>
    <t>Ruppia</t>
  </si>
  <si>
    <t>Ruppia maritima</t>
  </si>
  <si>
    <t>Ruppia megacarpa</t>
  </si>
  <si>
    <t>Ruppia polycarpa</t>
  </si>
  <si>
    <t>Ruppia tuberosa</t>
  </si>
  <si>
    <t>Stuckenia</t>
  </si>
  <si>
    <t>Stuckenia pectinata</t>
  </si>
  <si>
    <t>Primulaceae</t>
  </si>
  <si>
    <t>Myrsine</t>
  </si>
  <si>
    <t>Myrsine variabilis</t>
  </si>
  <si>
    <t>Stahl B, Anderberg AA (2004) Myrsinaceae. In 'The Families and Genera of Vascular Plants - Flowering Plants'(Eds K Kubitzki) Vol. 6, 266 - 281.</t>
  </si>
  <si>
    <r>
      <t xml:space="preserve">Guerta RS, Lucon LG, Motta-Junior JC, da Silva Vasconcellos LA, de Figueirdo RA (2011) Bird frugivory and seed germinationo f </t>
    </r>
    <r>
      <rPr>
        <i/>
        <sz val="11"/>
        <color theme="1"/>
        <rFont val="Calibri"/>
        <family val="2"/>
        <scheme val="minor"/>
      </rPr>
      <t>Myrsine umbellata</t>
    </r>
    <r>
      <rPr>
        <sz val="11"/>
        <color theme="1"/>
        <rFont val="Calibri"/>
        <family val="2"/>
        <scheme val="minor"/>
      </rPr>
      <t xml:space="preserve"> and </t>
    </r>
    <r>
      <rPr>
        <i/>
        <sz val="11"/>
        <color theme="1"/>
        <rFont val="Calibri"/>
        <family val="2"/>
        <scheme val="minor"/>
      </rPr>
      <t>Myrsine lancifolia</t>
    </r>
    <r>
      <rPr>
        <sz val="11"/>
        <color theme="1"/>
        <rFont val="Calibri"/>
        <family val="2"/>
        <scheme val="minor"/>
      </rPr>
      <t xml:space="preserve"> (Myrsinaceae) seeds in a cerrado fragmnt in southereastern Brazil. </t>
    </r>
    <r>
      <rPr>
        <i/>
        <sz val="11"/>
        <color theme="1"/>
        <rFont val="Calibri"/>
        <family val="2"/>
        <scheme val="minor"/>
      </rPr>
      <t>Biota Neotropica</t>
    </r>
    <r>
      <rPr>
        <sz val="11"/>
        <color theme="1"/>
        <rFont val="Calibri"/>
        <family val="2"/>
        <scheme val="minor"/>
      </rPr>
      <t xml:space="preserve"> </t>
    </r>
    <r>
      <rPr>
        <b/>
        <sz val="11"/>
        <color theme="1"/>
        <rFont val="Calibri"/>
        <family val="2"/>
        <scheme val="minor"/>
      </rPr>
      <t>11(4)</t>
    </r>
    <r>
      <rPr>
        <sz val="11"/>
        <color theme="1"/>
        <rFont val="Calibri"/>
        <family val="2"/>
        <scheme val="minor"/>
      </rPr>
      <t>, 59 - 65.</t>
    </r>
  </si>
  <si>
    <t>Samolus</t>
  </si>
  <si>
    <t>Samolus eremaeus</t>
  </si>
  <si>
    <t>Abiotic (likely, based on morphology, indirect ref)</t>
  </si>
  <si>
    <r>
      <t xml:space="preserve">Schlein M (2016) The pollination biology and reproductive ecology of selected plants in South Australian saltmarshes, with a focus on the impact of the introduced plant genus </t>
    </r>
    <r>
      <rPr>
        <i/>
        <sz val="11"/>
        <color theme="1"/>
        <rFont val="Calibri"/>
        <family val="2"/>
        <scheme val="minor"/>
      </rPr>
      <t xml:space="preserve">Limonium. </t>
    </r>
    <r>
      <rPr>
        <sz val="11"/>
        <color theme="1"/>
        <rFont val="Calibri"/>
        <family val="2"/>
        <scheme val="minor"/>
      </rPr>
      <t>Ph D Thesis, Flinders University.</t>
    </r>
  </si>
  <si>
    <r>
      <t xml:space="preserve">De Vlaming V, Proctor VW (1968) Dispersal of aquatic organisms: viability of seeds recovered from the droppings of captive killdeer and mallard ducks. </t>
    </r>
    <r>
      <rPr>
        <i/>
        <sz val="11"/>
        <color theme="1"/>
        <rFont val="Calibri"/>
        <family val="2"/>
        <scheme val="minor"/>
      </rPr>
      <t>American Journal of Botany</t>
    </r>
    <r>
      <rPr>
        <sz val="11"/>
        <color theme="1"/>
        <rFont val="Calibri"/>
        <family val="2"/>
        <scheme val="minor"/>
      </rPr>
      <t xml:space="preserve"> </t>
    </r>
    <r>
      <rPr>
        <b/>
        <sz val="11"/>
        <color theme="1"/>
        <rFont val="Calibri"/>
        <family val="2"/>
        <scheme val="minor"/>
      </rPr>
      <t>55(1)</t>
    </r>
    <r>
      <rPr>
        <sz val="11"/>
        <color theme="1"/>
        <rFont val="Calibri"/>
        <family val="2"/>
        <scheme val="minor"/>
      </rPr>
      <t>, 20 - 26.</t>
    </r>
  </si>
  <si>
    <t>Samolus repens</t>
  </si>
  <si>
    <t>Proteaceae</t>
  </si>
  <si>
    <t>Adenanthos</t>
  </si>
  <si>
    <t>Adenanthos cuneatus</t>
  </si>
  <si>
    <r>
      <t xml:space="preserve">Specimen Report". Museum Victoria website: Bioinformatics. Melbourne, Victoria: Museum Victoria. 2010. Archived from the original on 6 July 2011. April 5, 2022. Paton DC; Ford HA (1977) Pollination by birds of native plants in South Australia. </t>
    </r>
    <r>
      <rPr>
        <i/>
        <sz val="11"/>
        <color theme="1"/>
        <rFont val="Calibri"/>
        <family val="2"/>
        <scheme val="minor"/>
      </rPr>
      <t>Emu</t>
    </r>
    <r>
      <rPr>
        <sz val="11"/>
        <color theme="1"/>
        <rFont val="Calibri"/>
        <family val="2"/>
        <scheme val="minor"/>
      </rPr>
      <t xml:space="preserve"> </t>
    </r>
    <r>
      <rPr>
        <b/>
        <sz val="11"/>
        <color theme="1"/>
        <rFont val="Calibri"/>
        <family val="2"/>
        <scheme val="minor"/>
      </rPr>
      <t>77</t>
    </r>
    <r>
      <rPr>
        <sz val="11"/>
        <color theme="1"/>
        <rFont val="Calibri"/>
        <family val="2"/>
        <scheme val="minor"/>
      </rPr>
      <t>, 73-85. Ford HA, Paton DC, Forde N (1979) Birds as pollinators of Australian plants. New Zealand Journal of Botany</t>
    </r>
    <r>
      <rPr>
        <i/>
        <sz val="11"/>
        <color theme="1"/>
        <rFont val="Calibri"/>
        <family val="2"/>
        <scheme val="minor"/>
      </rPr>
      <t xml:space="preserve"> </t>
    </r>
    <r>
      <rPr>
        <b/>
        <sz val="11"/>
        <color theme="1"/>
        <rFont val="Calibri"/>
        <family val="2"/>
        <scheme val="minor"/>
      </rPr>
      <t>17(4)</t>
    </r>
    <r>
      <rPr>
        <sz val="11"/>
        <color theme="1"/>
        <rFont val="Calibri"/>
        <family val="2"/>
        <scheme val="minor"/>
      </rPr>
      <t>, 509 - 519.</t>
    </r>
  </si>
  <si>
    <t>Adenanthos forrestii</t>
  </si>
  <si>
    <t>Adenanthos macropodianus</t>
  </si>
  <si>
    <t>Adenanthos terminalis</t>
  </si>
  <si>
    <t>Banksia</t>
  </si>
  <si>
    <t>Banksia ornata</t>
  </si>
  <si>
    <r>
      <t xml:space="preserve">Paton, D. C., and Turner, V. (1985). Pollination of Banksia ericifolia Smith: birds, mammals and
insects as pollen vectors. Australian Journal of Botany 33, 271-86. Paton DC; Ford HA (1977) Pollination by birds of native plants in South Australia. </t>
    </r>
    <r>
      <rPr>
        <i/>
        <sz val="11"/>
        <color theme="1"/>
        <rFont val="Calibri"/>
        <family val="2"/>
        <scheme val="minor"/>
      </rPr>
      <t>Emu</t>
    </r>
    <r>
      <rPr>
        <sz val="11"/>
        <color theme="1"/>
        <rFont val="Calibri"/>
        <family val="2"/>
        <scheme val="minor"/>
      </rPr>
      <t xml:space="preserve"> </t>
    </r>
    <r>
      <rPr>
        <b/>
        <sz val="11"/>
        <color theme="1"/>
        <rFont val="Calibri"/>
        <family val="2"/>
        <scheme val="minor"/>
      </rPr>
      <t>77</t>
    </r>
    <r>
      <rPr>
        <sz val="11"/>
        <color theme="1"/>
        <rFont val="Calibri"/>
        <family val="2"/>
        <scheme val="minor"/>
      </rPr>
      <t>, 73-85. Ford HA, Paton DC, Forde N (1979) Birds as pollinators of Australian plants. New Zealand Journal of Botany</t>
    </r>
    <r>
      <rPr>
        <i/>
        <sz val="11"/>
        <color theme="1"/>
        <rFont val="Calibri"/>
        <family val="2"/>
        <scheme val="minor"/>
      </rPr>
      <t xml:space="preserve"> </t>
    </r>
    <r>
      <rPr>
        <b/>
        <sz val="11"/>
        <color theme="1"/>
        <rFont val="Calibri"/>
        <family val="2"/>
        <scheme val="minor"/>
      </rPr>
      <t>17(4)</t>
    </r>
    <r>
      <rPr>
        <sz val="11"/>
        <color theme="1"/>
        <rFont val="Calibri"/>
        <family val="2"/>
        <scheme val="minor"/>
      </rPr>
      <t>, 509 - 519.</t>
    </r>
  </si>
  <si>
    <r>
      <t xml:space="preserve">Krauss SL, He T, Lamont BB, Miller BP, Enright NJ (2006) Late Quaternary climate change and spatial genetic structure in the shrub </t>
    </r>
    <r>
      <rPr>
        <i/>
        <sz val="11"/>
        <color theme="1"/>
        <rFont val="Calibri"/>
        <family val="2"/>
        <scheme val="minor"/>
      </rPr>
      <t>Banksia hookeriana. Molecular Ecology</t>
    </r>
    <r>
      <rPr>
        <sz val="11"/>
        <color theme="1"/>
        <rFont val="Calibri"/>
        <family val="2"/>
        <scheme val="minor"/>
      </rPr>
      <t xml:space="preserve"> </t>
    </r>
    <r>
      <rPr>
        <b/>
        <sz val="11"/>
        <color theme="1"/>
        <rFont val="Calibri"/>
        <family val="2"/>
        <scheme val="minor"/>
      </rPr>
      <t>15</t>
    </r>
    <r>
      <rPr>
        <sz val="11"/>
        <color theme="1"/>
        <rFont val="Calibri"/>
        <family val="2"/>
        <scheme val="minor"/>
      </rPr>
      <t>, 1125 - 1137.</t>
    </r>
  </si>
  <si>
    <t>Bannksia marginata</t>
  </si>
  <si>
    <t>Conospermum</t>
  </si>
  <si>
    <t>Conospermum eatoniae</t>
  </si>
  <si>
    <t>Gravity (ref for species in genus)</t>
  </si>
  <si>
    <r>
      <t xml:space="preserve">Hawkeswood TJ (2007) Pollination of </t>
    </r>
    <r>
      <rPr>
        <i/>
        <sz val="11"/>
        <color theme="1"/>
        <rFont val="Calibri"/>
        <family val="2"/>
        <scheme val="minor"/>
      </rPr>
      <t>Conospermum taxifolium</t>
    </r>
    <r>
      <rPr>
        <sz val="11"/>
        <color theme="1"/>
        <rFont val="Calibri"/>
        <family val="2"/>
        <scheme val="minor"/>
      </rPr>
      <t xml:space="preserve"> R.Br. (Proteaceae) by jewel beetles (Coleoptera: Buprestidae) in north-eastern New South Wales, Australia. </t>
    </r>
    <r>
      <rPr>
        <i/>
        <sz val="11"/>
        <color theme="1"/>
        <rFont val="Calibri"/>
        <family val="2"/>
        <scheme val="minor"/>
      </rPr>
      <t xml:space="preserve">Calodema Supplementary Paper </t>
    </r>
    <r>
      <rPr>
        <b/>
        <sz val="11"/>
        <color theme="1"/>
        <rFont val="Calibri"/>
        <family val="2"/>
        <scheme val="minor"/>
      </rPr>
      <t>26</t>
    </r>
  </si>
  <si>
    <t>Close, D. C., Messina, G., Krauss, S. L., Rokich, D. P., Stritzke, J., &amp; Dixon, K. W. (2006). Conservation biology of the rare species Conospermum undulatum and Macarthuria keigheryi in an urban bushland remnant. Australian Journal of Botany, 54(6), 583–593. https://doi.org/10.1071/ BT05205</t>
  </si>
  <si>
    <t>Conospermum mitchellii</t>
  </si>
  <si>
    <t>Insect (ref for species in genus)</t>
  </si>
  <si>
    <t>Conospermum patens</t>
  </si>
  <si>
    <t>Grevillea</t>
  </si>
  <si>
    <t>Grevillea acuaria</t>
  </si>
  <si>
    <r>
      <t xml:space="preserve">Smith JA, Gross CL (2002) The pollination ecology of </t>
    </r>
    <r>
      <rPr>
        <i/>
        <sz val="11"/>
        <color theme="1"/>
        <rFont val="Calibri"/>
        <family val="2"/>
        <scheme val="minor"/>
      </rPr>
      <t>Grevillea deadleana</t>
    </r>
    <r>
      <rPr>
        <sz val="11"/>
        <color theme="1"/>
        <rFont val="Calibri"/>
        <family val="2"/>
        <scheme val="minor"/>
      </rPr>
      <t xml:space="preserve"> McGillivray, an endangered shrub from northern New South Wales, Australia. </t>
    </r>
    <r>
      <rPr>
        <i/>
        <sz val="11"/>
        <color theme="1"/>
        <rFont val="Calibri"/>
        <family val="2"/>
        <scheme val="minor"/>
      </rPr>
      <t xml:space="preserve">Annals of Botany </t>
    </r>
    <r>
      <rPr>
        <b/>
        <sz val="11"/>
        <color theme="1"/>
        <rFont val="Calibri"/>
        <family val="2"/>
        <scheme val="minor"/>
      </rPr>
      <t>89(1)</t>
    </r>
    <r>
      <rPr>
        <sz val="11"/>
        <color theme="1"/>
        <rFont val="Calibri"/>
        <family val="2"/>
        <scheme val="minor"/>
      </rPr>
      <t xml:space="preserve">, 97 - 108. Lloyd SM (2006) The pollination ecology and reproductive success of the Australian shrub </t>
    </r>
    <r>
      <rPr>
        <i/>
        <sz val="11"/>
        <color theme="1"/>
        <rFont val="Calibri"/>
        <family val="2"/>
        <scheme val="minor"/>
      </rPr>
      <t>Grevillea macleayana</t>
    </r>
    <r>
      <rPr>
        <sz val="11"/>
        <color theme="1"/>
        <rFont val="Calibri"/>
        <family val="2"/>
        <scheme val="minor"/>
      </rPr>
      <t xml:space="preserve">. PhD Thesis, University of Wollongong. Paton DC; Ford HA (1977) Pollination by birds of native plants in South Australia. </t>
    </r>
    <r>
      <rPr>
        <i/>
        <sz val="11"/>
        <color theme="1"/>
        <rFont val="Calibri"/>
        <family val="2"/>
        <scheme val="minor"/>
      </rPr>
      <t>Emu</t>
    </r>
    <r>
      <rPr>
        <sz val="11"/>
        <color theme="1"/>
        <rFont val="Calibri"/>
        <family val="2"/>
        <scheme val="minor"/>
      </rPr>
      <t xml:space="preserve"> </t>
    </r>
    <r>
      <rPr>
        <b/>
        <sz val="11"/>
        <color theme="1"/>
        <rFont val="Calibri"/>
        <family val="2"/>
        <scheme val="minor"/>
      </rPr>
      <t>77</t>
    </r>
    <r>
      <rPr>
        <sz val="11"/>
        <color theme="1"/>
        <rFont val="Calibri"/>
        <family val="2"/>
        <scheme val="minor"/>
      </rPr>
      <t>, 73-85. Ford HA, Paton DC, Forde N (1979) Birds as pollinators of Australian plants. New Zealand Journal of Botany</t>
    </r>
    <r>
      <rPr>
        <i/>
        <sz val="11"/>
        <color theme="1"/>
        <rFont val="Calibri"/>
        <family val="2"/>
        <scheme val="minor"/>
      </rPr>
      <t xml:space="preserve"> </t>
    </r>
    <r>
      <rPr>
        <b/>
        <sz val="11"/>
        <color theme="1"/>
        <rFont val="Calibri"/>
        <family val="2"/>
        <scheme val="minor"/>
      </rPr>
      <t>17(4)</t>
    </r>
    <r>
      <rPr>
        <sz val="11"/>
        <color theme="1"/>
        <rFont val="Calibri"/>
        <family val="2"/>
        <scheme val="minor"/>
      </rPr>
      <t>, 509 - 519.</t>
    </r>
  </si>
  <si>
    <t>Grevillea albiflora</t>
  </si>
  <si>
    <t>Grevillea alpina</t>
  </si>
  <si>
    <t>Grevillea anethifolia</t>
  </si>
  <si>
    <t>Grevillea angustiloba</t>
  </si>
  <si>
    <t>Grevillea aquifolium</t>
  </si>
  <si>
    <t>Grevillea arenaria</t>
  </si>
  <si>
    <t>Grevillea aspera</t>
  </si>
  <si>
    <t>Grevillea berryana</t>
  </si>
  <si>
    <t>Grevillea didymobotrya</t>
  </si>
  <si>
    <t>Grevillea dilatata</t>
  </si>
  <si>
    <t>Grevillea dryophylla</t>
  </si>
  <si>
    <t>Grevillea eriostachya</t>
  </si>
  <si>
    <t>Grevillea excelsior</t>
  </si>
  <si>
    <t>Grevillea gariwerdensis</t>
  </si>
  <si>
    <t>Grevillea halmaturina</t>
  </si>
  <si>
    <t>Grevillea heliosperma</t>
  </si>
  <si>
    <t>Grevillea hugelii</t>
  </si>
  <si>
    <t>Grevillea ilicifolia</t>
  </si>
  <si>
    <t>Grevillea juncifolia</t>
  </si>
  <si>
    <t>Grevillea kennedyana</t>
  </si>
  <si>
    <t>Grevillea lanigera</t>
  </si>
  <si>
    <t>Grevillea lavandulacea</t>
  </si>
  <si>
    <t>Grevillea leucopteris</t>
  </si>
  <si>
    <t>Grevillea muricata</t>
  </si>
  <si>
    <t>Grevillea nematophylla</t>
  </si>
  <si>
    <t>Grevillea parallela</t>
  </si>
  <si>
    <t>Grevillea parallelinervis</t>
  </si>
  <si>
    <t>Grevillea pauciflora</t>
  </si>
  <si>
    <t>Grevillea phillipsiana</t>
  </si>
  <si>
    <t>Grevillea plurijuga</t>
  </si>
  <si>
    <t>Grevillea pterosperma</t>
  </si>
  <si>
    <t>Grevillea quinquenervis</t>
  </si>
  <si>
    <t>Grevillea sarissa</t>
  </si>
  <si>
    <t>Grevillea sparsiflora</t>
  </si>
  <si>
    <t>Grevillea stenobotrya</t>
  </si>
  <si>
    <t>Grevillea striata</t>
  </si>
  <si>
    <t>Grevillea treueriana</t>
  </si>
  <si>
    <t>Grevillea tripartita</t>
  </si>
  <si>
    <t>Grevillea wickhamii</t>
  </si>
  <si>
    <t>Grevillea zygoloba</t>
  </si>
  <si>
    <t>Hakea</t>
  </si>
  <si>
    <t>Hakea aenigma</t>
  </si>
  <si>
    <t>Insect possibly (ref for genus)</t>
  </si>
  <si>
    <t>Flora of Australia Vol 17Bm Proteaceae 3, Hakea to Dryandra</t>
  </si>
  <si>
    <t>Groom, P (2010) Implications of terminal velocity and wing loading on Hakea (Proteaceae) seed dispersal. Journal of the Royal Society of Western Australia 93, 175-179.</t>
  </si>
  <si>
    <t>Hakea carinata</t>
  </si>
  <si>
    <t>Hakea chordophylla</t>
  </si>
  <si>
    <t>Hakea cycloptera</t>
  </si>
  <si>
    <t>Hakea divaricata</t>
  </si>
  <si>
    <t>Hakea ednieana</t>
  </si>
  <si>
    <t>Hakea eyreana</t>
  </si>
  <si>
    <t>Hakea francisiana</t>
  </si>
  <si>
    <t>Hakea ivoryi</t>
  </si>
  <si>
    <t>Hakea kippistiana</t>
  </si>
  <si>
    <t>Hakea leucoptera</t>
  </si>
  <si>
    <t>Hakea lorea</t>
  </si>
  <si>
    <t>Hakea macrocarpa</t>
  </si>
  <si>
    <t>Hakea microcarpa</t>
  </si>
  <si>
    <t>Hakea minyma</t>
  </si>
  <si>
    <t>Hakea mitchellii</t>
  </si>
  <si>
    <t>Hakea nitida</t>
  </si>
  <si>
    <t>Hakea nodosa</t>
  </si>
  <si>
    <t>Hakea repullulans</t>
  </si>
  <si>
    <t>Hakea rhombales</t>
  </si>
  <si>
    <t>Hakea rostrata</t>
  </si>
  <si>
    <t>Hakea rugosa</t>
  </si>
  <si>
    <t>Hakea sericea</t>
  </si>
  <si>
    <t>Hakea tephrosperma</t>
  </si>
  <si>
    <t>Hakea teretifolia</t>
  </si>
  <si>
    <t>Hakea ulicina</t>
  </si>
  <si>
    <t>Hakea vittata</t>
  </si>
  <si>
    <t>Isopogon</t>
  </si>
  <si>
    <t>Isopogon anemonifolius</t>
  </si>
  <si>
    <t>Wind (unofficial ref for genus)</t>
  </si>
  <si>
    <r>
      <t xml:space="preserve">Ladd PG, Bowen BJ (2020) Pollen release in the Proteaceae. </t>
    </r>
    <r>
      <rPr>
        <i/>
        <sz val="11"/>
        <color theme="1"/>
        <rFont val="Calibri"/>
        <family val="2"/>
        <scheme val="minor"/>
      </rPr>
      <t xml:space="preserve">Plant Systemaptics and Evolution </t>
    </r>
    <r>
      <rPr>
        <b/>
        <sz val="11"/>
        <color theme="1"/>
        <rFont val="Calibri"/>
        <family val="2"/>
        <scheme val="minor"/>
      </rPr>
      <t>306</t>
    </r>
    <r>
      <rPr>
        <sz val="11"/>
        <color theme="1"/>
        <rFont val="Calibri"/>
        <family val="2"/>
        <scheme val="minor"/>
      </rPr>
      <t xml:space="preserve">, 82 - 97. Bernhardt P (2019) Shaken vs scraped: floral presentation contributes to pollinator guild segregation in co-blooming </t>
    </r>
    <r>
      <rPr>
        <i/>
        <sz val="11"/>
        <color theme="1"/>
        <rFont val="Calibri"/>
        <family val="2"/>
        <scheme val="minor"/>
      </rPr>
      <t>Syphionema montanum</t>
    </r>
    <r>
      <rPr>
        <sz val="11"/>
        <color theme="1"/>
        <rFont val="Calibri"/>
        <family val="2"/>
        <scheme val="minor"/>
      </rPr>
      <t xml:space="preserve"> and </t>
    </r>
    <r>
      <rPr>
        <i/>
        <sz val="11"/>
        <color theme="1"/>
        <rFont val="Calibri"/>
        <family val="2"/>
        <scheme val="minor"/>
      </rPr>
      <t>Isopogon anemonifolius</t>
    </r>
    <r>
      <rPr>
        <sz val="11"/>
        <color theme="1"/>
        <rFont val="Calibri"/>
        <family val="2"/>
        <scheme val="minor"/>
      </rPr>
      <t xml:space="preserve"> (Proteaceae). </t>
    </r>
    <r>
      <rPr>
        <i/>
        <sz val="11"/>
        <color theme="1"/>
        <rFont val="Calibri"/>
        <family val="2"/>
        <scheme val="minor"/>
      </rPr>
      <t>Gardens' Bulletin Singapore</t>
    </r>
    <r>
      <rPr>
        <sz val="11"/>
        <color theme="1"/>
        <rFont val="Calibri"/>
        <family val="2"/>
        <scheme val="minor"/>
      </rPr>
      <t xml:space="preserve"> </t>
    </r>
    <r>
      <rPr>
        <b/>
        <sz val="11"/>
        <color theme="1"/>
        <rFont val="Calibri"/>
        <family val="2"/>
        <scheme val="minor"/>
      </rPr>
      <t>71(2)</t>
    </r>
    <r>
      <rPr>
        <sz val="11"/>
        <color theme="1"/>
        <rFont val="Calibri"/>
        <family val="2"/>
        <scheme val="minor"/>
      </rPr>
      <t>, 377 - 396.</t>
    </r>
  </si>
  <si>
    <t>https://www.dpaw.wa.gov.au/images/documents/about/science/pubs/seednotes/sn18_isopogon_petrophile.pdf</t>
  </si>
  <si>
    <t>Isopogon ceratophyllus</t>
  </si>
  <si>
    <t>Isopogon trilobus</t>
  </si>
  <si>
    <t>Lambertia</t>
  </si>
  <si>
    <t>Lambertia formosa</t>
  </si>
  <si>
    <r>
      <t xml:space="preserve">Pyke GH (1982) Fruit set in </t>
    </r>
    <r>
      <rPr>
        <i/>
        <sz val="11"/>
        <color theme="1"/>
        <rFont val="Calibri"/>
        <family val="2"/>
        <scheme val="minor"/>
      </rPr>
      <t>Lambertia formosa</t>
    </r>
    <r>
      <rPr>
        <sz val="11"/>
        <color theme="1"/>
        <rFont val="Calibri"/>
        <family val="2"/>
        <scheme val="minor"/>
      </rPr>
      <t xml:space="preserve"> Sm. (Proteaceae). </t>
    </r>
    <r>
      <rPr>
        <i/>
        <sz val="11"/>
        <color theme="1"/>
        <rFont val="Calibri"/>
        <family val="2"/>
        <scheme val="minor"/>
      </rPr>
      <t>Australian Journal of Botany</t>
    </r>
    <r>
      <rPr>
        <sz val="11"/>
        <color theme="1"/>
        <rFont val="Calibri"/>
        <family val="2"/>
        <scheme val="minor"/>
      </rPr>
      <t xml:space="preserve"> </t>
    </r>
    <r>
      <rPr>
        <b/>
        <sz val="11"/>
        <color theme="1"/>
        <rFont val="Calibri"/>
        <family val="2"/>
        <scheme val="minor"/>
      </rPr>
      <t>30</t>
    </r>
    <r>
      <rPr>
        <sz val="11"/>
        <color theme="1"/>
        <rFont val="Calibri"/>
        <family val="2"/>
        <scheme val="minor"/>
      </rPr>
      <t>, 39 - 45.</t>
    </r>
  </si>
  <si>
    <r>
      <t xml:space="preserve">Rao CV (1968) </t>
    </r>
    <r>
      <rPr>
        <i/>
        <sz val="11"/>
        <color theme="1"/>
        <rFont val="Calibri"/>
        <family val="2"/>
        <scheme val="minor"/>
      </rPr>
      <t xml:space="preserve">XI. Morphology, Floral Anatomy and Embryology of </t>
    </r>
    <r>
      <rPr>
        <sz val="11"/>
        <color theme="1"/>
        <rFont val="Calibri"/>
        <family val="2"/>
        <scheme val="minor"/>
      </rPr>
      <t>Lambertia</t>
    </r>
    <r>
      <rPr>
        <i/>
        <sz val="11"/>
        <color theme="1"/>
        <rFont val="Calibri"/>
        <family val="2"/>
        <scheme val="minor"/>
      </rPr>
      <t xml:space="preserve"> Sm. With a Discussion on the Taxonomic Position of the Genus. In 'Studies in the Proteaceae.' https://www.ias.ac.in/article/fulltext/secb/068/01/0011-0024</t>
    </r>
  </si>
  <si>
    <t xml:space="preserve">Persoonia </t>
  </si>
  <si>
    <t>Persoonia juniperina</t>
  </si>
  <si>
    <r>
      <t xml:space="preserve">Bernhardt P, Weston PH (1996) The pollination ecology of </t>
    </r>
    <r>
      <rPr>
        <i/>
        <sz val="11"/>
        <color theme="1"/>
        <rFont val="Calibri"/>
        <family val="2"/>
        <scheme val="minor"/>
      </rPr>
      <t>Persoonia</t>
    </r>
    <r>
      <rPr>
        <sz val="11"/>
        <color theme="1"/>
        <rFont val="Calibri"/>
        <family val="2"/>
        <scheme val="minor"/>
      </rPr>
      <t xml:space="preserve"> (Proteaceae) in eastern Australia. </t>
    </r>
    <r>
      <rPr>
        <i/>
        <sz val="11"/>
        <color theme="1"/>
        <rFont val="Calibri"/>
        <family val="2"/>
        <scheme val="minor"/>
      </rPr>
      <t>Telopea</t>
    </r>
    <r>
      <rPr>
        <sz val="11"/>
        <color theme="1"/>
        <rFont val="Calibri"/>
        <family val="2"/>
        <scheme val="minor"/>
      </rPr>
      <t xml:space="preserve"> </t>
    </r>
    <r>
      <rPr>
        <b/>
        <sz val="11"/>
        <color theme="1"/>
        <rFont val="Calibri"/>
        <family val="2"/>
        <scheme val="minor"/>
      </rPr>
      <t>6</t>
    </r>
    <r>
      <rPr>
        <sz val="11"/>
        <color theme="1"/>
        <rFont val="Calibri"/>
        <family val="2"/>
        <scheme val="minor"/>
      </rPr>
      <t xml:space="preserve">, 755 - 804. </t>
    </r>
  </si>
  <si>
    <r>
      <t xml:space="preserve">Rymer PD (2006) Are seed dispersal and predation in fire-sensitive </t>
    </r>
    <r>
      <rPr>
        <i/>
        <sz val="11"/>
        <color theme="1"/>
        <rFont val="Calibri"/>
        <family val="2"/>
        <scheme val="minor"/>
      </rPr>
      <t>Persoonia</t>
    </r>
    <r>
      <rPr>
        <sz val="11"/>
        <color theme="1"/>
        <rFont val="Calibri"/>
        <family val="2"/>
        <scheme val="minor"/>
      </rPr>
      <t xml:space="preserve"> species (Proteaceae) associated with rarity? </t>
    </r>
    <r>
      <rPr>
        <i/>
        <sz val="11"/>
        <color theme="1"/>
        <rFont val="Calibri"/>
        <family val="2"/>
        <scheme val="minor"/>
      </rPr>
      <t>Internatinoal Journal of Plant Sciences</t>
    </r>
    <r>
      <rPr>
        <sz val="11"/>
        <color theme="1"/>
        <rFont val="Calibri"/>
        <family val="2"/>
        <scheme val="minor"/>
      </rPr>
      <t xml:space="preserve"> </t>
    </r>
    <r>
      <rPr>
        <b/>
        <sz val="11"/>
        <color theme="1"/>
        <rFont val="Calibri"/>
        <family val="2"/>
        <scheme val="minor"/>
      </rPr>
      <t>167(6)</t>
    </r>
    <r>
      <rPr>
        <sz val="11"/>
        <color theme="1"/>
        <rFont val="Calibri"/>
        <family val="2"/>
        <scheme val="minor"/>
      </rPr>
      <t>, 1151 - 1160.</t>
    </r>
  </si>
  <si>
    <t>Persoonia</t>
  </si>
  <si>
    <t>Persoonia marginata</t>
  </si>
  <si>
    <t>Persoonia rigida</t>
  </si>
  <si>
    <t>Petrophile</t>
  </si>
  <si>
    <t>Petrophila multisecta</t>
  </si>
  <si>
    <t>Ladd PG, Bowen BJ (2020) Pollen release in the Proteaceae. Plant Systemaptics and Evolution 306, 82 - 97.</t>
  </si>
  <si>
    <t>Synaphea</t>
  </si>
  <si>
    <t>Synaphea divaricata</t>
  </si>
  <si>
    <t xml:space="preserve">Ladd PG, Bowen BJ (2020) Pollen release in the Proteaceae. Plant Systemaptics and Evolution 306, 82 - 97. </t>
  </si>
  <si>
    <r>
      <t>Department of Parks and Wildlife (2017) Serpentine Synaphea (</t>
    </r>
    <r>
      <rPr>
        <i/>
        <sz val="11"/>
        <color theme="1"/>
        <rFont val="Calibri"/>
        <family val="2"/>
        <scheme val="minor"/>
      </rPr>
      <t>Synaphea</t>
    </r>
    <r>
      <rPr>
        <sz val="11"/>
        <color theme="1"/>
        <rFont val="Calibri"/>
        <family val="2"/>
        <scheme val="minor"/>
      </rPr>
      <t xml:space="preserve"> sp. Serpentine (G.R. Brand 103)) Interim Recovery Plan 2017 - 2022. Interim Recovery Plan No. 380. Department of Parks and Wildlife, Western Australia.</t>
    </r>
  </si>
  <si>
    <t>Synaphea oligantha</t>
  </si>
  <si>
    <t>Xylomelum</t>
  </si>
  <si>
    <t>Xylomelum occidentale</t>
  </si>
  <si>
    <t>Clematis</t>
  </si>
  <si>
    <r>
      <t xml:space="preserve">Jiang N, Yu W, Li H, Guan K (2010) Floral traits, pollination ecology and breeding system of three </t>
    </r>
    <r>
      <rPr>
        <i/>
        <sz val="11"/>
        <color theme="1"/>
        <rFont val="Calibri"/>
        <family val="2"/>
        <scheme val="minor"/>
      </rPr>
      <t>Clematis</t>
    </r>
    <r>
      <rPr>
        <sz val="11"/>
        <color theme="1"/>
        <rFont val="Calibri"/>
        <family val="2"/>
        <scheme val="minor"/>
      </rPr>
      <t xml:space="preserve"> species (Ranunculaceae) in Yunnan province, southwestern China. </t>
    </r>
    <r>
      <rPr>
        <i/>
        <sz val="11"/>
        <color theme="1"/>
        <rFont val="Calibri"/>
        <family val="2"/>
        <scheme val="minor"/>
      </rPr>
      <t>Australian Journal of Botany</t>
    </r>
    <r>
      <rPr>
        <sz val="11"/>
        <color theme="1"/>
        <rFont val="Calibri"/>
        <family val="2"/>
        <scheme val="minor"/>
      </rPr>
      <t xml:space="preserve"> </t>
    </r>
    <r>
      <rPr>
        <b/>
        <sz val="11"/>
        <color theme="1"/>
        <rFont val="Calibri"/>
        <family val="2"/>
        <scheme val="minor"/>
      </rPr>
      <t>58</t>
    </r>
    <r>
      <rPr>
        <sz val="11"/>
        <color theme="1"/>
        <rFont val="Calibri"/>
        <family val="2"/>
        <scheme val="minor"/>
      </rPr>
      <t xml:space="preserve">, 115 - 123., Redmond CM, Stout JC (2018) Breeding system and pollination ecology of a potentially invasive alien </t>
    </r>
    <r>
      <rPr>
        <i/>
        <sz val="11"/>
        <color theme="1"/>
        <rFont val="Calibri"/>
        <family val="2"/>
        <scheme val="minor"/>
      </rPr>
      <t>Clematis vitalba</t>
    </r>
    <r>
      <rPr>
        <sz val="11"/>
        <color theme="1"/>
        <rFont val="Calibri"/>
        <family val="2"/>
        <scheme val="minor"/>
      </rPr>
      <t xml:space="preserve"> L. in Ireland. </t>
    </r>
    <r>
      <rPr>
        <i/>
        <sz val="11"/>
        <color theme="1"/>
        <rFont val="Calibri"/>
        <family val="2"/>
        <scheme val="minor"/>
      </rPr>
      <t>Journal of Plant Ecology</t>
    </r>
    <r>
      <rPr>
        <sz val="11"/>
        <color theme="1"/>
        <rFont val="Calibri"/>
        <family val="2"/>
        <scheme val="minor"/>
      </rPr>
      <t xml:space="preserve"> </t>
    </r>
    <r>
      <rPr>
        <b/>
        <sz val="11"/>
        <color theme="1"/>
        <rFont val="Calibri"/>
        <family val="2"/>
        <scheme val="minor"/>
      </rPr>
      <t>11(1)</t>
    </r>
    <r>
      <rPr>
        <sz val="11"/>
        <color theme="1"/>
        <rFont val="Calibri"/>
        <family val="2"/>
        <scheme val="minor"/>
      </rPr>
      <t xml:space="preserve">, 56 - 63., Wall MA, Timmerman-Erskine M, Boyd RS (2003) Conservation impact of climate variability on pollination of federally endangered plant </t>
    </r>
    <r>
      <rPr>
        <i/>
        <sz val="11"/>
        <color theme="1"/>
        <rFont val="Calibri"/>
        <family val="2"/>
        <scheme val="minor"/>
      </rPr>
      <t>Clematis socialis</t>
    </r>
    <r>
      <rPr>
        <sz val="11"/>
        <color theme="1"/>
        <rFont val="Calibri"/>
        <family val="2"/>
        <scheme val="minor"/>
      </rPr>
      <t xml:space="preserve"> (Ranunculaceae). </t>
    </r>
    <r>
      <rPr>
        <i/>
        <sz val="11"/>
        <color theme="1"/>
        <rFont val="Calibri"/>
        <family val="2"/>
        <scheme val="minor"/>
      </rPr>
      <t>Southeastern Naturalist</t>
    </r>
    <r>
      <rPr>
        <sz val="11"/>
        <color theme="1"/>
        <rFont val="Calibri"/>
        <family val="2"/>
        <scheme val="minor"/>
      </rPr>
      <t xml:space="preserve"> </t>
    </r>
    <r>
      <rPr>
        <b/>
        <sz val="11"/>
        <color theme="1"/>
        <rFont val="Calibri"/>
        <family val="2"/>
        <scheme val="minor"/>
      </rPr>
      <t>2(1)</t>
    </r>
    <r>
      <rPr>
        <sz val="11"/>
        <color theme="1"/>
        <rFont val="Calibri"/>
        <family val="2"/>
        <scheme val="minor"/>
      </rPr>
      <t>, 11 - 24., Flora of South Australia 5th Edition - Ranunculaceae</t>
    </r>
  </si>
  <si>
    <t>Clematis decipiens</t>
  </si>
  <si>
    <t>Myosurus</t>
  </si>
  <si>
    <t>Myosurus australis</t>
  </si>
  <si>
    <t>Tamura M (1993) Ranunculaceae. In 'The Families and Genera of Vascular Plants. Vol. II Flowering Plants . Dicotyledons' Eds K Kubitzki, JG Rohwer, V Bittrich, Springer-Verlag, Heidelburg, Berlin. Shepherd KA, Waycott M, Calladine A (2004) Radiation of the Australian Salicornioideae (Chenopodiaceae) - Based on evidence from nuclear and chloroplast DNA sequences. American Journal of Botany 91, 1387-1397., Blackwell WH, Powell MJ (1981) A preliminary note on pollination in the Chenopodiaceae. Annals of the Missouri Botanical Gardens 68, 524-526.</t>
  </si>
  <si>
    <t>Ranunculus</t>
  </si>
  <si>
    <t>Rannunculus glabrifolius</t>
  </si>
  <si>
    <r>
      <t xml:space="preserve">Scherff EJ, Galen C, Stanton ML (1994) Seed dispersal, seedling survival and habitat addinity in a snowbed plant: Limits to the distribution of the snow buttercu, </t>
    </r>
    <r>
      <rPr>
        <i/>
        <sz val="11"/>
        <color theme="1"/>
        <rFont val="Calibri"/>
        <family val="2"/>
        <scheme val="minor"/>
      </rPr>
      <t>Ranunculus adoneus. Oikos</t>
    </r>
    <r>
      <rPr>
        <sz val="11"/>
        <color theme="1"/>
        <rFont val="Calibri"/>
        <family val="2"/>
        <scheme val="minor"/>
      </rPr>
      <t xml:space="preserve"> </t>
    </r>
    <r>
      <rPr>
        <b/>
        <sz val="11"/>
        <color theme="1"/>
        <rFont val="Calibri"/>
        <family val="2"/>
        <scheme val="minor"/>
      </rPr>
      <t>69(3)</t>
    </r>
    <r>
      <rPr>
        <sz val="11"/>
        <color theme="1"/>
        <rFont val="Calibri"/>
        <family val="2"/>
        <scheme val="minor"/>
      </rPr>
      <t>, 405 - 413.</t>
    </r>
  </si>
  <si>
    <t>Ranunculus amphitrichus</t>
  </si>
  <si>
    <t>Ranunculus amplus</t>
  </si>
  <si>
    <t>Ranunculus diminutus</t>
  </si>
  <si>
    <t>Ranunculus hamatosetosus</t>
  </si>
  <si>
    <t>Ranunculus inundatus</t>
  </si>
  <si>
    <t>Ranunculus lappaceus</t>
  </si>
  <si>
    <t>Ranunculus pachycarpus</t>
  </si>
  <si>
    <t>Ranunculus papulentus</t>
  </si>
  <si>
    <t>Ranunculus pentandrus</t>
  </si>
  <si>
    <t>Ranunculus pumilio</t>
  </si>
  <si>
    <t>Ranunculus robertsonii</t>
  </si>
  <si>
    <t>Ranunculus sessiliflorus</t>
  </si>
  <si>
    <t>Apodasmia</t>
  </si>
  <si>
    <t>Wind (likely due to dry fruits/seeds, no ref)</t>
  </si>
  <si>
    <r>
      <t xml:space="preserve">Linder HP, Rudall PJ (2005) Evolutionary History of Poales. Annual Review of Ecology, Ecolution and Systematics 36, 107-124., Givnish TJ, Ames M, McNeal JR, McKain MR, Steele PR, dePamphilis CW, Graham SW, Pires JC, Stevenson DW, Zomlefer WB, Briggs BG, Duvall MR, Moore MJ, Heaney JM, Soltis DE, Soltis PS, Thiele K, Leebens-Mack JH (2010) Assembling the tree of the monocotyledons: Plastome sequence phylogeny and evolution of Poales. </t>
    </r>
    <r>
      <rPr>
        <i/>
        <sz val="11"/>
        <color theme="1"/>
        <rFont val="Calibri"/>
        <family val="2"/>
        <scheme val="minor"/>
      </rPr>
      <t>Annals of the Missouri Botanical Garden</t>
    </r>
    <r>
      <rPr>
        <sz val="11"/>
        <color theme="1"/>
        <rFont val="Calibri"/>
        <family val="2"/>
        <scheme val="minor"/>
      </rPr>
      <t xml:space="preserve"> </t>
    </r>
    <r>
      <rPr>
        <b/>
        <sz val="11"/>
        <color theme="1"/>
        <rFont val="Calibri"/>
        <family val="2"/>
        <scheme val="minor"/>
      </rPr>
      <t>97(4)</t>
    </r>
    <r>
      <rPr>
        <sz val="11"/>
        <color theme="1"/>
        <rFont val="Calibri"/>
        <family val="2"/>
        <scheme val="minor"/>
      </rPr>
      <t>, 584 - 616.</t>
    </r>
  </si>
  <si>
    <t>Baloskion</t>
  </si>
  <si>
    <t>Desmocladus</t>
  </si>
  <si>
    <t>Empodisma</t>
  </si>
  <si>
    <t>Eurychorda</t>
  </si>
  <si>
    <t>Eurychroda complanata</t>
  </si>
  <si>
    <t>Hypolaena</t>
  </si>
  <si>
    <t>Lepidobolus</t>
  </si>
  <si>
    <t>Leptocarpus</t>
  </si>
  <si>
    <t>Lepyrodia</t>
  </si>
  <si>
    <t>Lepyrodia flexuosa</t>
  </si>
  <si>
    <t>Lepyrodia muelleri</t>
  </si>
  <si>
    <t>Lepyrodia valliculae</t>
  </si>
  <si>
    <t>Sporadanthus</t>
  </si>
  <si>
    <r>
      <t xml:space="preserve">Linder HP, Briggs BG, Johnson LAS (1998) Restionaceae. </t>
    </r>
    <r>
      <rPr>
        <i/>
        <sz val="11"/>
        <color theme="1"/>
        <rFont val="Calibri"/>
        <family val="2"/>
        <scheme val="minor"/>
      </rPr>
      <t>In</t>
    </r>
    <r>
      <rPr>
        <sz val="11"/>
        <color theme="1"/>
        <rFont val="Calibri"/>
        <family val="2"/>
        <scheme val="minor"/>
      </rPr>
      <t xml:space="preserve"> The families and genera of vascular plants, Vol. IV Flowering plants - Monocotyledons (Eds K Kubitzki). Springer-Verlag Berlin, Heidelberg.</t>
    </r>
  </si>
  <si>
    <t>Rhamnaceae</t>
  </si>
  <si>
    <t>Cryptandra</t>
  </si>
  <si>
    <t>Cryptandra amara</t>
  </si>
  <si>
    <t>Medan D, Schirarend C (2004) Rhamnaceae. In 'The Families and Genera of Vascular Plants - Dicotyledons'. Eds K Kubitzki. Vol 6. 320 - 338.</t>
  </si>
  <si>
    <t>Cryptandra aridicola</t>
  </si>
  <si>
    <t>Cryptandra campanulata</t>
  </si>
  <si>
    <t>Cryptandra distigma</t>
  </si>
  <si>
    <t>Cryptandra hispidula</t>
  </si>
  <si>
    <t>Cryptandra magniflora</t>
  </si>
  <si>
    <t>Cryptandra myriantha</t>
  </si>
  <si>
    <t>Cryptandra nutans</t>
  </si>
  <si>
    <t>Cryptandra propinqua</t>
  </si>
  <si>
    <t>Cryptandra recurva</t>
  </si>
  <si>
    <t>Cryptandra sabulicola</t>
  </si>
  <si>
    <t>Cryptandra setifera</t>
  </si>
  <si>
    <t>Cryptandra tomentosa</t>
  </si>
  <si>
    <t>Pomaderris</t>
  </si>
  <si>
    <t>Pomaderis halmaturina</t>
  </si>
  <si>
    <t>Pomaderis obcordata</t>
  </si>
  <si>
    <t>Pomaderis paniculosa</t>
  </si>
  <si>
    <t>Pomaderis racemosa</t>
  </si>
  <si>
    <t>Pomaderris aspera</t>
  </si>
  <si>
    <t>Pomaderris cocoparrana</t>
  </si>
  <si>
    <t>Pomaderris elachophylla</t>
  </si>
  <si>
    <t>Pomaderris flabellaris</t>
  </si>
  <si>
    <t>Pomaderris forrestiana</t>
  </si>
  <si>
    <t>Pomaderris myrtilloides</t>
  </si>
  <si>
    <t>Pomaderris oraria</t>
  </si>
  <si>
    <t>Spyridium</t>
  </si>
  <si>
    <t>Spyridium bifidum</t>
  </si>
  <si>
    <t>Spyridium bracteatum</t>
  </si>
  <si>
    <t>Spyridium cinereum</t>
  </si>
  <si>
    <t>Spyridium coactilifolium</t>
  </si>
  <si>
    <t>Spyridium coalitum</t>
  </si>
  <si>
    <t>Spyridium daltonii</t>
  </si>
  <si>
    <t>Spyridium daphnoides</t>
  </si>
  <si>
    <t>Spyridium eriocephalum</t>
  </si>
  <si>
    <t>Spyridium erymnocladum</t>
  </si>
  <si>
    <t>Spyridium fontis-woodii</t>
  </si>
  <si>
    <t>Spyridium furculentum</t>
  </si>
  <si>
    <t>Spyridium glabrisepalum</t>
  </si>
  <si>
    <t>Spyridium globulosum</t>
  </si>
  <si>
    <t>Spyridium halmaturinum</t>
  </si>
  <si>
    <t>Spyridium latifolium</t>
  </si>
  <si>
    <t>Spyridium leucopogon</t>
  </si>
  <si>
    <t>Spyridium microcephalum</t>
  </si>
  <si>
    <t>Spyridium nitidum</t>
  </si>
  <si>
    <t>Spyridium parvifolium</t>
  </si>
  <si>
    <t>Spyridium phlebophyllum</t>
  </si>
  <si>
    <t>Spyridium phylicoides</t>
  </si>
  <si>
    <t>Spyridium scabridum</t>
  </si>
  <si>
    <t>Spyridium stenophyllum</t>
  </si>
  <si>
    <t>Spyridium subchreatum</t>
  </si>
  <si>
    <t>Spyridium thymifolium</t>
  </si>
  <si>
    <t>Spyridium tricolor</t>
  </si>
  <si>
    <t>Spyridium vexilliferum</t>
  </si>
  <si>
    <t>Spyridium waterhousei</t>
  </si>
  <si>
    <t>Stenanthemum</t>
  </si>
  <si>
    <t>Stenanthemum arens</t>
  </si>
  <si>
    <t>Stenanthemum centrale</t>
  </si>
  <si>
    <t>Stenanthemum complicatum</t>
  </si>
  <si>
    <t>Stenanthemum leucophractum</t>
  </si>
  <si>
    <t>Stenanthemum petraeum</t>
  </si>
  <si>
    <t>Stenantherum notiale</t>
  </si>
  <si>
    <t>Tryalium</t>
  </si>
  <si>
    <t>Trialium wayi</t>
  </si>
  <si>
    <t>Trymalium</t>
  </si>
  <si>
    <t>Trymalium myrtillus</t>
  </si>
  <si>
    <t>Trymalium wayi</t>
  </si>
  <si>
    <t>Ventilago</t>
  </si>
  <si>
    <t>Ventilago viminalis</t>
  </si>
  <si>
    <t>Medan D, Schirarend C (2004) Rhamnaceae. In 'Te Families and Genera of Vascular Plants - Dicotyledons'. Eds K Kubitzki. Vol 6. 320 - 338.</t>
  </si>
  <si>
    <t>Rosaceae</t>
  </si>
  <si>
    <t>Acaena</t>
  </si>
  <si>
    <t>Acaena echinata</t>
  </si>
  <si>
    <t>Wind (ref for genus, family)</t>
  </si>
  <si>
    <r>
      <t xml:space="preserve">Symon DE, Whalen MA, Mackay DA (2000) Diversity in </t>
    </r>
    <r>
      <rPr>
        <i/>
        <sz val="11"/>
        <color theme="1"/>
        <rFont val="Calibri"/>
        <family val="2"/>
        <scheme val="minor"/>
      </rPr>
      <t>Acaena</t>
    </r>
    <r>
      <rPr>
        <sz val="11"/>
        <color theme="1"/>
        <rFont val="Calibri"/>
        <family val="2"/>
        <scheme val="minor"/>
      </rPr>
      <t xml:space="preserve"> (Rosaceae) in South Australia. </t>
    </r>
    <r>
      <rPr>
        <i/>
        <sz val="11"/>
        <color theme="1"/>
        <rFont val="Calibri"/>
        <family val="2"/>
        <scheme val="minor"/>
      </rPr>
      <t>Journal of the Adelaide Botanic Gardens</t>
    </r>
    <r>
      <rPr>
        <sz val="11"/>
        <color theme="1"/>
        <rFont val="Calibri"/>
        <family val="2"/>
        <scheme val="minor"/>
      </rPr>
      <t xml:space="preserve"> </t>
    </r>
    <r>
      <rPr>
        <b/>
        <sz val="11"/>
        <color theme="1"/>
        <rFont val="Calibri"/>
        <family val="2"/>
        <scheme val="minor"/>
      </rPr>
      <t>19</t>
    </r>
    <r>
      <rPr>
        <sz val="11"/>
        <color theme="1"/>
        <rFont val="Calibri"/>
        <family val="2"/>
        <scheme val="minor"/>
      </rPr>
      <t>, 55 - 73. Kalkman (2003) Rosaceae. In 'The Families and Genera of Vascular Plants. Vol. II Flowering Plants . Dicotyledons' Eds K Kubitzki, Springer-Verlag, Heidelburg, Berlin.</t>
    </r>
  </si>
  <si>
    <t>Acaena novae-zelandiae</t>
  </si>
  <si>
    <t>Acaena ovina</t>
  </si>
  <si>
    <t>Aphanes</t>
  </si>
  <si>
    <t>Aphanes australiana</t>
  </si>
  <si>
    <t>Kalkman (2003) Rosaceae. In 'The Families and Genera of Vascular Plants. Vol. II Flowering Plants . Dicotyledons' Eds K Kubitzki, Springer-Verlag, Heidelburg, Berlin.</t>
  </si>
  <si>
    <t>Aphanes pumila</t>
  </si>
  <si>
    <t>Potentilla</t>
  </si>
  <si>
    <t>Potentilla nanopetala</t>
  </si>
  <si>
    <r>
      <t xml:space="preserve">McIver J, Erickson K (2012) Pollination biology of </t>
    </r>
    <r>
      <rPr>
        <i/>
        <sz val="11"/>
        <color theme="1"/>
        <rFont val="Calibri"/>
        <family val="2"/>
        <scheme val="minor"/>
      </rPr>
      <t>Potentilla recta</t>
    </r>
    <r>
      <rPr>
        <sz val="11"/>
        <color theme="1"/>
        <rFont val="Calibri"/>
        <family val="2"/>
        <scheme val="minor"/>
      </rPr>
      <t xml:space="preserve"> (sulfur cinquefoil) and its cooccurring native congener </t>
    </r>
    <r>
      <rPr>
        <i/>
        <sz val="11"/>
        <color theme="1"/>
        <rFont val="Calibri"/>
        <family val="2"/>
        <scheme val="minor"/>
      </rPr>
      <t>Potentilla gracilis</t>
    </r>
    <r>
      <rPr>
        <sz val="11"/>
        <color theme="1"/>
        <rFont val="Calibri"/>
        <family val="2"/>
        <scheme val="minor"/>
      </rPr>
      <t xml:space="preserve"> in Northeastern Oregon. </t>
    </r>
    <r>
      <rPr>
        <i/>
        <sz val="11"/>
        <color theme="1"/>
        <rFont val="Calibri"/>
        <family val="2"/>
        <scheme val="minor"/>
      </rPr>
      <t>Psyche: a Journal of Entomology</t>
    </r>
    <r>
      <rPr>
        <sz val="11"/>
        <color theme="1"/>
        <rFont val="Calibri"/>
        <family val="2"/>
        <scheme val="minor"/>
      </rPr>
      <t xml:space="preserve"> </t>
    </r>
    <r>
      <rPr>
        <b/>
        <sz val="11"/>
        <color theme="1"/>
        <rFont val="Calibri"/>
        <family val="2"/>
        <scheme val="minor"/>
      </rPr>
      <t>2012</t>
    </r>
  </si>
  <si>
    <r>
      <t xml:space="preserve">Dwire KA, Parks CG, McInnis ML, Naylor BJ (2006) Seed production and dispersal of Sulfur cinque foil in Northeast Oregon. </t>
    </r>
    <r>
      <rPr>
        <i/>
        <sz val="11"/>
        <color theme="1"/>
        <rFont val="Calibri"/>
        <family val="2"/>
        <scheme val="minor"/>
      </rPr>
      <t>Rangeland Ecology and Management</t>
    </r>
    <r>
      <rPr>
        <sz val="11"/>
        <color theme="1"/>
        <rFont val="Calibri"/>
        <family val="2"/>
        <scheme val="minor"/>
      </rPr>
      <t xml:space="preserve"> </t>
    </r>
    <r>
      <rPr>
        <b/>
        <sz val="11"/>
        <color theme="1"/>
        <rFont val="Calibri"/>
        <family val="2"/>
        <scheme val="minor"/>
      </rPr>
      <t>59(1)</t>
    </r>
    <r>
      <rPr>
        <sz val="11"/>
        <color theme="1"/>
        <rFont val="Calibri"/>
        <family val="2"/>
        <scheme val="minor"/>
      </rPr>
      <t>, 63 - 72.</t>
    </r>
  </si>
  <si>
    <t>Rubus</t>
  </si>
  <si>
    <t>Rubus parvifolius</t>
  </si>
  <si>
    <t xml:space="preserve">  Brown, &amp; McNeil, J. N. (2009). Pollination ecology of the high latitude, dioecious cloudberry (Rubus chamaemorus; Rosaceae). American Journal of Botany, 96(6), 1096–1107. https://doi.org/10.3732/ajb.0800102</t>
  </si>
  <si>
    <t>Haeussler S; Coates D; Mather J, 1990. Autecology of common plants in British Columbia: a literature review. FRDA Report (Victoria, B.C.), No. 158. Victoria, British Columbia, Canada: FRDA Research Program, Research Branch, BC Ministry of Forests and Lands, vi + 272 pp.</t>
  </si>
  <si>
    <t>Rousseaceae</t>
  </si>
  <si>
    <t>Abrophyllum</t>
  </si>
  <si>
    <t>Abrophyllum ornans</t>
  </si>
  <si>
    <r>
      <t xml:space="preserve">Adam P (2001) Dioecy, self-compatibility and vegetative reproduction in Australian subtropical rainforest trees and shrub. </t>
    </r>
    <r>
      <rPr>
        <i/>
        <sz val="11"/>
        <color theme="1"/>
        <rFont val="Calibri"/>
        <family val="2"/>
        <scheme val="minor"/>
      </rPr>
      <t>Cunninghamia</t>
    </r>
    <r>
      <rPr>
        <sz val="11"/>
        <color theme="1"/>
        <rFont val="Calibri"/>
        <family val="2"/>
        <scheme val="minor"/>
      </rPr>
      <t xml:space="preserve"> </t>
    </r>
    <r>
      <rPr>
        <b/>
        <sz val="11"/>
        <color theme="1"/>
        <rFont val="Calibri"/>
        <family val="2"/>
        <scheme val="minor"/>
      </rPr>
      <t>7</t>
    </r>
    <r>
      <rPr>
        <sz val="11"/>
        <color theme="1"/>
        <rFont val="Calibri"/>
        <family val="2"/>
        <scheme val="minor"/>
      </rPr>
      <t>, 89 - 100.</t>
    </r>
  </si>
  <si>
    <t>Asperula</t>
  </si>
  <si>
    <t>Unassisted/gravity (based on morphology), Asperula fruits are somewhat fleshy, but the most focused study I could find categorised A. aristata (Mediterranean species) as having 'Atelechory', meaning ver limited dispersal. Looking at the supplementary of the reference paper, I've used the fruit characters listed to determine dispersal for what species I can (fleshy = endozoochory, dry + hairs = exozoochory, dry + no hair = abiotic)</t>
  </si>
  <si>
    <r>
      <t xml:space="preserve">Thompson IR (2009) A revision of </t>
    </r>
    <r>
      <rPr>
        <i/>
        <sz val="11"/>
        <color theme="1"/>
        <rFont val="Calibri"/>
        <family val="2"/>
        <scheme val="minor"/>
      </rPr>
      <t>Asperula</t>
    </r>
    <r>
      <rPr>
        <sz val="11"/>
        <color theme="1"/>
        <rFont val="Calibri"/>
        <family val="2"/>
        <scheme val="minor"/>
      </rPr>
      <t xml:space="preserve"> and </t>
    </r>
    <r>
      <rPr>
        <i/>
        <sz val="11"/>
        <color theme="1"/>
        <rFont val="Calibri"/>
        <family val="2"/>
        <scheme val="minor"/>
      </rPr>
      <t>Galium</t>
    </r>
    <r>
      <rPr>
        <sz val="11"/>
        <color theme="1"/>
        <rFont val="Calibri"/>
        <family val="2"/>
        <scheme val="minor"/>
      </rPr>
      <t xml:space="preserve"> (Rubieae: Rubiaceae) in Australia. </t>
    </r>
    <r>
      <rPr>
        <i/>
        <sz val="11"/>
        <color theme="1"/>
        <rFont val="Calibri"/>
        <family val="2"/>
        <scheme val="minor"/>
      </rPr>
      <t>Muelleria</t>
    </r>
    <r>
      <rPr>
        <sz val="11"/>
        <color theme="1"/>
        <rFont val="Calibri"/>
        <family val="2"/>
        <scheme val="minor"/>
      </rPr>
      <t xml:space="preserve"> </t>
    </r>
    <r>
      <rPr>
        <b/>
        <sz val="11"/>
        <color theme="1"/>
        <rFont val="Calibri"/>
        <family val="2"/>
        <scheme val="minor"/>
      </rPr>
      <t>27(1)</t>
    </r>
    <r>
      <rPr>
        <sz val="11"/>
        <color theme="1"/>
        <rFont val="Calibri"/>
        <family val="2"/>
        <scheme val="minor"/>
      </rPr>
      <t xml:space="preserve">, 36 - 112 (similarity between), Ehrendorfer F, Barfuss MHJ, Manen J, Schneeweiss GM (2018) Phylogeny, character evolution and spatiotemporal diversification of the species-rich and world-wide distributed tribe Rubieae (Rubiaceae). </t>
    </r>
    <r>
      <rPr>
        <i/>
        <sz val="11"/>
        <color theme="1"/>
        <rFont val="Calibri"/>
        <family val="2"/>
        <scheme val="minor"/>
      </rPr>
      <t>PLoS ONE</t>
    </r>
    <r>
      <rPr>
        <sz val="11"/>
        <color theme="1"/>
        <rFont val="Calibri"/>
        <family val="2"/>
        <scheme val="minor"/>
      </rPr>
      <t xml:space="preserve"> </t>
    </r>
    <r>
      <rPr>
        <b/>
        <sz val="11"/>
        <color theme="1"/>
        <rFont val="Calibri"/>
        <family val="2"/>
        <scheme val="minor"/>
      </rPr>
      <t>13(12)</t>
    </r>
    <r>
      <rPr>
        <sz val="11"/>
        <color theme="1"/>
        <rFont val="Calibri"/>
        <family val="2"/>
        <scheme val="minor"/>
      </rPr>
      <t xml:space="preserve">, e0207615 (similar corolla shape), Batra SWT (1984) Phytophages and pollinators of </t>
    </r>
    <r>
      <rPr>
        <i/>
        <sz val="11"/>
        <color theme="1"/>
        <rFont val="Calibri"/>
        <family val="2"/>
        <scheme val="minor"/>
      </rPr>
      <t>Galium</t>
    </r>
    <r>
      <rPr>
        <sz val="11"/>
        <color theme="1"/>
        <rFont val="Calibri"/>
        <family val="2"/>
        <scheme val="minor"/>
      </rPr>
      <t xml:space="preserve"> (Rubiaceae) in Eurasia and North America, </t>
    </r>
    <r>
      <rPr>
        <i/>
        <sz val="11"/>
        <color theme="1"/>
        <rFont val="Calibri"/>
        <family val="2"/>
        <scheme val="minor"/>
      </rPr>
      <t>Environmental Entomology</t>
    </r>
    <r>
      <rPr>
        <sz val="11"/>
        <color theme="1"/>
        <rFont val="Calibri"/>
        <family val="2"/>
        <scheme val="minor"/>
      </rPr>
      <t xml:space="preserve"> </t>
    </r>
    <r>
      <rPr>
        <b/>
        <sz val="11"/>
        <color theme="1"/>
        <rFont val="Calibri"/>
        <family val="2"/>
        <scheme val="minor"/>
      </rPr>
      <t>13</t>
    </r>
    <r>
      <rPr>
        <sz val="11"/>
        <color theme="1"/>
        <rFont val="Calibri"/>
        <family val="2"/>
        <scheme val="minor"/>
      </rPr>
      <t xml:space="preserve">, 1113 - 1124 (pollination of </t>
    </r>
    <r>
      <rPr>
        <i/>
        <sz val="11"/>
        <color theme="1"/>
        <rFont val="Calibri"/>
        <family val="2"/>
        <scheme val="minor"/>
      </rPr>
      <t>Galium</t>
    </r>
    <r>
      <rPr>
        <sz val="11"/>
        <color theme="1"/>
        <rFont val="Calibri"/>
        <family val="2"/>
        <scheme val="minor"/>
      </rPr>
      <t xml:space="preserve"> by many insect groups)</t>
    </r>
  </si>
  <si>
    <t xml:space="preserve">Ehrendorfer F, Barfuss MHJ, Manen JF, Schneeweiss GM (2019) Correction: Phylogeny, character evolution and spatiotemporal diversification of the species-rich and world-wide distributed tribe Rubieae (Rubiaceae). PLOS ONE 14(1): e0211589. https://doi.org/10.1371/journal.pone.0211589 </t>
  </si>
  <si>
    <t>Ingestion (based on morphology) , Asperula fruits are somewhat fleshy, but the most focused study I could find categorised A. aristata (Mediterranean species) as having 'Atelechory', meaning ver limited dispersal. Looking at the supplementary of the reference paper, I've used the fruit characters listed to determine dispersal for what species I can (fleshy = endozoochory, dry + hairs = exozoochory, dry + no hair = abiotic)</t>
  </si>
  <si>
    <t>Attached (based on morphology) , Asperula fruits are somewhat fleshy, but the most focused study I could find categorised A. aristata (Mediterranean species) as having 'Atelechory', meaning ver limited dispersal. Looking at the supplementary of the reference paper, I've used the fruit characters listed to determine dispersal for what species I can (fleshy = endozoochory, dry + hairs = exozoochory, dry + no hair = abiotic)</t>
  </si>
  <si>
    <t>Thompson IR (2009) A revision of Asperula and Galium (Rubieae: Rubiaceae) in Australia. Muelleria 27(1), 36 - 112.</t>
  </si>
  <si>
    <t>Coelospermum</t>
  </si>
  <si>
    <t>Climbing</t>
  </si>
  <si>
    <t>Ingestion (ref for clade)</t>
  </si>
  <si>
    <t>North Queensland Plants</t>
  </si>
  <si>
    <t>Coprosma</t>
  </si>
  <si>
    <t>Ingestion (ref for other in genus)</t>
  </si>
  <si>
    <t>Dentella</t>
  </si>
  <si>
    <t>Dentella pulvinata</t>
  </si>
  <si>
    <t>Unassisted/abiotic (likely, based on morphology, no ref)</t>
  </si>
  <si>
    <t>https://florabase.dpaw.wa.gov.au/browse/profile/22103</t>
  </si>
  <si>
    <t>Galium</t>
  </si>
  <si>
    <t>Galium australe</t>
  </si>
  <si>
    <t>Insects (ref for genus, species in genus)</t>
  </si>
  <si>
    <t>https://florabase.dpaw.wa.gov.au/browse/profile/22104. Batra SWT (1984) Phytophages and pollinators of Galium (Rubiaceae) in Eurasia and North Americ. Environmental Entomology 13, 1113 - 124.</t>
  </si>
  <si>
    <t>https://www.cabi.org/isc/datasheet/24772</t>
  </si>
  <si>
    <t>Galium bulliformis</t>
  </si>
  <si>
    <t>Galium ciliare</t>
  </si>
  <si>
    <t>Galium compactum</t>
  </si>
  <si>
    <t>Galium curvihirtum</t>
  </si>
  <si>
    <t>Galium densum</t>
  </si>
  <si>
    <t>Galium gaudichaudii</t>
  </si>
  <si>
    <t>Galium leptogonium</t>
  </si>
  <si>
    <t>Galium microlobum</t>
  </si>
  <si>
    <t>Galium migrans</t>
  </si>
  <si>
    <t>Leptostigma</t>
  </si>
  <si>
    <t>Leptostigma reptans</t>
  </si>
  <si>
    <r>
      <t xml:space="preserve">Gardner RO (1999) Systematic notes on </t>
    </r>
    <r>
      <rPr>
        <i/>
        <sz val="11"/>
        <color theme="1"/>
        <rFont val="Calibri"/>
        <family val="2"/>
        <scheme val="minor"/>
      </rPr>
      <t>Leptostigma setulosum</t>
    </r>
    <r>
      <rPr>
        <sz val="11"/>
        <color theme="1"/>
        <rFont val="Calibri"/>
        <family val="2"/>
        <scheme val="minor"/>
      </rPr>
      <t xml:space="preserve"> (Rubiaceae). </t>
    </r>
    <r>
      <rPr>
        <i/>
        <sz val="11"/>
        <color theme="1"/>
        <rFont val="Calibri"/>
        <family val="2"/>
        <scheme val="minor"/>
      </rPr>
      <t>New Zealand Natural Sciences</t>
    </r>
    <r>
      <rPr>
        <sz val="11"/>
        <color theme="1"/>
        <rFont val="Calibri"/>
        <family val="2"/>
        <scheme val="minor"/>
      </rPr>
      <t xml:space="preserve"> </t>
    </r>
    <r>
      <rPr>
        <b/>
        <sz val="11"/>
        <color theme="1"/>
        <rFont val="Calibri"/>
        <family val="2"/>
        <scheme val="minor"/>
      </rPr>
      <t>94</t>
    </r>
    <r>
      <rPr>
        <sz val="11"/>
        <color theme="1"/>
        <rFont val="Calibri"/>
        <family val="2"/>
        <scheme val="minor"/>
      </rPr>
      <t>, 1 - 8.</t>
    </r>
  </si>
  <si>
    <t>Nertera</t>
  </si>
  <si>
    <t>Nertera granadensis</t>
  </si>
  <si>
    <t>Oldenlandia</t>
  </si>
  <si>
    <t>Oldenlandia pterospora</t>
  </si>
  <si>
    <t>https://florabase.dpaw.wa.gov.au/browse/profile/22525</t>
  </si>
  <si>
    <t>https://www.cabi.org/isc/datasheet/120127</t>
  </si>
  <si>
    <t>Opercularia scabrida</t>
  </si>
  <si>
    <t>Ants (1, re for other members in genus, more likely), wind (1, ref for other member in genus, less likley). Seeds reportedly fall from the capitulum before being picked up by ants, despite often not possessing an elaiosome. As seeds simply drop to the ground, I have classified the species as biotically dispersed.</t>
  </si>
  <si>
    <t>Opercularia varia</t>
  </si>
  <si>
    <t>Opercularis ovata</t>
  </si>
  <si>
    <t>Pomax</t>
  </si>
  <si>
    <t>Pomax umbellata</t>
  </si>
  <si>
    <t>https://florabase.dpaw.wa.gov.au/browse/profile/22526</t>
  </si>
  <si>
    <t>Psydrax</t>
  </si>
  <si>
    <t>Psydrax ammophila</t>
  </si>
  <si>
    <r>
      <t xml:space="preserve">Richard PSS (2016) Floral structure and fruit-set in </t>
    </r>
    <r>
      <rPr>
        <i/>
        <sz val="11"/>
        <color theme="1"/>
        <rFont val="Calibri"/>
        <family val="2"/>
        <scheme val="minor"/>
      </rPr>
      <t>Psydrax dicoccos</t>
    </r>
    <r>
      <rPr>
        <sz val="11"/>
        <color theme="1"/>
        <rFont val="Calibri"/>
        <family val="2"/>
        <scheme val="minor"/>
      </rPr>
      <t xml:space="preserve"> Gaertn. (Rubiaceae). </t>
    </r>
    <r>
      <rPr>
        <i/>
        <sz val="11"/>
        <color theme="1"/>
        <rFont val="Calibri"/>
        <family val="2"/>
        <scheme val="minor"/>
      </rPr>
      <t xml:space="preserve">The International Journal of Plant Reproductive Biology </t>
    </r>
    <r>
      <rPr>
        <b/>
        <sz val="11"/>
        <color theme="1"/>
        <rFont val="Calibri"/>
        <family val="2"/>
        <scheme val="minor"/>
      </rPr>
      <t>8(2)</t>
    </r>
    <r>
      <rPr>
        <sz val="11"/>
        <color theme="1"/>
        <rFont val="Calibri"/>
        <family val="2"/>
        <scheme val="minor"/>
      </rPr>
      <t>, 173 - 185.</t>
    </r>
  </si>
  <si>
    <t>Psydrax attenuata</t>
  </si>
  <si>
    <t>Psydrax latifolia</t>
  </si>
  <si>
    <t>Psydrax odorata</t>
  </si>
  <si>
    <t>Psydrax oleifolia</t>
  </si>
  <si>
    <t>Psydrax suaveolens</t>
  </si>
  <si>
    <t>Spermacoce</t>
  </si>
  <si>
    <t>Spermacoce brevicilia</t>
  </si>
  <si>
    <t>Abiotic (likely, based on mechanisms of other species in genus)</t>
  </si>
  <si>
    <r>
      <t xml:space="preserve">Vaes E, Vrijdaghs A, Smets EF, Dessein S (2006) Elaborate petals in Australian </t>
    </r>
    <r>
      <rPr>
        <i/>
        <sz val="11"/>
        <color theme="1"/>
        <rFont val="Calibri"/>
        <family val="2"/>
        <scheme val="minor"/>
      </rPr>
      <t xml:space="preserve">Spermacoce </t>
    </r>
    <r>
      <rPr>
        <sz val="11"/>
        <color theme="1"/>
        <rFont val="Calibri"/>
        <family val="2"/>
        <scheme val="minor"/>
      </rPr>
      <t xml:space="preserve">(Rubiaceae) species: Morphology, ontogeny and function. </t>
    </r>
    <r>
      <rPr>
        <i/>
        <sz val="11"/>
        <color theme="1"/>
        <rFont val="Calibri"/>
        <family val="2"/>
        <scheme val="minor"/>
      </rPr>
      <t>Annals of Botany</t>
    </r>
    <r>
      <rPr>
        <sz val="11"/>
        <color theme="1"/>
        <rFont val="Calibri"/>
        <family val="2"/>
        <scheme val="minor"/>
      </rPr>
      <t xml:space="preserve"> </t>
    </r>
    <r>
      <rPr>
        <b/>
        <sz val="11"/>
        <color theme="1"/>
        <rFont val="Calibri"/>
        <family val="2"/>
        <scheme val="minor"/>
      </rPr>
      <t>98</t>
    </r>
    <r>
      <rPr>
        <sz val="11"/>
        <color theme="1"/>
        <rFont val="Calibri"/>
        <family val="2"/>
        <scheme val="minor"/>
      </rPr>
      <t>, 1197 - 1178.</t>
    </r>
  </si>
  <si>
    <r>
      <t xml:space="preserve">Raju AJS (2017) Controbutino to the knowledge of three Indian </t>
    </r>
    <r>
      <rPr>
        <i/>
        <sz val="11"/>
        <color theme="1"/>
        <rFont val="Calibri"/>
        <family val="2"/>
        <scheme val="minor"/>
      </rPr>
      <t>Spermacoce</t>
    </r>
    <r>
      <rPr>
        <sz val="11"/>
        <color theme="1"/>
        <rFont val="Calibri"/>
        <family val="2"/>
        <scheme val="minor"/>
      </rPr>
      <t xml:space="preserve"> L. (Rubiafceae) and some preliminary information about their pollination ecology. </t>
    </r>
    <r>
      <rPr>
        <i/>
        <sz val="11"/>
        <color theme="1"/>
        <rFont val="Calibri"/>
        <family val="2"/>
        <scheme val="minor"/>
      </rPr>
      <t>Anales de Biologia</t>
    </r>
    <r>
      <rPr>
        <sz val="11"/>
        <color theme="1"/>
        <rFont val="Calibri"/>
        <family val="2"/>
        <scheme val="minor"/>
      </rPr>
      <t xml:space="preserve"> </t>
    </r>
    <r>
      <rPr>
        <b/>
        <sz val="11"/>
        <color theme="1"/>
        <rFont val="Calibri"/>
        <family val="2"/>
        <scheme val="minor"/>
      </rPr>
      <t>39</t>
    </r>
    <r>
      <rPr>
        <sz val="11"/>
        <color theme="1"/>
        <rFont val="Calibri"/>
        <family val="2"/>
        <scheme val="minor"/>
      </rPr>
      <t>, 111 - 126.</t>
    </r>
  </si>
  <si>
    <t>Spermacoce hillii</t>
  </si>
  <si>
    <t>Synaptantha</t>
  </si>
  <si>
    <t>Synaptantha tileaecea</t>
  </si>
  <si>
    <t>https://florabase.dpaw.wa.gov.au/browse/profile/22116</t>
  </si>
  <si>
    <t>Rutaceae</t>
  </si>
  <si>
    <t>Acronycia</t>
  </si>
  <si>
    <t>Acronychia imperforata</t>
  </si>
  <si>
    <t>Kubitzki K, Kallunki JA, Duretto M, Wilson PG (2011) Rutaceae. In 'The Families and Genera of Vascular Plants' Eds K Kubitzki, Vol. 10, 276 - 356.</t>
  </si>
  <si>
    <r>
      <t xml:space="preserve">Appelhans MS, Wen J, Wagner WL (2014) A molecular phylogeny of Acronycia, Euodia, Melicope and relatives (Rutaceae) reveals genera and key innovations for species richness. </t>
    </r>
    <r>
      <rPr>
        <i/>
        <sz val="11"/>
        <color theme="1"/>
        <rFont val="Calibri"/>
        <family val="2"/>
        <scheme val="minor"/>
      </rPr>
      <t>Molecular Phylogetic Evolution</t>
    </r>
    <r>
      <rPr>
        <sz val="11"/>
        <color theme="1"/>
        <rFont val="Calibri"/>
        <family val="2"/>
        <scheme val="minor"/>
      </rPr>
      <t xml:space="preserve"> </t>
    </r>
    <r>
      <rPr>
        <b/>
        <sz val="11"/>
        <color theme="1"/>
        <rFont val="Calibri"/>
        <family val="2"/>
        <scheme val="minor"/>
      </rPr>
      <t>79</t>
    </r>
    <r>
      <rPr>
        <sz val="11"/>
        <color theme="1"/>
        <rFont val="Calibri"/>
        <family val="2"/>
        <scheme val="minor"/>
      </rPr>
      <t>, 54 - 68.</t>
    </r>
  </si>
  <si>
    <t>Acronychia pauciflora</t>
  </si>
  <si>
    <t>Asterolasia</t>
  </si>
  <si>
    <t>Asterolasia muricata</t>
  </si>
  <si>
    <r>
      <t xml:space="preserve">Armstrong JA (1991) Studies on pollination and systematics in the Australian Rutaceae. PhD Thesis, Faculty of Biological and Behavioural Sciences, University of New South Wales., Armstrong JA (1979) Biotic pollination mechanisms in the Australian flora - a review. </t>
    </r>
    <r>
      <rPr>
        <i/>
        <sz val="11"/>
        <color theme="1"/>
        <rFont val="Calibri"/>
        <family val="2"/>
        <scheme val="minor"/>
      </rPr>
      <t>New Zealand Journal of Botany</t>
    </r>
    <r>
      <rPr>
        <sz val="11"/>
        <color theme="1"/>
        <rFont val="Calibri"/>
        <family val="2"/>
        <scheme val="minor"/>
      </rPr>
      <t xml:space="preserve"> </t>
    </r>
    <r>
      <rPr>
        <b/>
        <sz val="11"/>
        <color theme="1"/>
        <rFont val="Calibri"/>
        <family val="2"/>
        <scheme val="minor"/>
      </rPr>
      <t>17(4)</t>
    </r>
    <r>
      <rPr>
        <sz val="11"/>
        <color theme="1"/>
        <rFont val="Calibri"/>
        <family val="2"/>
        <scheme val="minor"/>
      </rPr>
      <t>, 497 - 508.</t>
    </r>
  </si>
  <si>
    <t>Asterolasia phebalioides</t>
  </si>
  <si>
    <t>Boronia</t>
  </si>
  <si>
    <t>Boronia anemonifolia</t>
  </si>
  <si>
    <t>Ants (ref for species in genus, also morphology)</t>
  </si>
  <si>
    <t>Mark, S. and Olesen, J. M. 1996. Importance of elaiosome size to removal of ant-dispersed seeds. – Oecologia 107: 95 – 101</t>
  </si>
  <si>
    <t>Boronia coerulescens</t>
  </si>
  <si>
    <t>Boronia crassifolia</t>
  </si>
  <si>
    <t>Boronia edwardsii</t>
  </si>
  <si>
    <t>Boronia filifolia</t>
  </si>
  <si>
    <t>Boronia inornata</t>
  </si>
  <si>
    <t>Boronia molloyae</t>
  </si>
  <si>
    <t>Boronia nana</t>
  </si>
  <si>
    <t>Boronia occidentalis</t>
  </si>
  <si>
    <t>Boronia octandra</t>
  </si>
  <si>
    <t>Boronia parviflora</t>
  </si>
  <si>
    <t>Boronia pilosa</t>
  </si>
  <si>
    <t>Boronia pinnata</t>
  </si>
  <si>
    <t>Citrus glauca</t>
  </si>
  <si>
    <r>
      <t xml:space="preserve">Hamilton KN (2007) </t>
    </r>
    <r>
      <rPr>
        <i/>
        <sz val="11"/>
        <color theme="1"/>
        <rFont val="Calibri"/>
        <family val="2"/>
        <scheme val="minor"/>
      </rPr>
      <t>Ex situ</t>
    </r>
    <r>
      <rPr>
        <sz val="11"/>
        <color theme="1"/>
        <rFont val="Calibri"/>
        <family val="2"/>
        <scheme val="minor"/>
      </rPr>
      <t xml:space="preserve"> conservaiton of Australian </t>
    </r>
    <r>
      <rPr>
        <i/>
        <sz val="11"/>
        <color theme="1"/>
        <rFont val="Calibri"/>
        <family val="2"/>
        <scheme val="minor"/>
      </rPr>
      <t>Citrus</t>
    </r>
    <r>
      <rPr>
        <sz val="11"/>
        <color theme="1"/>
        <rFont val="Calibri"/>
        <family val="2"/>
        <scheme val="minor"/>
      </rPr>
      <t xml:space="preserve"> species: Investigations on seed biology, cryopreservation and </t>
    </r>
    <r>
      <rPr>
        <i/>
        <sz val="11"/>
        <color theme="1"/>
        <rFont val="Calibri"/>
        <family val="2"/>
        <scheme val="minor"/>
      </rPr>
      <t>in Vitro</t>
    </r>
    <r>
      <rPr>
        <sz val="11"/>
        <color theme="1"/>
        <rFont val="Calibri"/>
        <family val="2"/>
        <scheme val="minor"/>
      </rPr>
      <t xml:space="preserve"> culture. Ph D Thesis, Griffith University.</t>
    </r>
  </si>
  <si>
    <t>Correa</t>
  </si>
  <si>
    <t>Correa aemula</t>
  </si>
  <si>
    <t>Ingestion (based on morphology, no ref)</t>
  </si>
  <si>
    <t>Correa alba</t>
  </si>
  <si>
    <t>Correa backhouseana</t>
  </si>
  <si>
    <t>Correa calycina</t>
  </si>
  <si>
    <t>Correa decumbens</t>
  </si>
  <si>
    <t>Correa eburnea</t>
  </si>
  <si>
    <t>Correa glabra</t>
  </si>
  <si>
    <t>Correa pulchella</t>
  </si>
  <si>
    <t>Correa reflexa</t>
  </si>
  <si>
    <t xml:space="preserve">Geijera </t>
  </si>
  <si>
    <t>Geijera linearifolia</t>
  </si>
  <si>
    <t>Geijera parviflora</t>
  </si>
  <si>
    <t>Leionema</t>
  </si>
  <si>
    <t>Leionema bilobum</t>
  </si>
  <si>
    <t>Gravity, then ants (likely, ref for species in genus)</t>
  </si>
  <si>
    <t>Mildenhall, L. (2002). Seed ecology and population structure of the endangered plant species. Hons. Thesis. University of Wollongong.</t>
  </si>
  <si>
    <t>Leionema equestre</t>
  </si>
  <si>
    <t>Leionema hillebrandii</t>
  </si>
  <si>
    <t>Leionema microphyllum</t>
  </si>
  <si>
    <t>Microcybe</t>
  </si>
  <si>
    <t>Microcybe multiflora</t>
  </si>
  <si>
    <t>Insect maybe (ref for genus)</t>
  </si>
  <si>
    <t>Microcybe pauciflora</t>
  </si>
  <si>
    <t>Phebalium</t>
  </si>
  <si>
    <t>Phebalium bulllatum</t>
  </si>
  <si>
    <t>Insect likely (ref for genus, ref for other member of genus)</t>
  </si>
  <si>
    <r>
      <t xml:space="preserve">Armstrong JA (1991) Studies on pollination and systematics in the Australian Rutaceae. PhD Thesis, Faculty of Biological and Behavioural Sciences, University of New South Wales., Armstrong JA (1979) Biotic pollination mechanisms in the Australian flora - a review. </t>
    </r>
    <r>
      <rPr>
        <i/>
        <sz val="11"/>
        <color theme="1"/>
        <rFont val="Calibri"/>
        <family val="2"/>
        <scheme val="minor"/>
      </rPr>
      <t>New Zealand Journal of Botany</t>
    </r>
    <r>
      <rPr>
        <sz val="11"/>
        <color theme="1"/>
        <rFont val="Calibri"/>
        <family val="2"/>
        <scheme val="minor"/>
      </rPr>
      <t xml:space="preserve"> </t>
    </r>
    <r>
      <rPr>
        <b/>
        <sz val="11"/>
        <color theme="1"/>
        <rFont val="Calibri"/>
        <family val="2"/>
        <scheme val="minor"/>
      </rPr>
      <t>17(4)</t>
    </r>
    <r>
      <rPr>
        <sz val="11"/>
        <color theme="1"/>
        <rFont val="Calibri"/>
        <family val="2"/>
        <scheme val="minor"/>
      </rPr>
      <t xml:space="preserve">, 497 - 508., Johanson LG, Hoffman AA, Walker KL, Nash MA (2019) Bees of the Victorian Alps: Netowrk structure and interactions of introduced species. </t>
    </r>
    <r>
      <rPr>
        <i/>
        <sz val="11"/>
        <color theme="1"/>
        <rFont val="Calibri"/>
        <family val="2"/>
        <scheme val="minor"/>
      </rPr>
      <t>Austral Ecology</t>
    </r>
    <r>
      <rPr>
        <sz val="11"/>
        <color theme="1"/>
        <rFont val="Calibri"/>
        <family val="2"/>
        <scheme val="minor"/>
      </rPr>
      <t xml:space="preserve"> </t>
    </r>
    <r>
      <rPr>
        <b/>
        <sz val="11"/>
        <color theme="1"/>
        <rFont val="Calibri"/>
        <family val="2"/>
        <scheme val="minor"/>
      </rPr>
      <t>44</t>
    </r>
    <r>
      <rPr>
        <sz val="11"/>
        <color theme="1"/>
        <rFont val="Calibri"/>
        <family val="2"/>
        <scheme val="minor"/>
      </rPr>
      <t>, 245 - 254.</t>
    </r>
  </si>
  <si>
    <t>Phebalium calcicola</t>
  </si>
  <si>
    <t>Phebalium festivum</t>
  </si>
  <si>
    <t>Phebalium glandulosum</t>
  </si>
  <si>
    <t>Phebalium lepidotum</t>
  </si>
  <si>
    <t>Phebalium lowanense</t>
  </si>
  <si>
    <t>Phebalium stenophyllum</t>
  </si>
  <si>
    <t>Philotheca</t>
  </si>
  <si>
    <t>Philotheca angustifolia</t>
  </si>
  <si>
    <r>
      <t xml:space="preserve">Bayly MJ, Holmes GD, Forster PI, Cantrill DJ, Ladiges PY (2013) Major clades of Australian Rutoideae (Rutaceae) based on </t>
    </r>
    <r>
      <rPr>
        <i/>
        <sz val="11"/>
        <color theme="1"/>
        <rFont val="Calibri"/>
        <family val="2"/>
        <scheme val="minor"/>
      </rPr>
      <t>rbc</t>
    </r>
    <r>
      <rPr>
        <sz val="11"/>
        <color theme="1"/>
        <rFont val="Calibri"/>
        <family val="2"/>
        <scheme val="minor"/>
      </rPr>
      <t xml:space="preserve">L and </t>
    </r>
    <r>
      <rPr>
        <i/>
        <sz val="11"/>
        <color theme="1"/>
        <rFont val="Calibri"/>
        <family val="2"/>
        <scheme val="minor"/>
      </rPr>
      <t>atp</t>
    </r>
    <r>
      <rPr>
        <sz val="11"/>
        <color theme="1"/>
        <rFont val="Calibri"/>
        <family val="2"/>
        <scheme val="minor"/>
      </rPr>
      <t xml:space="preserve">B sequences. </t>
    </r>
    <r>
      <rPr>
        <i/>
        <sz val="11"/>
        <color theme="1"/>
        <rFont val="Calibri"/>
        <family val="2"/>
        <scheme val="minor"/>
      </rPr>
      <t>PLoS One</t>
    </r>
    <r>
      <rPr>
        <sz val="11"/>
        <color theme="1"/>
        <rFont val="Calibri"/>
        <family val="2"/>
        <scheme val="minor"/>
      </rPr>
      <t xml:space="preserve"> </t>
    </r>
    <r>
      <rPr>
        <b/>
        <sz val="11"/>
        <color theme="1"/>
        <rFont val="Calibri"/>
        <family val="2"/>
        <scheme val="minor"/>
      </rPr>
      <t>8(8)</t>
    </r>
    <r>
      <rPr>
        <sz val="11"/>
        <color theme="1"/>
        <rFont val="Calibri"/>
        <family val="2"/>
        <scheme val="minor"/>
      </rPr>
      <t>, e72493.</t>
    </r>
  </si>
  <si>
    <t>Philotheca difformis</t>
  </si>
  <si>
    <t>Philotheca fitzgeraldii</t>
  </si>
  <si>
    <t>Philotheca linearis</t>
  </si>
  <si>
    <t>Philotheca pungens</t>
  </si>
  <si>
    <t>Philotheca verrucosa</t>
  </si>
  <si>
    <t>Zieria</t>
  </si>
  <si>
    <t>Zieria oreocena</t>
  </si>
  <si>
    <t>Ballistically, also by ants (ref for species in genus)</t>
  </si>
  <si>
    <t>NSW National Parks and Wildlife Service (1998b). The Recovery Plan for Zieria prostrata. Available from: http://www.environment.gov.au/resource/recovery-plan-zieria-prostrata. In effect under the EPBC Act from 16-Jul-2000.</t>
  </si>
  <si>
    <t>Zieria veronicea</t>
  </si>
  <si>
    <t>Anthobolus</t>
  </si>
  <si>
    <t>Ingestion (ref for family, with morphology)</t>
  </si>
  <si>
    <r>
      <t xml:space="preserve">Kuijit J, Hansen B (2015) Santalaceae. In </t>
    </r>
    <r>
      <rPr>
        <i/>
        <sz val="11"/>
        <color theme="1"/>
        <rFont val="Calibri"/>
        <family val="2"/>
        <scheme val="minor"/>
      </rPr>
      <t>Flowering plants. Eudicots, The families and genera of vascular plants 12 (Eds K Kubitzki) Springer International Publishing, Switzerland. Doi: 10.1007/978-3-319-09296-6_19</t>
    </r>
  </si>
  <si>
    <t>Choretrum</t>
  </si>
  <si>
    <t>Choretrum chrysanthum</t>
  </si>
  <si>
    <t>Choretrum glomeratum</t>
  </si>
  <si>
    <t>Choretrum pauciflorum</t>
  </si>
  <si>
    <t>Choretrum spicatum</t>
  </si>
  <si>
    <t>Exocarpos</t>
  </si>
  <si>
    <t>Exocarpos aphyllus</t>
  </si>
  <si>
    <r>
      <t xml:space="preserve">Kuijit J, Hansen B (2015) Santalaceae. In </t>
    </r>
    <r>
      <rPr>
        <i/>
        <sz val="11"/>
        <color theme="1"/>
        <rFont val="Calibri"/>
        <family val="2"/>
        <scheme val="minor"/>
      </rPr>
      <t xml:space="preserve">Flowering plants. Eudicots, The families and genera of vascular plants 12 (Eds K Kubitzki) Springer International Publishing, Switzerland. Doi: 10.1007/978-3-319-09296-6_19. </t>
    </r>
    <r>
      <rPr>
        <sz val="11"/>
        <color theme="1"/>
        <rFont val="Calibri"/>
        <family val="2"/>
        <scheme val="minor"/>
      </rPr>
      <t xml:space="preserve">Murray B (2003) Reproductive characteristics of road-verge and reserve-interior populations of </t>
    </r>
    <r>
      <rPr>
        <i/>
        <sz val="11"/>
        <color theme="1"/>
        <rFont val="Calibri"/>
        <family val="2"/>
        <scheme val="minor"/>
      </rPr>
      <t xml:space="preserve">Exocarpos cupressiformis </t>
    </r>
    <r>
      <rPr>
        <sz val="11"/>
        <color theme="1"/>
        <rFont val="Calibri"/>
        <family val="2"/>
        <scheme val="minor"/>
      </rPr>
      <t>Labill (Santalaceae). PhD Thesis, University of Tasmainia</t>
    </r>
  </si>
  <si>
    <t>Exocarpos cupressiformis</t>
  </si>
  <si>
    <t>Exocarpos sparteus</t>
  </si>
  <si>
    <t>Exocarpos strictus</t>
  </si>
  <si>
    <t>Exocarpos syrticola</t>
  </si>
  <si>
    <t>Leptomeria</t>
  </si>
  <si>
    <t>Leptomeria aphylla</t>
  </si>
  <si>
    <t>Leptomeria pachyclada</t>
  </si>
  <si>
    <t>Leptomeria preissiana</t>
  </si>
  <si>
    <t>Leptomeria squarrulosa</t>
  </si>
  <si>
    <t>Santalum</t>
  </si>
  <si>
    <t>Santalum acuminatum</t>
  </si>
  <si>
    <r>
      <t xml:space="preserve">Baskorowati L (2011) Flowering intensity and flower visitors of </t>
    </r>
    <r>
      <rPr>
        <i/>
        <sz val="11"/>
        <color theme="1"/>
        <rFont val="Calibri"/>
        <family val="2"/>
        <scheme val="minor"/>
      </rPr>
      <t xml:space="preserve">Santalum album </t>
    </r>
    <r>
      <rPr>
        <sz val="11"/>
        <color theme="1"/>
        <rFont val="Calibri"/>
        <family val="2"/>
        <scheme val="minor"/>
      </rPr>
      <t xml:space="preserve">L. at ex-situ conservation plot, Watusipat Gunung Kidul, Yogyakarta. </t>
    </r>
    <r>
      <rPr>
        <i/>
        <sz val="11"/>
        <color theme="1"/>
        <rFont val="Calibri"/>
        <family val="2"/>
        <scheme val="minor"/>
      </rPr>
      <t xml:space="preserve">Indonesian Journal of Forestry Research </t>
    </r>
    <r>
      <rPr>
        <b/>
        <sz val="11"/>
        <color theme="1"/>
        <rFont val="Calibri"/>
        <family val="2"/>
        <scheme val="minor"/>
      </rPr>
      <t>8(2)</t>
    </r>
    <r>
      <rPr>
        <sz val="11"/>
        <color theme="1"/>
        <rFont val="Calibri"/>
        <family val="2"/>
        <scheme val="minor"/>
      </rPr>
      <t xml:space="preserve">, 130 - 143.  Kuijit J, Hansen B (2015) Santalaceae. In </t>
    </r>
    <r>
      <rPr>
        <i/>
        <sz val="11"/>
        <color theme="1"/>
        <rFont val="Calibri"/>
        <family val="2"/>
        <scheme val="minor"/>
      </rPr>
      <t>Flowering plants. Eudicots, The families and genera of vascular plants 12 (Eds K Kubitzki) Springer International Publishing, Switzerland. Doi: 10.1007/978-3-319-09296-6_19</t>
    </r>
  </si>
  <si>
    <t>Santalum lanceolatum</t>
  </si>
  <si>
    <t>Santalum murrayanum</t>
  </si>
  <si>
    <t>Santalum spicatum</t>
  </si>
  <si>
    <t>Alectryon</t>
  </si>
  <si>
    <t>Alectryon oleifolius</t>
  </si>
  <si>
    <r>
      <t xml:space="preserve">Brown PJ, Wormington KR, Brown P (2015) Identifiying essential ecological factors underpinning the development of a conservation plan for the endangered Australian tree </t>
    </r>
    <r>
      <rPr>
        <i/>
        <sz val="11"/>
        <color theme="1"/>
        <rFont val="Calibri"/>
        <family val="2"/>
        <scheme val="minor"/>
      </rPr>
      <t>Alectryon ramiflorus</t>
    </r>
    <r>
      <rPr>
        <sz val="11"/>
        <color theme="1"/>
        <rFont val="Calibri"/>
        <family val="2"/>
        <scheme val="minor"/>
      </rPr>
      <t xml:space="preserve">. </t>
    </r>
    <r>
      <rPr>
        <i/>
        <sz val="11"/>
        <color theme="1"/>
        <rFont val="Calibri"/>
        <family val="2"/>
        <scheme val="minor"/>
      </rPr>
      <t>Oryx</t>
    </r>
    <r>
      <rPr>
        <sz val="11"/>
        <color theme="1"/>
        <rFont val="Calibri"/>
        <family val="2"/>
        <scheme val="minor"/>
      </rPr>
      <t xml:space="preserve"> </t>
    </r>
    <r>
      <rPr>
        <b/>
        <sz val="11"/>
        <color theme="1"/>
        <rFont val="Calibri"/>
        <family val="2"/>
        <scheme val="minor"/>
      </rPr>
      <t>49(3)</t>
    </r>
    <r>
      <rPr>
        <sz val="11"/>
        <color theme="1"/>
        <rFont val="Calibri"/>
        <family val="2"/>
        <scheme val="minor"/>
      </rPr>
      <t>, 453 - 460.</t>
    </r>
  </si>
  <si>
    <r>
      <t xml:space="preserve">Brown PJ, Wormington KR, Brown P (2015) Identifying essential ecological factors underpinning the development of a conservation plant for the endangered Australian tree </t>
    </r>
    <r>
      <rPr>
        <i/>
        <sz val="11"/>
        <color theme="1"/>
        <rFont val="Calibri"/>
        <family val="2"/>
        <scheme val="minor"/>
      </rPr>
      <t xml:space="preserve">Alectryon ramiflorus. Oryx </t>
    </r>
    <r>
      <rPr>
        <b/>
        <sz val="11"/>
        <color theme="1"/>
        <rFont val="Calibri"/>
        <family val="2"/>
        <scheme val="minor"/>
      </rPr>
      <t>49(3)</t>
    </r>
    <r>
      <rPr>
        <sz val="11"/>
        <color theme="1"/>
        <rFont val="Calibri"/>
        <family val="2"/>
        <scheme val="minor"/>
      </rPr>
      <t>, 453 - 460.</t>
    </r>
  </si>
  <si>
    <t>Atalaya</t>
  </si>
  <si>
    <t>Diplopeltis</t>
  </si>
  <si>
    <t>Diplopeltis stuartii</t>
  </si>
  <si>
    <t>Wind (ref for family, also based on morphology)</t>
  </si>
  <si>
    <r>
      <t xml:space="preserve">Keighery GJ (1981) The breeding system of </t>
    </r>
    <r>
      <rPr>
        <i/>
        <sz val="11"/>
        <color theme="1"/>
        <rFont val="Calibri"/>
        <family val="2"/>
        <scheme val="minor"/>
      </rPr>
      <t>Emblingia</t>
    </r>
    <r>
      <rPr>
        <sz val="11"/>
        <color theme="1"/>
        <rFont val="Calibri"/>
        <family val="2"/>
        <scheme val="minor"/>
      </rPr>
      <t xml:space="preserve"> (Emblingiaceae).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137(1)</t>
    </r>
    <r>
      <rPr>
        <sz val="11"/>
        <color theme="1"/>
        <rFont val="Calibri"/>
        <family val="2"/>
        <scheme val="minor"/>
      </rPr>
      <t>, 63 - 65.</t>
    </r>
  </si>
  <si>
    <t>Dodonaea</t>
  </si>
  <si>
    <r>
      <t xml:space="preserve">West JG, Noble IR (1984) Analyses of digitised lead images of </t>
    </r>
    <r>
      <rPr>
        <i/>
        <sz val="11"/>
        <color theme="1"/>
        <rFont val="Calibri"/>
        <family val="2"/>
        <scheme val="minor"/>
      </rPr>
      <t>Dodonaea viscosa</t>
    </r>
    <r>
      <rPr>
        <sz val="11"/>
        <color theme="1"/>
        <rFont val="Calibri"/>
        <family val="2"/>
        <scheme val="minor"/>
      </rPr>
      <t xml:space="preserve"> complex in Australia. </t>
    </r>
    <r>
      <rPr>
        <i/>
        <sz val="11"/>
        <color theme="1"/>
        <rFont val="Calibri"/>
        <family val="2"/>
        <scheme val="minor"/>
      </rPr>
      <t>Taxon</t>
    </r>
    <r>
      <rPr>
        <sz val="11"/>
        <color theme="1"/>
        <rFont val="Calibri"/>
        <family val="2"/>
        <scheme val="minor"/>
      </rPr>
      <t xml:space="preserve"> </t>
    </r>
    <r>
      <rPr>
        <b/>
        <sz val="11"/>
        <color theme="1"/>
        <rFont val="Calibri"/>
        <family val="2"/>
        <scheme val="minor"/>
      </rPr>
      <t>33</t>
    </r>
    <r>
      <rPr>
        <sz val="11"/>
        <color theme="1"/>
        <rFont val="Calibri"/>
        <family val="2"/>
        <scheme val="minor"/>
      </rPr>
      <t xml:space="preserve">, 595 - 613 (West 1980 within), Bai AJ, Reddi CS (1982) Airborne pollen grains of Visakhapatnam: a combined field and air sampling study. </t>
    </r>
    <r>
      <rPr>
        <i/>
        <sz val="11"/>
        <color theme="1"/>
        <rFont val="Calibri"/>
        <family val="2"/>
        <scheme val="minor"/>
      </rPr>
      <t>Proceedings of the Indian Academy of Sciences (Plant Sciences)</t>
    </r>
    <r>
      <rPr>
        <sz val="11"/>
        <color theme="1"/>
        <rFont val="Calibri"/>
        <family val="2"/>
        <scheme val="minor"/>
      </rPr>
      <t xml:space="preserve"> </t>
    </r>
    <r>
      <rPr>
        <b/>
        <sz val="11"/>
        <color theme="1"/>
        <rFont val="Calibri"/>
        <family val="2"/>
        <scheme val="minor"/>
      </rPr>
      <t>91(4)</t>
    </r>
    <r>
      <rPr>
        <sz val="11"/>
        <color theme="1"/>
        <rFont val="Calibri"/>
        <family val="2"/>
        <scheme val="minor"/>
      </rPr>
      <t xml:space="preserve">, 329 - 350 (contribution of </t>
    </r>
    <r>
      <rPr>
        <i/>
        <sz val="11"/>
        <color theme="1"/>
        <rFont val="Calibri"/>
        <family val="2"/>
        <scheme val="minor"/>
      </rPr>
      <t>D. viscosa</t>
    </r>
    <r>
      <rPr>
        <sz val="11"/>
        <color theme="1"/>
        <rFont val="Calibri"/>
        <family val="2"/>
        <scheme val="minor"/>
      </rPr>
      <t xml:space="preserve"> to air pollen samples)., West JG (1980) A taxonomic revision of </t>
    </r>
    <r>
      <rPr>
        <i/>
        <sz val="11"/>
        <color theme="1"/>
        <rFont val="Calibri"/>
        <family val="2"/>
        <scheme val="minor"/>
      </rPr>
      <t>Dodonaea</t>
    </r>
    <r>
      <rPr>
        <sz val="11"/>
        <color theme="1"/>
        <rFont val="Calibri"/>
        <family val="2"/>
        <scheme val="minor"/>
      </rPr>
      <t xml:space="preserve"> Miller (Sapindaceae) in Australia. </t>
    </r>
    <r>
      <rPr>
        <i/>
        <sz val="11"/>
        <color theme="1"/>
        <rFont val="Calibri"/>
        <family val="2"/>
        <scheme val="minor"/>
      </rPr>
      <t xml:space="preserve">PhD Thesis, </t>
    </r>
    <r>
      <rPr>
        <sz val="11"/>
        <color theme="1"/>
        <rFont val="Calibri"/>
        <family val="2"/>
        <scheme val="minor"/>
      </rPr>
      <t>University of Adelaide (deductive reasoning for wind poll).</t>
    </r>
  </si>
  <si>
    <t>Dodonaea coriacea</t>
  </si>
  <si>
    <t>Dodonaea microgyza</t>
  </si>
  <si>
    <t>Dodonaea tepperi</t>
  </si>
  <si>
    <t>Scrophulariaceae</t>
  </si>
  <si>
    <t>Elacholoma</t>
  </si>
  <si>
    <t>Elacholoma hornii</t>
  </si>
  <si>
    <t>https://florabase.dpaw.wa.gov.au/browse/profile/22046</t>
  </si>
  <si>
    <t>Elacholoma prostrata</t>
  </si>
  <si>
    <t>Euphrasia</t>
  </si>
  <si>
    <t>Euphrasia collina</t>
  </si>
  <si>
    <t>Abiotic (likely, based on morphology, ref for species in genus)</t>
  </si>
  <si>
    <t>McGimpsey VJ, Lord JM (2015) In a world of white, flower colour matters: A white-purple transition signals lack of reward in an alpine Euphrasia. Austral Ecology 40(6), 701 - 708.</t>
  </si>
  <si>
    <t>https://www.environment.gov.au/cgi-bin/sprat/public/publicspecies.pl?taxon_id=21521</t>
  </si>
  <si>
    <t>Euphrasia scabra</t>
  </si>
  <si>
    <t>Glossostigma</t>
  </si>
  <si>
    <t>Glossostigma cleistanthum</t>
  </si>
  <si>
    <t>Abiotic (re for other species in genus)</t>
  </si>
  <si>
    <t>https://florabase.dpaw.wa.gov.au/browse/profile/22048</t>
  </si>
  <si>
    <r>
      <t xml:space="preserve">Hes DH, Capers RS, Tippery NP (2006) Introduciton of </t>
    </r>
    <r>
      <rPr>
        <i/>
        <sz val="11"/>
        <color theme="1"/>
        <rFont val="Calibri"/>
        <family val="2"/>
        <scheme val="minor"/>
      </rPr>
      <t>Glossostigma</t>
    </r>
    <r>
      <rPr>
        <sz val="11"/>
        <color theme="1"/>
        <rFont val="Calibri"/>
        <family val="2"/>
        <scheme val="minor"/>
      </rPr>
      <t xml:space="preserve"> (Phrymaceae) to North America: A taxonomic and ecological overview. </t>
    </r>
    <r>
      <rPr>
        <i/>
        <sz val="11"/>
        <color theme="1"/>
        <rFont val="Calibri"/>
        <family val="2"/>
        <scheme val="minor"/>
      </rPr>
      <t>American Journal of Botany</t>
    </r>
    <r>
      <rPr>
        <sz val="11"/>
        <color theme="1"/>
        <rFont val="Calibri"/>
        <family val="2"/>
        <scheme val="minor"/>
      </rPr>
      <t xml:space="preserve"> </t>
    </r>
    <r>
      <rPr>
        <b/>
        <sz val="11"/>
        <color theme="1"/>
        <rFont val="Calibri"/>
        <family val="2"/>
        <scheme val="minor"/>
      </rPr>
      <t>93(6)</t>
    </r>
    <r>
      <rPr>
        <sz val="11"/>
        <color theme="1"/>
        <rFont val="Calibri"/>
        <family val="2"/>
        <scheme val="minor"/>
      </rPr>
      <t>, 927 - 939.</t>
    </r>
  </si>
  <si>
    <t>Glossostigma diandrum</t>
  </si>
  <si>
    <t>Glossostigma drummondii</t>
  </si>
  <si>
    <t>Glossostigma elatinoides</t>
  </si>
  <si>
    <t>Gratiola</t>
  </si>
  <si>
    <t>Gratiola pedunculata</t>
  </si>
  <si>
    <t>Abiotic (ref for speices in genus)</t>
  </si>
  <si>
    <t>https://florabase.dpaw.wa.gov.au/browse/profile/22049</t>
  </si>
  <si>
    <r>
      <t xml:space="preserve">Nakanishi H (2002) Splash seed dispersal by raindrops. </t>
    </r>
    <r>
      <rPr>
        <i/>
        <sz val="11"/>
        <color theme="1"/>
        <rFont val="Calibri"/>
        <family val="2"/>
        <scheme val="minor"/>
      </rPr>
      <t>Ecological Research</t>
    </r>
    <r>
      <rPr>
        <sz val="11"/>
        <color theme="1"/>
        <rFont val="Calibri"/>
        <family val="2"/>
        <scheme val="minor"/>
      </rPr>
      <t xml:space="preserve"> </t>
    </r>
    <r>
      <rPr>
        <b/>
        <sz val="11"/>
        <color theme="1"/>
        <rFont val="Calibri"/>
        <family val="2"/>
        <scheme val="minor"/>
      </rPr>
      <t>17</t>
    </r>
    <r>
      <rPr>
        <sz val="11"/>
        <color theme="1"/>
        <rFont val="Calibri"/>
        <family val="2"/>
        <scheme val="minor"/>
      </rPr>
      <t>, 663 - 671.</t>
    </r>
  </si>
  <si>
    <t>Gratiola peruviana</t>
  </si>
  <si>
    <t>Gratiola pubescens</t>
  </si>
  <si>
    <t>Gratiola pumilo</t>
  </si>
  <si>
    <t>Limosella</t>
  </si>
  <si>
    <t>Limosella australis</t>
  </si>
  <si>
    <r>
      <t xml:space="preserve">Cox PA (1988) Hydrophilous pollination. </t>
    </r>
    <r>
      <rPr>
        <i/>
        <sz val="11"/>
        <color theme="1"/>
        <rFont val="Calibri"/>
        <family val="2"/>
        <scheme val="minor"/>
      </rPr>
      <t>Annual Review of Ecology and Systematics. Annual Reviews</t>
    </r>
    <r>
      <rPr>
        <sz val="11"/>
        <color theme="1"/>
        <rFont val="Calibri"/>
        <family val="2"/>
        <scheme val="minor"/>
      </rPr>
      <t xml:space="preserve"> </t>
    </r>
    <r>
      <rPr>
        <b/>
        <sz val="11"/>
        <color theme="1"/>
        <rFont val="Calibri"/>
        <family val="2"/>
        <scheme val="minor"/>
      </rPr>
      <t>19</t>
    </r>
    <r>
      <rPr>
        <sz val="11"/>
        <color theme="1"/>
        <rFont val="Calibri"/>
        <family val="2"/>
        <scheme val="minor"/>
      </rPr>
      <t>, 261 - 279.</t>
    </r>
  </si>
  <si>
    <r>
      <t xml:space="preserve">Salisbury EJ (1967) The reproduction and germination of </t>
    </r>
    <r>
      <rPr>
        <i/>
        <sz val="11"/>
        <color theme="1"/>
        <rFont val="Calibri"/>
        <family val="2"/>
        <scheme val="minor"/>
      </rPr>
      <t>Limosella aquatica. Annals of Botany</t>
    </r>
    <r>
      <rPr>
        <sz val="11"/>
        <color theme="1"/>
        <rFont val="Calibri"/>
        <family val="2"/>
        <scheme val="minor"/>
      </rPr>
      <t xml:space="preserve"> </t>
    </r>
    <r>
      <rPr>
        <b/>
        <sz val="11"/>
        <color theme="1"/>
        <rFont val="Calibri"/>
        <family val="2"/>
        <scheme val="minor"/>
      </rPr>
      <t>31(121)</t>
    </r>
    <r>
      <rPr>
        <sz val="11"/>
        <color theme="1"/>
        <rFont val="Calibri"/>
        <family val="2"/>
        <scheme val="minor"/>
      </rPr>
      <t>, 147 - 162.</t>
    </r>
  </si>
  <si>
    <t>Limosella curdieana</t>
  </si>
  <si>
    <t>Limosella granitica</t>
  </si>
  <si>
    <t>Mazus</t>
  </si>
  <si>
    <t>Mazus pumilio</t>
  </si>
  <si>
    <r>
      <t xml:space="preserve">Jin XF, Ye ZM, Wang QF, Yang CF (2015) Relationship of stigma behaviours and breeding system in three </t>
    </r>
    <r>
      <rPr>
        <i/>
        <sz val="11"/>
        <color theme="1"/>
        <rFont val="Calibri"/>
        <family val="2"/>
        <scheme val="minor"/>
      </rPr>
      <t>Mazus</t>
    </r>
    <r>
      <rPr>
        <sz val="11"/>
        <color theme="1"/>
        <rFont val="Calibri"/>
        <family val="2"/>
        <scheme val="minor"/>
      </rPr>
      <t xml:space="preserve"> (Phrymaceae) species with bilobed stigma. </t>
    </r>
    <r>
      <rPr>
        <i/>
        <sz val="11"/>
        <color theme="1"/>
        <rFont val="Calibri"/>
        <family val="2"/>
        <scheme val="minor"/>
      </rPr>
      <t>Journal of Systematics and Evolution</t>
    </r>
    <r>
      <rPr>
        <sz val="11"/>
        <color theme="1"/>
        <rFont val="Calibri"/>
        <family val="2"/>
        <scheme val="minor"/>
      </rPr>
      <t xml:space="preserve"> </t>
    </r>
    <r>
      <rPr>
        <b/>
        <sz val="11"/>
        <color theme="1"/>
        <rFont val="Calibri"/>
        <family val="2"/>
        <scheme val="minor"/>
      </rPr>
      <t>53(3)</t>
    </r>
    <r>
      <rPr>
        <sz val="11"/>
        <color theme="1"/>
        <rFont val="Calibri"/>
        <family val="2"/>
        <scheme val="minor"/>
      </rPr>
      <t>, 259 - 265.</t>
    </r>
  </si>
  <si>
    <r>
      <t xml:space="preserve">Amador GJ, Tamada Y, McCurley M, Hu DL (2012) Splash-cup plants accelerate raindrops to disperse seeds. </t>
    </r>
    <r>
      <rPr>
        <i/>
        <sz val="11"/>
        <color theme="1"/>
        <rFont val="Calibri"/>
        <family val="2"/>
        <scheme val="minor"/>
      </rPr>
      <t>Journal of the Royal Society Interface</t>
    </r>
    <r>
      <rPr>
        <sz val="11"/>
        <color theme="1"/>
        <rFont val="Calibri"/>
        <family val="2"/>
        <scheme val="minor"/>
      </rPr>
      <t xml:space="preserve"> </t>
    </r>
    <r>
      <rPr>
        <b/>
        <sz val="11"/>
        <color theme="1"/>
        <rFont val="Calibri"/>
        <family val="2"/>
        <scheme val="minor"/>
      </rPr>
      <t>10(79)</t>
    </r>
    <r>
      <rPr>
        <sz val="11"/>
        <color theme="1"/>
        <rFont val="Calibri"/>
        <family val="2"/>
        <scheme val="minor"/>
      </rPr>
      <t>, 20120880</t>
    </r>
  </si>
  <si>
    <t>Mimulus</t>
  </si>
  <si>
    <t>Mimulus gracilis</t>
  </si>
  <si>
    <t xml:space="preserve">Barker WR (1982) Evolution and biogeography of arid Australian Scrophylariaceae. In 'Evolution for the flora and fauna of arid Australia.' (Eds WE Barker, PJM Greenslade) pp. 286 - 350 (Peacock Publications Adelaide). </t>
  </si>
  <si>
    <t>Fischer E (2004) Scrophulariaceae. In 'The Families and Genera of Vascular Plants - Flowering Plants. Dicotyledons' Vol. 7 (Eds K Kubitzki), 333 - 432.</t>
  </si>
  <si>
    <t>Peplidium</t>
  </si>
  <si>
    <t>Peplidium aithocheilum</t>
  </si>
  <si>
    <t>Abiotic (based on morphology and other genera in family)</t>
  </si>
  <si>
    <t>Peplidium foecundum</t>
  </si>
  <si>
    <t>Stemodia</t>
  </si>
  <si>
    <t>Stemodia anisata</t>
  </si>
  <si>
    <t>Abiotic (ref for species in genus, also morphology)</t>
  </si>
  <si>
    <r>
      <t xml:space="preserve">Bean, A.R. (2018) </t>
    </r>
    <r>
      <rPr>
        <i/>
        <sz val="11"/>
        <color theme="1"/>
        <rFont val="Calibri"/>
        <family val="2"/>
        <scheme val="minor"/>
      </rPr>
      <t>Stemodia anisata</t>
    </r>
    <r>
      <rPr>
        <sz val="11"/>
        <color theme="1"/>
        <rFont val="Calibri"/>
        <family val="2"/>
        <scheme val="minor"/>
      </rPr>
      <t xml:space="preserve"> A.R.Bean (Plataginaceae), a new species from Queensland and the Northern Territory. </t>
    </r>
    <r>
      <rPr>
        <i/>
        <sz val="11"/>
        <color theme="1"/>
        <rFont val="Calibri"/>
        <family val="2"/>
        <scheme val="minor"/>
      </rPr>
      <t>Austrobaileya</t>
    </r>
    <r>
      <rPr>
        <sz val="11"/>
        <color theme="1"/>
        <rFont val="Calibri"/>
        <family val="2"/>
        <scheme val="minor"/>
      </rPr>
      <t xml:space="preserve"> </t>
    </r>
    <r>
      <rPr>
        <b/>
        <sz val="11"/>
        <color theme="1"/>
        <rFont val="Calibri"/>
        <family val="2"/>
        <scheme val="minor"/>
      </rPr>
      <t>10(2)</t>
    </r>
    <r>
      <rPr>
        <sz val="11"/>
        <color theme="1"/>
        <rFont val="Calibri"/>
        <family val="2"/>
        <scheme val="minor"/>
      </rPr>
      <t>, 242 - 246.</t>
    </r>
  </si>
  <si>
    <t>https://florabase.dpaw.wa.gov.au/browse/profile/22067</t>
  </si>
  <si>
    <r>
      <t xml:space="preserve">Scatigna AV, Souza VC, Simoes AO (2017) </t>
    </r>
    <r>
      <rPr>
        <i/>
        <sz val="11"/>
        <color theme="1"/>
        <rFont val="Calibri"/>
        <family val="2"/>
        <scheme val="minor"/>
      </rPr>
      <t>Stemodia cipiensis</t>
    </r>
    <r>
      <rPr>
        <sz val="11"/>
        <color theme="1"/>
        <rFont val="Calibri"/>
        <family val="2"/>
        <scheme val="minor"/>
      </rPr>
      <t xml:space="preserve"> (Plantaginaceae): A new species from Serra Do Cipo, Minas Gerias, Btazil. </t>
    </r>
    <r>
      <rPr>
        <i/>
        <sz val="11"/>
        <color theme="1"/>
        <rFont val="Calibri"/>
        <family val="2"/>
        <scheme val="minor"/>
      </rPr>
      <t>Systematic Botany</t>
    </r>
    <r>
      <rPr>
        <sz val="11"/>
        <color theme="1"/>
        <rFont val="Calibri"/>
        <family val="2"/>
        <scheme val="minor"/>
      </rPr>
      <t xml:space="preserve"> </t>
    </r>
    <r>
      <rPr>
        <b/>
        <sz val="11"/>
        <color theme="1"/>
        <rFont val="Calibri"/>
        <family val="2"/>
        <scheme val="minor"/>
      </rPr>
      <t>42(2)</t>
    </r>
    <r>
      <rPr>
        <sz val="11"/>
        <color theme="1"/>
        <rFont val="Calibri"/>
        <family val="2"/>
        <scheme val="minor"/>
      </rPr>
      <t>, 371 - 377.</t>
    </r>
  </si>
  <si>
    <t>Stemodia florulenta</t>
  </si>
  <si>
    <t>Stemodia glabella</t>
  </si>
  <si>
    <t>Stemodia pubescens</t>
  </si>
  <si>
    <t>Stemodia viscosa</t>
  </si>
  <si>
    <t>Thyridia</t>
  </si>
  <si>
    <t>Thyridia repens</t>
  </si>
  <si>
    <t>Abiotic (likely, based on morphology and other genera in family)</t>
  </si>
  <si>
    <t>Veronica</t>
  </si>
  <si>
    <t>Veronica calycina</t>
  </si>
  <si>
    <t>https://florabase.dpaw.wa.gov.au/browse/profile/22070</t>
  </si>
  <si>
    <t>Veronica decorosa</t>
  </si>
  <si>
    <t>Veronica derwentiana</t>
  </si>
  <si>
    <t>Veronica gracilis</t>
  </si>
  <si>
    <t>Veronica hillebrandii</t>
  </si>
  <si>
    <t>Veronica nivea</t>
  </si>
  <si>
    <t>Veronica parnkalliana</t>
  </si>
  <si>
    <t>Veronica plebia</t>
  </si>
  <si>
    <t>Veronica subtilis</t>
  </si>
  <si>
    <t>Solanaceae</t>
  </si>
  <si>
    <t>Anthocercis</t>
  </si>
  <si>
    <t>Anthocercis angustifolia</t>
  </si>
  <si>
    <t>Wind (likely, based on morphology)</t>
  </si>
  <si>
    <r>
      <t xml:space="preserve">Stace HM (1995) Protogyny, self-incompatibility and pollination in </t>
    </r>
    <r>
      <rPr>
        <i/>
        <sz val="11"/>
        <color theme="1"/>
        <rFont val="Calibri"/>
        <family val="2"/>
        <scheme val="minor"/>
      </rPr>
      <t>Anthocercis gracilis</t>
    </r>
    <r>
      <rPr>
        <sz val="11"/>
        <color theme="1"/>
        <rFont val="Calibri"/>
        <family val="2"/>
        <scheme val="minor"/>
      </rPr>
      <t xml:space="preserve"> (Solanaceae). </t>
    </r>
    <r>
      <rPr>
        <i/>
        <sz val="11"/>
        <color theme="1"/>
        <rFont val="Calibri"/>
        <family val="2"/>
        <scheme val="minor"/>
      </rPr>
      <t>Australian Journal of Botany</t>
    </r>
    <r>
      <rPr>
        <sz val="11"/>
        <color theme="1"/>
        <rFont val="Calibri"/>
        <family val="2"/>
        <scheme val="minor"/>
      </rPr>
      <t xml:space="preserve"> </t>
    </r>
    <r>
      <rPr>
        <b/>
        <sz val="11"/>
        <color theme="1"/>
        <rFont val="Calibri"/>
        <family val="2"/>
        <scheme val="minor"/>
      </rPr>
      <t>43(5)</t>
    </r>
    <r>
      <rPr>
        <sz val="11"/>
        <color theme="1"/>
        <rFont val="Calibri"/>
        <family val="2"/>
        <scheme val="minor"/>
      </rPr>
      <t>, 451 - 459.</t>
    </r>
  </si>
  <si>
    <r>
      <t xml:space="preserve">Knapp S (2002) Tobacco to tomatoes: a phylogenetic perspective on fruit diversity in the Solanaceae. </t>
    </r>
    <r>
      <rPr>
        <i/>
        <sz val="11"/>
        <color theme="1"/>
        <rFont val="Calibri"/>
        <family val="2"/>
        <scheme val="minor"/>
      </rPr>
      <t>Journal of Experimental Botany</t>
    </r>
    <r>
      <rPr>
        <sz val="11"/>
        <color theme="1"/>
        <rFont val="Calibri"/>
        <family val="2"/>
        <scheme val="minor"/>
      </rPr>
      <t xml:space="preserve"> </t>
    </r>
    <r>
      <rPr>
        <b/>
        <sz val="11"/>
        <color theme="1"/>
        <rFont val="Calibri"/>
        <family val="2"/>
        <scheme val="minor"/>
      </rPr>
      <t>53(377)</t>
    </r>
    <r>
      <rPr>
        <sz val="11"/>
        <color theme="1"/>
        <rFont val="Calibri"/>
        <family val="2"/>
        <scheme val="minor"/>
      </rPr>
      <t xml:space="preserve">, </t>
    </r>
  </si>
  <si>
    <t>Anthocercis anisantha</t>
  </si>
  <si>
    <t>Cyphanthera</t>
  </si>
  <si>
    <t>Cyphanthera anthocercidea</t>
  </si>
  <si>
    <t>Wind (likley, based on morphology, ref for species in genus)</t>
  </si>
  <si>
    <r>
      <t xml:space="preserve">Knapp S (2010) On 'various contrivances': pollination, phylogeny and flower form in the Solanaceae. </t>
    </r>
    <r>
      <rPr>
        <i/>
        <sz val="11"/>
        <color theme="1"/>
        <rFont val="Calibri"/>
        <family val="2"/>
        <scheme val="minor"/>
      </rPr>
      <t xml:space="preserve">Philosophical Transactions of the Royal Soceity B </t>
    </r>
    <r>
      <rPr>
        <b/>
        <sz val="11"/>
        <color theme="1"/>
        <rFont val="Calibri"/>
        <family val="2"/>
        <scheme val="minor"/>
      </rPr>
      <t>365</t>
    </r>
    <r>
      <rPr>
        <sz val="11"/>
        <color theme="1"/>
        <rFont val="Calibri"/>
        <family val="2"/>
        <scheme val="minor"/>
      </rPr>
      <t>, 449 - 460. https://keys.lucidcentral.org/keys/v3/FFPA/key/FFPA/Media/Html/Solanaceae.htm</t>
    </r>
  </si>
  <si>
    <t>Cyphanthera myosotidea</t>
  </si>
  <si>
    <t>Duboisia</t>
  </si>
  <si>
    <t>Duboisia hopwoodii</t>
  </si>
  <si>
    <t>Ingestion (likley, based on morphology)</t>
  </si>
  <si>
    <r>
      <t xml:space="preserve">Knapp S (2010) On 'various contrivances': pollination, phylogeny and flower form in the Solanaceae. </t>
    </r>
    <r>
      <rPr>
        <i/>
        <sz val="11"/>
        <color theme="1"/>
        <rFont val="Calibri"/>
        <family val="2"/>
        <scheme val="minor"/>
      </rPr>
      <t xml:space="preserve">Philosophical Transactions of the Royal Soceity B </t>
    </r>
    <r>
      <rPr>
        <b/>
        <sz val="11"/>
        <color theme="1"/>
        <rFont val="Calibri"/>
        <family val="2"/>
        <scheme val="minor"/>
      </rPr>
      <t>365</t>
    </r>
    <r>
      <rPr>
        <sz val="11"/>
        <color theme="1"/>
        <rFont val="Calibri"/>
        <family val="2"/>
        <scheme val="minor"/>
      </rPr>
      <t>, 449 - 460.https://keys.lucidcentral.org/keys/v3/FFPA/key/FFPA/Media/Html/Solanaceae.htm</t>
    </r>
  </si>
  <si>
    <t>Duboisia leichhardtii</t>
  </si>
  <si>
    <t>Duboisia myoporoides</t>
  </si>
  <si>
    <t>Grammosolen</t>
  </si>
  <si>
    <t>Grammosolen dixonii</t>
  </si>
  <si>
    <t>Grammosolen truncatus</t>
  </si>
  <si>
    <t>Lycium</t>
  </si>
  <si>
    <t>Lycium australe</t>
  </si>
  <si>
    <t>Insect (ref for genus, family)</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</si>
  <si>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https://doi.org/10.1007/978-3-319-28534-4_29 https://keys.lucidcentral.org/keys/v3/FFPA/key/FFPA/Media/Html/Solanaceae.htm</t>
  </si>
  <si>
    <t>Nicotiana</t>
  </si>
  <si>
    <t>Nicotiana benthamiana</t>
  </si>
  <si>
    <t>Insect (ref for family in Australia)</t>
  </si>
  <si>
    <t>https://keys.lucidcentral.org/keys/v3/FFPA/key/FFPA/Media/Html/Solanaceae.htm</t>
  </si>
  <si>
    <t xml:space="preserve">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https://doi.org/10.1007/978-3-319-28534-4_29 </t>
  </si>
  <si>
    <t>Nicotiana burbidgeae</t>
  </si>
  <si>
    <t>Nicotiana excelsior</t>
  </si>
  <si>
    <t>Nicotiana goodspeedii</t>
  </si>
  <si>
    <t>Nicotiana gossei</t>
  </si>
  <si>
    <t>Nicotiana maritima</t>
  </si>
  <si>
    <t>Nicotiana megalosiphon</t>
  </si>
  <si>
    <t>Nicotiana occidentalis</t>
  </si>
  <si>
    <t>Nicotiana rosulata</t>
  </si>
  <si>
    <t>Nicotiana simulans</t>
  </si>
  <si>
    <t>Nicotiana suaveolens</t>
  </si>
  <si>
    <t>Nicotiana truncata</t>
  </si>
  <si>
    <t>Nicotiana velutina</t>
  </si>
  <si>
    <t>Solanum</t>
  </si>
  <si>
    <t>Solanum  aridicola</t>
  </si>
  <si>
    <t>Solanum austropiceum</t>
  </si>
  <si>
    <t>Solanum callosum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</si>
  <si>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https://doi.org/10.1007/978-3-319-28534-4_30</t>
  </si>
  <si>
    <t>Solanum capsiciforme</t>
  </si>
  <si>
    <t>Solanum centrale</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</si>
  <si>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https://doi.org/10.1007/978-3-319-28534-4_31</t>
  </si>
  <si>
    <t>Solanum chenopodinum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</si>
  <si>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https://doi.org/10.1007/978-3-319-28534-4_32</t>
  </si>
  <si>
    <t>Solanum chippendalei</t>
  </si>
  <si>
    <t>Solanum cleistogamum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</si>
  <si>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https://doi.org/10.1007/978-3-319-28534-4_33</t>
  </si>
  <si>
    <t>Solanum coactiliferum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</si>
  <si>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https://doi.org/10.1007/978-3-319-28534-4_34</t>
  </si>
  <si>
    <t>Solanum eardleyae</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</si>
  <si>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https://doi.org/10.1007/978-3-319-28534-4_35</t>
  </si>
  <si>
    <t>Solanum emmottii</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</si>
  <si>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https://doi.org/10.1007/978-3-319-28534-4_36</t>
  </si>
  <si>
    <t>Solanum eremophilum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</si>
  <si>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https://doi.org/10.1007/978-3-319-28534-4_37</t>
  </si>
  <si>
    <t>Solanum esuriale</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</si>
  <si>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https://doi.org/10.1007/978-3-319-28534-4_38</t>
  </si>
  <si>
    <t>Solanum ferocissimum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</si>
  <si>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https://doi.org/10.1007/978-3-319-28534-4_39</t>
  </si>
  <si>
    <t>Solanum horridum</t>
  </si>
  <si>
    <t>Solanum hystrix</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</si>
  <si>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https://doi.org/10.1007/978-3-319-28534-4_40</t>
  </si>
  <si>
    <t>Solanum karsense</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</si>
  <si>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https://doi.org/10.1007/978-3-319-28534-4_41</t>
  </si>
  <si>
    <t>Solanum laciniatum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</si>
  <si>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https://doi.org/10.1007/978-3-319-28534-4_42</t>
  </si>
  <si>
    <t>Solanum lacunarium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</si>
  <si>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https://doi.org/10.1007/978-3-319-28534-4_43</t>
  </si>
  <si>
    <t>Solanum lasiophyllum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</si>
  <si>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https://doi.org/10.1007/978-3-319-28534-4_44</t>
  </si>
  <si>
    <t>Solanum lithophilum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</si>
  <si>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https://doi.org/10.1007/978-3-319-28534-4_45</t>
  </si>
  <si>
    <t>Solanum lobatum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</si>
  <si>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https://doi.org/10.1007/978-3-319-28534-4_46</t>
  </si>
  <si>
    <t>Solanum melanospermum</t>
  </si>
  <si>
    <t>Solanum nodiflorum</t>
  </si>
  <si>
    <t>Solanum nummularium</t>
  </si>
  <si>
    <t>Solanum oligacanthum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</si>
  <si>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https://doi.org/10.1007/978-3-319-28534-4_47</t>
  </si>
  <si>
    <t>Solanum opacum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</si>
  <si>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https://doi.org/10.1007/978-3-319-28534-4_48</t>
  </si>
  <si>
    <t>Solanum orbiculatum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</si>
  <si>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https://doi.org/10.1007/978-3-319-28534-4_49</t>
  </si>
  <si>
    <t>Solanum osteocarpum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</si>
  <si>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https://doi.org/10.1007/978-3-319-28534-4_50</t>
  </si>
  <si>
    <t>Solanum pallidifolium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</si>
  <si>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https://doi.org/10.1007/978-3-319-28534-4_51</t>
  </si>
  <si>
    <t>Solanum plicatile</t>
  </si>
  <si>
    <t>Solanum pterophilum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</si>
  <si>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https://doi.org/10.1007/978-3-319-28534-4_52</t>
  </si>
  <si>
    <t>Solanum quadriloculatum</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</si>
  <si>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https://doi.org/10.1007/978-3-319-28534-4_53</t>
  </si>
  <si>
    <t>Solanum simile</t>
  </si>
  <si>
    <t>Barboza, Hunziker, A. T., Bernardello, G., Cocucci, A. A., Moscone, A. E., Carrizo García, C., Fuentes, V., Dillon, M. O., Bittrich, V., Cosa, M. T., Subils, R., Romanutti, A., Arroyo, S., &amp; Anton, A. (2016). Solanaceae: Solanaceae Juss., Gen. pl.: 124 (1789), nom. cons. In Flowering Plants. Eudicots (pp. 295–357). Springer International Publishing. https://doi.org/10.1007/978-3-319-28534-4_54</t>
  </si>
  <si>
    <t>Solanum stelligerum</t>
  </si>
  <si>
    <t>Solanum sturtianum</t>
  </si>
  <si>
    <t>Solanum succosum</t>
  </si>
  <si>
    <t>Solanum symonii</t>
  </si>
  <si>
    <t>Solanum tumulicola</t>
  </si>
  <si>
    <t>Solanceae</t>
  </si>
  <si>
    <t>Anthotroche</t>
  </si>
  <si>
    <t>Anthotroche pannosa</t>
  </si>
  <si>
    <t xml:space="preserve">Knapp S (2002) Tobacco to tomatoes: a phylogenetic perspective on fruit diversity in the Solanaceae. Journal of Experimental Botany 53(377), </t>
  </si>
  <si>
    <t>Stackhousiaceae</t>
  </si>
  <si>
    <t>Macgregoria</t>
  </si>
  <si>
    <t>Macgregoria racemigera</t>
  </si>
  <si>
    <t xml:space="preserve">Abiotic (no ref, based on morphology) </t>
  </si>
  <si>
    <t>Barker WR (1984) Stackhousiaceae. In 'Flora of Australia' Vol 22.  186 - 199, Griffin Press Limited, South Australia, Australia.</t>
  </si>
  <si>
    <t>Stackhousia</t>
  </si>
  <si>
    <t>Stackhousia annua</t>
  </si>
  <si>
    <t>Stackhousia aspericocca</t>
  </si>
  <si>
    <t>Stackhousia clementii</t>
  </si>
  <si>
    <t>Stackhousia intermedia</t>
  </si>
  <si>
    <t>Stackhousia megaloptera</t>
  </si>
  <si>
    <t>Stackhousia monogyna</t>
  </si>
  <si>
    <t>Stackhousia muricata</t>
  </si>
  <si>
    <t>Stackhousia spathulata</t>
  </si>
  <si>
    <t>Stackhousia subterranea</t>
  </si>
  <si>
    <t>Stackhousia viminea</t>
  </si>
  <si>
    <t>Sterculiaceae</t>
  </si>
  <si>
    <t>Androcalva</t>
  </si>
  <si>
    <t>Androcalva loxophylla</t>
  </si>
  <si>
    <t>Ants (ref for species in genus)</t>
  </si>
  <si>
    <r>
      <t xml:space="preserve">Whiteley SE (2018) Conserving </t>
    </r>
    <r>
      <rPr>
        <i/>
        <sz val="11"/>
        <color theme="1"/>
        <rFont val="Calibri"/>
        <family val="2"/>
        <scheme val="minor"/>
      </rPr>
      <t>Androcalva perlaria</t>
    </r>
    <r>
      <rPr>
        <sz val="11"/>
        <color theme="1"/>
        <rFont val="Calibri"/>
        <family val="2"/>
        <scheme val="minor"/>
      </rPr>
      <t xml:space="preserve"> (Malvaceae): The implications of life history and the use of </t>
    </r>
    <r>
      <rPr>
        <i/>
        <sz val="11"/>
        <color theme="1"/>
        <rFont val="Calibri"/>
        <family val="2"/>
        <scheme val="minor"/>
      </rPr>
      <t>ex situ</t>
    </r>
    <r>
      <rPr>
        <sz val="11"/>
        <color theme="1"/>
        <rFont val="Calibri"/>
        <family val="2"/>
        <scheme val="minor"/>
      </rPr>
      <t xml:space="preserve"> conservation methodologies. Ph D Thesis, University of Western Australia.</t>
    </r>
  </si>
  <si>
    <r>
      <t xml:space="preserve">Whiteley SE (2018) Conserving </t>
    </r>
    <r>
      <rPr>
        <i/>
        <sz val="11"/>
        <color theme="1"/>
        <rFont val="Calibri"/>
        <family val="2"/>
        <scheme val="minor"/>
      </rPr>
      <t>Androcalva perlaria</t>
    </r>
    <r>
      <rPr>
        <sz val="11"/>
        <color theme="1"/>
        <rFont val="Calibri"/>
        <family val="2"/>
        <scheme val="minor"/>
      </rPr>
      <t xml:space="preserve"> (Malvaceae). Ph D Thesis, University of Western Australia</t>
    </r>
  </si>
  <si>
    <t>Androcalva multiloba</t>
  </si>
  <si>
    <t>Androcalva tatei</t>
  </si>
  <si>
    <t>Brachychiton gregorii</t>
  </si>
  <si>
    <t>Ingestion, or unassisted (ref for species in genus)</t>
  </si>
  <si>
    <r>
      <t xml:space="preserve">Roberts R, Lamont RW, Simmons CL, Leiper G, Guymer GP, Shapcott A (2021) Population genetics, demographics and implications for conservation of </t>
    </r>
    <r>
      <rPr>
        <i/>
        <sz val="11"/>
        <color theme="1"/>
        <rFont val="Calibri"/>
        <family val="2"/>
        <scheme val="minor"/>
      </rPr>
      <t>Brachychiton</t>
    </r>
    <r>
      <rPr>
        <sz val="11"/>
        <color theme="1"/>
        <rFont val="Calibri"/>
        <family val="2"/>
        <scheme val="minor"/>
      </rPr>
      <t xml:space="preserve"> sp. Ormeau, a critically endangered rainforest tree. </t>
    </r>
    <r>
      <rPr>
        <i/>
        <sz val="11"/>
        <color theme="1"/>
        <rFont val="Calibri"/>
        <family val="2"/>
        <scheme val="minor"/>
      </rPr>
      <t>Austrlain Journal of Botany</t>
    </r>
    <r>
      <rPr>
        <i/>
        <u/>
        <sz val="11"/>
        <color theme="1"/>
        <rFont val="Calibri"/>
        <family val="2"/>
        <scheme val="minor"/>
      </rPr>
      <t xml:space="preserve"> </t>
    </r>
    <r>
      <rPr>
        <sz val="11"/>
        <color theme="1"/>
        <rFont val="Calibri"/>
        <family val="2"/>
        <scheme val="minor"/>
      </rPr>
      <t xml:space="preserve"> </t>
    </r>
    <r>
      <rPr>
        <b/>
        <sz val="11"/>
        <color theme="1"/>
        <rFont val="Calibri"/>
        <family val="2"/>
        <scheme val="minor"/>
      </rPr>
      <t>69</t>
    </r>
    <r>
      <rPr>
        <sz val="11"/>
        <color theme="1"/>
        <rFont val="Calibri"/>
        <family val="2"/>
        <scheme val="minor"/>
      </rPr>
      <t>, 259 - 273.</t>
    </r>
  </si>
  <si>
    <t>Commersonia craurophylla</t>
  </si>
  <si>
    <t>Ingestion (indirect ref for species in genus, also based on morphology)</t>
  </si>
  <si>
    <t>Commersonia magniflora</t>
  </si>
  <si>
    <t>Gilesia</t>
  </si>
  <si>
    <t>Gilesia biniflora</t>
  </si>
  <si>
    <t>Ingestion (no ref, based on other genera in family)</t>
  </si>
  <si>
    <t>Hannafordia</t>
  </si>
  <si>
    <t>Hannafordia bissillii</t>
  </si>
  <si>
    <t>Keraudrenia</t>
  </si>
  <si>
    <t>Keraudrenia exastia</t>
  </si>
  <si>
    <r>
      <t xml:space="preserve">Thorp RW (2000) The collection of pollen by bees.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222</t>
    </r>
    <r>
      <rPr>
        <sz val="11"/>
        <color theme="1"/>
        <rFont val="Calibri"/>
        <family val="2"/>
        <scheme val="minor"/>
      </rPr>
      <t>, 211 - 223.</t>
    </r>
  </si>
  <si>
    <t>Keraudrenia nephrosperma</t>
  </si>
  <si>
    <t>Lasiopetalum baueri</t>
  </si>
  <si>
    <t>Lasiopetalum behrii</t>
  </si>
  <si>
    <t>Lasiopetalum discolor</t>
  </si>
  <si>
    <t>Lasiopetalum schulzenii</t>
  </si>
  <si>
    <t>Lasiopetalum tepperi</t>
  </si>
  <si>
    <t>Melhania oblongifolia</t>
  </si>
  <si>
    <t>Thamasia petalocalyx</t>
  </si>
  <si>
    <t>Stylidiaceae</t>
  </si>
  <si>
    <t>Levenhookia</t>
  </si>
  <si>
    <t>Levenhookia dubia</t>
  </si>
  <si>
    <t>Adhesion on bird feet (ref for family)</t>
  </si>
  <si>
    <t>Carolin RC (2007) Stylidiaceae In 'The Families and Genera of Vascular Plants - Flowering Plants. Eudicots' Eds JW Kadereit, C Jeffery, Vol. 8, 614 - 619.</t>
  </si>
  <si>
    <t>Levenhookia pusilla</t>
  </si>
  <si>
    <t>Levenhookia stipitata</t>
  </si>
  <si>
    <t>Levenhoookia sonderi</t>
  </si>
  <si>
    <t>Stylidium</t>
  </si>
  <si>
    <t>Stylidium androsaceum</t>
  </si>
  <si>
    <t>Willis AJ, Ash JE (1990) The breeding systems of Stylidium gramnifolium and S. productum (Stylidiaceae). Australian Journal of Botany 38, 217 - 227. Carolin RC (2007) Stylidiaceae In 'The Families and Genera of Vascular Plants - Flowering Plants. Eudicots' Eds JW Kadereit, C Jeffery, Vol. 8, 614 - 619.</t>
  </si>
  <si>
    <t>Stylidium armeria</t>
  </si>
  <si>
    <t>Stylidium beaugleholei</t>
  </si>
  <si>
    <t>Stylidium calcaratum</t>
  </si>
  <si>
    <t>Stylidium desertorum</t>
  </si>
  <si>
    <t>Stylidium despectum</t>
  </si>
  <si>
    <t>Stylidium ecorne</t>
  </si>
  <si>
    <t>Stylidium floodii</t>
  </si>
  <si>
    <t>Stylidium graminifolium</t>
  </si>
  <si>
    <t>Stylidium humphreysii</t>
  </si>
  <si>
    <t>Stylidium inaequipetalum</t>
  </si>
  <si>
    <t>Stylidium induratum</t>
  </si>
  <si>
    <t>Stylidium inundatum</t>
  </si>
  <si>
    <t>Stylidium perpusillum</t>
  </si>
  <si>
    <t>Stylidium piliferum</t>
  </si>
  <si>
    <t>Stylidium soboliferum</t>
  </si>
  <si>
    <t>Stylidium tepperianum</t>
  </si>
  <si>
    <t>Surianaceae</t>
  </si>
  <si>
    <t>Stylobasium</t>
  </si>
  <si>
    <t>Stylobasium spathulatum</t>
  </si>
  <si>
    <t>Prance, G.T. 1965. The systematic position of Stylobasium Desf. Bull. Jard. Bot. Etat, Bruxelles 35:435–448.</t>
  </si>
  <si>
    <t>Pimelea</t>
  </si>
  <si>
    <t>Pimelea ammocharis</t>
  </si>
  <si>
    <t>Gravity, potentially also ants (ref for other member of genus). Fruits are nuts of are occasionally a drupe, so species of Pimelea have been categorised based on fruit state. Dry fruit species</t>
  </si>
  <si>
    <t>James, E, Jordan, R (2014) Limited structure and widespread diversity suggest potential buffers to genetic erosion in a threatened grassland shrub Pimelea spinescens (Thymelaeaceae). Conservation Genetics 15, 305-317. Berg, R.Y., 1975. Myrmecochorous plants in Australia and their dispersal by ants. Aust. J. Bot. 23, 475–508. Rye BL (1998) A revision of Western Australian Thymelaeaceae. Nuytsia 6, 129 - 278.</t>
  </si>
  <si>
    <t>Pimelea angustifolia</t>
  </si>
  <si>
    <r>
      <t xml:space="preserve">Rye BL (1998) A revision of Western Australian Thymelaeaceae. </t>
    </r>
    <r>
      <rPr>
        <i/>
        <sz val="11"/>
        <color theme="1"/>
        <rFont val="Calibri"/>
        <family val="2"/>
        <scheme val="minor"/>
      </rPr>
      <t>Nuytsia</t>
    </r>
    <r>
      <rPr>
        <sz val="11"/>
        <color theme="1"/>
        <rFont val="Calibri"/>
        <family val="2"/>
        <scheme val="minor"/>
      </rPr>
      <t xml:space="preserve"> </t>
    </r>
    <r>
      <rPr>
        <b/>
        <sz val="11"/>
        <color theme="1"/>
        <rFont val="Calibri"/>
        <family val="2"/>
        <scheme val="minor"/>
      </rPr>
      <t>6</t>
    </r>
    <r>
      <rPr>
        <sz val="11"/>
        <color theme="1"/>
        <rFont val="Calibri"/>
        <family val="2"/>
        <scheme val="minor"/>
      </rPr>
      <t>, 129 - 278.</t>
    </r>
  </si>
  <si>
    <t>Pimelea curviflora</t>
  </si>
  <si>
    <t>James, E, Jordan, R (2014) Limited structure and widespread diversity suggest potential buffers to genetic erosion in a threatened grassland shrub Pimelea spinescens (Thymelaeaceae). Conservation Genetics 15, 305-317. Berg, R.Y., 1975. Myrmecochorous plants in Australia and their dispersal by ants. Aust. J. Bot. 23, 475–508.</t>
  </si>
  <si>
    <t>Pimelea elongata</t>
  </si>
  <si>
    <t>Pimelea glauca</t>
  </si>
  <si>
    <t>Pimelea humilis</t>
  </si>
  <si>
    <t>Pimelea imbricata</t>
  </si>
  <si>
    <t>Pimelea ligustrina</t>
  </si>
  <si>
    <t>Pimelea linifolia</t>
  </si>
  <si>
    <t>Pimelea macrostegia</t>
  </si>
  <si>
    <t>Pimelea micrantha</t>
  </si>
  <si>
    <t>Pimelea microcephala</t>
  </si>
  <si>
    <t>Ingestion (ref for species). Fruits are nuts of are occasionally a drupe, so species of Pimelea have been categorised based on fruit state. Drupe fruit species</t>
  </si>
  <si>
    <t>Pimelea octophylla</t>
  </si>
  <si>
    <t>Pimelea phylicoides</t>
  </si>
  <si>
    <t>Pimelea simplex</t>
  </si>
  <si>
    <t>Pimelea stricta</t>
  </si>
  <si>
    <t>Pimelea subvillifera</t>
  </si>
  <si>
    <t>Pimelea sylvestris</t>
  </si>
  <si>
    <t>Pimelea trichostachya</t>
  </si>
  <si>
    <t>Pimelea williamsonii</t>
  </si>
  <si>
    <t>Thymelea</t>
  </si>
  <si>
    <t>Thymelaea passerina</t>
  </si>
  <si>
    <t>Insects, wind (ref for species in genus)</t>
  </si>
  <si>
    <t>Gravity/unassisted, also beetles (ref for species in genus)</t>
  </si>
  <si>
    <r>
      <t xml:space="preserve">Cornara L, Borghesi B, Caporali E, Casazza G, Roccotiello E, Troiano G, Minuto L (2005) Floral features and reproductive ecology in </t>
    </r>
    <r>
      <rPr>
        <i/>
        <sz val="11"/>
        <color theme="1"/>
        <rFont val="Calibri"/>
        <family val="2"/>
        <scheme val="minor"/>
      </rPr>
      <t>Thymelea hirsuta</t>
    </r>
    <r>
      <rPr>
        <sz val="11"/>
        <color theme="1"/>
        <rFont val="Calibri"/>
        <family val="2"/>
        <scheme val="minor"/>
      </rPr>
      <t xml:space="preserve"> (L.) Endl.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250</t>
    </r>
    <r>
      <rPr>
        <sz val="11"/>
        <color theme="1"/>
        <rFont val="Calibri"/>
        <family val="2"/>
        <scheme val="minor"/>
      </rPr>
      <t xml:space="preserve">, 157 - 172. de la Bandera MC, Traveset A (2006) Breeding system and spatial variaitonin the pollination biology of the heterocarpic </t>
    </r>
    <r>
      <rPr>
        <i/>
        <sz val="11"/>
        <color theme="1"/>
        <rFont val="Calibri"/>
        <family val="2"/>
        <scheme val="minor"/>
      </rPr>
      <t>Thymelea velutina</t>
    </r>
    <r>
      <rPr>
        <sz val="11"/>
        <color theme="1"/>
        <rFont val="Calibri"/>
        <family val="2"/>
        <scheme val="minor"/>
      </rPr>
      <t xml:space="preserve"> (Thymeleaceae).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257</t>
    </r>
    <r>
      <rPr>
        <sz val="11"/>
        <color theme="1"/>
        <rFont val="Calibri"/>
        <family val="2"/>
        <scheme val="minor"/>
      </rPr>
      <t>, 9 - 23.</t>
    </r>
  </si>
  <si>
    <r>
      <t xml:space="preserve">de la Bandera MC, Traveset A (2006) Reproductive ecology of </t>
    </r>
    <r>
      <rPr>
        <i/>
        <sz val="11"/>
        <color theme="1"/>
        <rFont val="Calibri"/>
        <family val="2"/>
        <scheme val="minor"/>
      </rPr>
      <t>Thymelea velutina</t>
    </r>
    <r>
      <rPr>
        <sz val="11"/>
        <color theme="1"/>
        <rFont val="Calibri"/>
        <family val="2"/>
        <scheme val="minor"/>
      </rPr>
      <t xml:space="preserve"> (Thymeleaceae)-Factors contributing to the maintenance of heterocarpy. </t>
    </r>
    <r>
      <rPr>
        <i/>
        <sz val="11"/>
        <color theme="1"/>
        <rFont val="Calibri"/>
        <family val="2"/>
        <scheme val="minor"/>
      </rPr>
      <t>Plant Systematics and Evolution</t>
    </r>
    <r>
      <rPr>
        <sz val="11"/>
        <color theme="1"/>
        <rFont val="Calibri"/>
        <family val="2"/>
        <scheme val="minor"/>
      </rPr>
      <t xml:space="preserve"> </t>
    </r>
    <r>
      <rPr>
        <b/>
        <sz val="11"/>
        <color theme="1"/>
        <rFont val="Calibri"/>
        <family val="2"/>
        <scheme val="minor"/>
      </rPr>
      <t>256</t>
    </r>
    <r>
      <rPr>
        <sz val="11"/>
        <color theme="1"/>
        <rFont val="Calibri"/>
        <family val="2"/>
        <scheme val="minor"/>
      </rPr>
      <t>(1/4)</t>
    </r>
    <r>
      <rPr>
        <b/>
        <sz val="11"/>
        <color theme="1"/>
        <rFont val="Calibri"/>
        <family val="2"/>
        <scheme val="minor"/>
      </rPr>
      <t>, 97 - 112.</t>
    </r>
  </si>
  <si>
    <t>Tiliaceae</t>
  </si>
  <si>
    <t>Corchorus walcottii</t>
  </si>
  <si>
    <t>Insects (likely, unofficial ref for species in genus)</t>
  </si>
  <si>
    <t>Unassisted, gravity (ref for species)</t>
  </si>
  <si>
    <r>
      <t xml:space="preserve">Halford D (1996) </t>
    </r>
    <r>
      <rPr>
        <i/>
        <sz val="11"/>
        <color theme="1"/>
        <rFont val="Calibri"/>
        <family val="2"/>
        <scheme val="minor"/>
      </rPr>
      <t xml:space="preserve">Conservation Statement and Draft Recovery Plant for </t>
    </r>
    <r>
      <rPr>
        <sz val="11"/>
        <color theme="1"/>
        <rFont val="Calibri"/>
        <family val="2"/>
        <scheme val="minor"/>
      </rPr>
      <t>Corchorus cunninghamii. Brisbane: Queensland Herbarium.</t>
    </r>
  </si>
  <si>
    <t>Tremandraceae</t>
  </si>
  <si>
    <t>Tetratheca</t>
  </si>
  <si>
    <t>Tetratheca ciliata</t>
  </si>
  <si>
    <r>
      <t xml:space="preserve">Ladd PG, Yates CJ, Dillon R, Palmer R (2019) Pollination ecology of </t>
    </r>
    <r>
      <rPr>
        <i/>
        <sz val="11"/>
        <color theme="1"/>
        <rFont val="Calibri"/>
        <family val="2"/>
        <scheme val="minor"/>
      </rPr>
      <t>Tetratheca</t>
    </r>
    <r>
      <rPr>
        <sz val="11"/>
        <color theme="1"/>
        <rFont val="Calibri"/>
        <family val="2"/>
        <scheme val="minor"/>
      </rPr>
      <t xml:space="preserve"> species from isolated, arid habitats (Banded Iron Formations) in Western Australia. </t>
    </r>
    <r>
      <rPr>
        <i/>
        <sz val="11"/>
        <color theme="1"/>
        <rFont val="Calibri"/>
        <family val="2"/>
        <scheme val="minor"/>
      </rPr>
      <t>Australian Journal of Botany</t>
    </r>
    <r>
      <rPr>
        <sz val="11"/>
        <color theme="1"/>
        <rFont val="Calibri"/>
        <family val="2"/>
        <scheme val="minor"/>
      </rPr>
      <t xml:space="preserve"> </t>
    </r>
    <r>
      <rPr>
        <b/>
        <sz val="11"/>
        <color theme="1"/>
        <rFont val="Calibri"/>
        <family val="2"/>
        <scheme val="minor"/>
      </rPr>
      <t>67(3)</t>
    </r>
    <r>
      <rPr>
        <sz val="11"/>
        <color theme="1"/>
        <rFont val="Calibri"/>
        <family val="2"/>
        <scheme val="minor"/>
      </rPr>
      <t>, 248 - 255.</t>
    </r>
  </si>
  <si>
    <t>https://florabase.dpaw.wa.gov.au/browse/profile/21670</t>
  </si>
  <si>
    <t>Tetratheca halmaturina</t>
  </si>
  <si>
    <t>Tetratheca insularis</t>
  </si>
  <si>
    <t>Tetratheca pilosa</t>
  </si>
  <si>
    <t>Typhaceae</t>
  </si>
  <si>
    <t>Typha</t>
  </si>
  <si>
    <t>Typha domingensis</t>
  </si>
  <si>
    <t>Wind (refs for genus, ref for family)</t>
  </si>
  <si>
    <r>
      <t xml:space="preserve">Kunth P (1908-1909) Handbook of flower pollination Vols 2 - 3. (Transl JR Ainsworth Davis) Clarendon, Oxford, UK, Smith SG (1967) Experimental and natural hybrids in the North American </t>
    </r>
    <r>
      <rPr>
        <i/>
        <sz val="11"/>
        <color theme="1"/>
        <rFont val="Calibri"/>
        <family val="2"/>
        <scheme val="minor"/>
      </rPr>
      <t>Typha</t>
    </r>
    <r>
      <rPr>
        <sz val="11"/>
        <color theme="1"/>
        <rFont val="Calibri"/>
        <family val="2"/>
        <scheme val="minor"/>
      </rPr>
      <t xml:space="preserve"> (Typhaceae). </t>
    </r>
    <r>
      <rPr>
        <i/>
        <sz val="11"/>
        <color theme="1"/>
        <rFont val="Calibri"/>
        <family val="2"/>
        <scheme val="minor"/>
      </rPr>
      <t>The American Midland Naturalist</t>
    </r>
    <r>
      <rPr>
        <sz val="11"/>
        <color theme="1"/>
        <rFont val="Calibri"/>
        <family val="2"/>
        <scheme val="minor"/>
      </rPr>
      <t xml:space="preserve"> </t>
    </r>
    <r>
      <rPr>
        <b/>
        <sz val="11"/>
        <color theme="1"/>
        <rFont val="Calibri"/>
        <family val="2"/>
        <scheme val="minor"/>
      </rPr>
      <t>78(2)</t>
    </r>
    <r>
      <rPr>
        <sz val="11"/>
        <color theme="1"/>
        <rFont val="Calibri"/>
        <family val="2"/>
        <scheme val="minor"/>
      </rPr>
      <t>,  257 - 287., Givnish TJ, Ames M, McNeal JR, McKain MR, Steele PR, dePamphilis CW, Graham SW, Pires JC, Stevenson DW, Zomlefer WB, Briggs BG, Duvall MR, Moore MJ, Heaney JM, Soltis DE, Soltis PS, Thiele K, Leebens-Mack JH (2010) Assembling the tree of the monocotyledons: Plastome sequence phylogeny and evolution of Poales. Annals of the Missouri Botanical Garden 97(4), 584 - 616.</t>
    </r>
  </si>
  <si>
    <t>Pojar, Jim; MacKinnon, Andy, eds. 1994. Plants of the Pacific Northwest coast: Washington, Oregon, British Columbia and Alaska. Redmond, WA: Lone Pine Publishing. 526 p.</t>
  </si>
  <si>
    <t>Typha orientalis</t>
  </si>
  <si>
    <t>Parietaria</t>
  </si>
  <si>
    <t>Parietaria australis</t>
  </si>
  <si>
    <t>Parietaria cardiostegia</t>
  </si>
  <si>
    <t>Parietaria debilis</t>
  </si>
  <si>
    <t xml:space="preserve">Urtica </t>
  </si>
  <si>
    <t>Ingestion (1, 2, ref for other in genus), wind (2, ref for other member in genus). Nuts are not attractive to birds, and are not noted to be fleshy, so I have categorised it as abiotically dispersed.</t>
  </si>
  <si>
    <t>Verbenaceae</t>
  </si>
  <si>
    <t>Verbena</t>
  </si>
  <si>
    <t>Verbena africana</t>
  </si>
  <si>
    <t>Insects (ref for species in genus, ref for family with  morphology)</t>
  </si>
  <si>
    <t>Knuth, P. 1909. Handbook of flower pollination. Translated by J.R. Ainsworth Davis. Oxford: Clarendon Press. https://keys.lucidcentral.org/keys/v3/FFPA/key/FFPA/Media/Html/Verbenaceae.htm</t>
  </si>
  <si>
    <t>Atkins S (2004) Verbenaceae. In 'The Families and Genera of Vascular Plants - Flowering Plants. Dicotyledons' Vol. 7 (Eds JW Kadereit), 449 - 468.</t>
  </si>
  <si>
    <t>Verbena gaudichaudii</t>
  </si>
  <si>
    <t>Violaceae</t>
  </si>
  <si>
    <t>Afrohybanthus</t>
  </si>
  <si>
    <t>Afrohybanthus aurantiacus</t>
  </si>
  <si>
    <t>Gravity, then ants (ref for similar genus in family)</t>
  </si>
  <si>
    <t>Ballard Jr., H.E.; Paula-Souza, J.; Wahlert, G.A. Violaceae. In: Klaus Kubitzki. (Org.). Flowering Plants. Eudicots. 1ed.Berlin, Heidelberg: Springer Berlin Heidelberg, 2014, v. 11, p. 303-322</t>
  </si>
  <si>
    <t>Hybanthus</t>
  </si>
  <si>
    <t>Hybanthus aurentiacus</t>
  </si>
  <si>
    <t>Ballard HE, de Paula-Souza J, Wahlert GA (2014) Violaceae. In 'The Families and Genera of Vascular Plants - Eudicots'. Eds K Kubitzki. Vol 11. 303 - 322.</t>
  </si>
  <si>
    <t>Hybanthus floribundus</t>
  </si>
  <si>
    <t>Hybanthus monopetalus</t>
  </si>
  <si>
    <t>Melicytus</t>
  </si>
  <si>
    <t>Melicytus angustifolius</t>
  </si>
  <si>
    <t>Melicytus dentatus</t>
  </si>
  <si>
    <t>Viola</t>
  </si>
  <si>
    <t>Viola betonicifolia</t>
  </si>
  <si>
    <t>Ballistically, and ants (ref for genus)</t>
  </si>
  <si>
    <t>Viola cleistogamoides</t>
  </si>
  <si>
    <t>Viola eminens</t>
  </si>
  <si>
    <t>Viola hederacea</t>
  </si>
  <si>
    <t>Viola sieberiana</t>
  </si>
  <si>
    <t>Viscaceae</t>
  </si>
  <si>
    <t>Korthalsella</t>
  </si>
  <si>
    <t>Korthalsella leucothrix</t>
  </si>
  <si>
    <r>
      <t xml:space="preserve">Abe T (2006) Threatened pollination systems in native flora of the Ogasawara (Bonin) Islands. </t>
    </r>
    <r>
      <rPr>
        <i/>
        <sz val="11"/>
        <color theme="1"/>
        <rFont val="Calibri"/>
        <family val="2"/>
        <scheme val="minor"/>
      </rPr>
      <t>Annals of Botany</t>
    </r>
    <r>
      <rPr>
        <sz val="11"/>
        <color theme="1"/>
        <rFont val="Calibri"/>
        <family val="2"/>
        <scheme val="minor"/>
      </rPr>
      <t xml:space="preserve"> </t>
    </r>
    <r>
      <rPr>
        <b/>
        <sz val="11"/>
        <color theme="1"/>
        <rFont val="Calibri"/>
        <family val="2"/>
        <scheme val="minor"/>
      </rPr>
      <t>98</t>
    </r>
    <r>
      <rPr>
        <sz val="11"/>
        <color theme="1"/>
        <rFont val="Calibri"/>
        <family val="2"/>
        <scheme val="minor"/>
      </rPr>
      <t>, 317 - 334.</t>
    </r>
  </si>
  <si>
    <t>Kuijit J, Bertel H (2015) Viscaceae. In 'The Families and Genera of Vascular Plants - Flowering Plants. Eudicots.' Vol. 12 (Eds J Kuijt, B Hansen), 169 - 185.</t>
  </si>
  <si>
    <t>Xyridaceae</t>
  </si>
  <si>
    <t>Xyris</t>
  </si>
  <si>
    <t>Xyris gracilis</t>
  </si>
  <si>
    <t>Kral R, 1998. Xyridaceae. In: The families and genera of vascular plants, volume IV. Flowering plants. Monocotyledons: Alismatanae and Commelinanae (except Gramineae) [ed. by Kubitzki, K.]. Berlin, Germany: Springer-Verlag, 461-469.</t>
  </si>
  <si>
    <t>Xyris operculata</t>
  </si>
  <si>
    <t>Zannichelliaceae</t>
  </si>
  <si>
    <t>Zannichellia</t>
  </si>
  <si>
    <t>Zannichellia palustris</t>
  </si>
  <si>
    <r>
      <t xml:space="preserve">Guo Y, Sperry R, Cook CDK, Cox PA (1990) The pollination ecology of </t>
    </r>
    <r>
      <rPr>
        <i/>
        <sz val="11"/>
        <color theme="1"/>
        <rFont val="Calibri"/>
        <family val="2"/>
        <scheme val="minor"/>
      </rPr>
      <t>Zannichellia palustris</t>
    </r>
    <r>
      <rPr>
        <sz val="11"/>
        <color theme="1"/>
        <rFont val="Calibri"/>
        <family val="2"/>
        <scheme val="minor"/>
      </rPr>
      <t xml:space="preserve"> L. (Zannichelliaceae). </t>
    </r>
    <r>
      <rPr>
        <i/>
        <sz val="11"/>
        <color theme="1"/>
        <rFont val="Calibri"/>
        <family val="2"/>
        <scheme val="minor"/>
      </rPr>
      <t>Aquatic Botany</t>
    </r>
    <r>
      <rPr>
        <sz val="11"/>
        <color theme="1"/>
        <rFont val="Calibri"/>
        <family val="2"/>
        <scheme val="minor"/>
      </rPr>
      <t xml:space="preserve"> </t>
    </r>
    <r>
      <rPr>
        <b/>
        <sz val="11"/>
        <color theme="1"/>
        <rFont val="Calibri"/>
        <family val="2"/>
        <scheme val="minor"/>
      </rPr>
      <t>38</t>
    </r>
    <r>
      <rPr>
        <sz val="11"/>
        <color theme="1"/>
        <rFont val="Calibri"/>
        <family val="2"/>
        <scheme val="minor"/>
      </rPr>
      <t>, 341 - 356.</t>
    </r>
  </si>
  <si>
    <t>Haynes RR, Les DH, Holm-Nielsen (1998) Zannichellaceae. In 'The Families and Genera of Vascular Plants - Flowering Plants. Monocotyledons' (Eds K Kubitzki) Vol. 4, 470 - 474.</t>
  </si>
  <si>
    <t>Zygophyllaceae</t>
  </si>
  <si>
    <t>Nitraria</t>
  </si>
  <si>
    <t>Nitraria billardierei</t>
  </si>
  <si>
    <t>Insect (ref for other members of genus)</t>
  </si>
  <si>
    <t>Ingestion (1, ref for species)</t>
  </si>
  <si>
    <t>李清河, 徐军, 高婷婷, 颜秀, 辛智鸣, Li, Q, Xu, J, Gao, T, Yah, X, Xin, Z (2013) 白刺属植物的繁育系统与开花结实特征 - Breeding System Characteristics, Blooming and Fruiting Habits of Nitraria L. 东北林业大学学报 41, 68-71.</t>
  </si>
  <si>
    <t>Dunstan, H, Florentine, SK, Calviño-Cancela, M, Westbrooke, ME, Palmer, GC (2013) Dietary characteristics of Emus (Dromaius novaehollandiae) in semi-arid New South Wales, Australia, and dispersal and germination of ingested seeds. Emu - Austral Ornithology 113, 168-176.</t>
  </si>
  <si>
    <t>Roepera</t>
  </si>
  <si>
    <t xml:space="preserve">Roepera ammophila </t>
  </si>
  <si>
    <t>Unassisted/gravity, or ants (not well studied, ref for Australian clade). There's no evidence for ant dispersal for any specific Australian species, so I've classified them as abiotically dispersed.</t>
  </si>
  <si>
    <t>Sheahan MC (2007) Zygophyllaceae. In 'Flowering Plants. Eudicots' (Ed. K Kubitzki.) Vol. 9 pp. 488 - 500. (Springer Berlin Heidelberg: Berlin, Heidelberg)</t>
  </si>
  <si>
    <r>
      <t xml:space="preserve">Bellstedt DU, Galley C, Pirie MD, Linder HP (2012) The migration of the palaeotropical arid flora: Zygophylloideae as an example. </t>
    </r>
    <r>
      <rPr>
        <i/>
        <sz val="11"/>
        <color theme="1"/>
        <rFont val="Calibri"/>
        <family val="2"/>
        <scheme val="minor"/>
      </rPr>
      <t xml:space="preserve">Systematic Botany </t>
    </r>
    <r>
      <rPr>
        <b/>
        <sz val="11"/>
        <color theme="1"/>
        <rFont val="Calibri"/>
        <family val="2"/>
        <scheme val="minor"/>
      </rPr>
      <t>37(4)</t>
    </r>
    <r>
      <rPr>
        <sz val="11"/>
        <color theme="1"/>
        <rFont val="Calibri"/>
        <family val="2"/>
        <scheme val="minor"/>
      </rPr>
      <t>, 951 - 959.</t>
    </r>
  </si>
  <si>
    <t>Roepera angustifolia</t>
  </si>
  <si>
    <t>Roepera apiculata</t>
  </si>
  <si>
    <t>Roepera aurantiaca</t>
  </si>
  <si>
    <t>Roepera billardierei</t>
  </si>
  <si>
    <t>Roepera compressa</t>
  </si>
  <si>
    <t>Roepera confluens</t>
  </si>
  <si>
    <t>Roepera crassissima</t>
  </si>
  <si>
    <t>Roepera crenata</t>
  </si>
  <si>
    <t>Roepera eichleri</t>
  </si>
  <si>
    <t>Roepera emarginata</t>
  </si>
  <si>
    <t>Roepera eremaea</t>
  </si>
  <si>
    <t>Roepera flava</t>
  </si>
  <si>
    <t>Roepera glauca</t>
  </si>
  <si>
    <t>Roepera halophila</t>
  </si>
  <si>
    <t>Roepera howittii</t>
  </si>
  <si>
    <t>Roepera humillima</t>
  </si>
  <si>
    <t>Roepera hybrida</t>
  </si>
  <si>
    <t>Roepera iodicarpa</t>
  </si>
  <si>
    <t>Roepera kochii</t>
  </si>
  <si>
    <t>Roepera marliesiae</t>
  </si>
  <si>
    <t>Roepera ovata</t>
  </si>
  <si>
    <t>Roepera prismatotheca</t>
  </si>
  <si>
    <t>Roepera reticulata</t>
  </si>
  <si>
    <t>Roepera rowelliae</t>
  </si>
  <si>
    <t>Roepera similis</t>
  </si>
  <si>
    <t>Roepera tesquorum</t>
  </si>
  <si>
    <t>Tribulopis</t>
  </si>
  <si>
    <t>Tribulopis angustifolia</t>
  </si>
  <si>
    <t>Unassisted (likley, based on morphlogy)</t>
  </si>
  <si>
    <r>
      <t xml:space="preserve">Barker RM (1998) Notes on the genus </t>
    </r>
    <r>
      <rPr>
        <i/>
        <sz val="11"/>
        <color theme="1"/>
        <rFont val="Calibri"/>
        <family val="2"/>
        <scheme val="minor"/>
      </rPr>
      <t>Tribulopis</t>
    </r>
    <r>
      <rPr>
        <sz val="11"/>
        <color theme="1"/>
        <rFont val="Calibri"/>
        <family val="2"/>
        <scheme val="minor"/>
      </rPr>
      <t xml:space="preserve"> (Zygophyllaceae) in Australia. </t>
    </r>
    <r>
      <rPr>
        <i/>
        <sz val="11"/>
        <color theme="1"/>
        <rFont val="Calibri"/>
        <family val="2"/>
        <scheme val="minor"/>
      </rPr>
      <t xml:space="preserve">Journal of the Adelaide Botanic Gardens </t>
    </r>
    <r>
      <rPr>
        <b/>
        <sz val="11"/>
        <color theme="1"/>
        <rFont val="Calibri"/>
        <family val="2"/>
        <scheme val="minor"/>
      </rPr>
      <t>18(2)</t>
    </r>
    <r>
      <rPr>
        <sz val="11"/>
        <color theme="1"/>
        <rFont val="Calibri"/>
        <family val="2"/>
        <scheme val="minor"/>
      </rPr>
      <t>, 77 - 93.</t>
    </r>
  </si>
  <si>
    <t>Tribulus astrocarpus</t>
  </si>
  <si>
    <t>Tribulus eichlerianus</t>
  </si>
  <si>
    <t>Tribulus hystrix</t>
  </si>
  <si>
    <t>Tribulus macrocarpus</t>
  </si>
  <si>
    <t>Tribulus micrococcus</t>
  </si>
  <si>
    <t>Tribulus minutus</t>
  </si>
  <si>
    <t>Tribulus occidentalis</t>
  </si>
  <si>
    <t>Fimbristylis vaginata</t>
  </si>
  <si>
    <t>Melaleuca fauicola</t>
  </si>
  <si>
    <t>Pterostylis longifolia</t>
  </si>
  <si>
    <t>Caladenia flavovirens</t>
  </si>
  <si>
    <t>Caladenia longicauda</t>
  </si>
  <si>
    <t>Latitude</t>
  </si>
  <si>
    <t>Longitude</t>
  </si>
  <si>
    <t>Sex</t>
  </si>
  <si>
    <t>Height (cm)</t>
  </si>
  <si>
    <t>Diameter (cm)</t>
  </si>
  <si>
    <t>F</t>
  </si>
  <si>
    <t>M</t>
  </si>
  <si>
    <t>J</t>
  </si>
  <si>
    <t xml:space="preserve">Site </t>
  </si>
  <si>
    <t>Clements Gap Conservation Park</t>
  </si>
  <si>
    <t>I</t>
  </si>
  <si>
    <t>Hiltaba Nature Reserve</t>
  </si>
  <si>
    <t>Plant height (cm)</t>
  </si>
  <si>
    <t>Plant diameter (cm)</t>
  </si>
  <si>
    <t>Baron'</t>
  </si>
  <si>
    <t>Telowie Gorge Conservation Park</t>
  </si>
  <si>
    <t>Date</t>
  </si>
  <si>
    <t>CG20-M1</t>
  </si>
  <si>
    <t>CG20-M2</t>
  </si>
  <si>
    <t>CG20-M4</t>
  </si>
  <si>
    <t>CG20-M5</t>
  </si>
  <si>
    <t>CG20-M6</t>
  </si>
  <si>
    <t>CG20-M7</t>
  </si>
  <si>
    <t>CG20-M8</t>
  </si>
  <si>
    <t>CG20-M9</t>
  </si>
  <si>
    <t>CG20-M10</t>
  </si>
  <si>
    <t>CG20-M11</t>
  </si>
  <si>
    <t>CG20-M12</t>
  </si>
  <si>
    <t>CG20-M13</t>
  </si>
  <si>
    <t>15/8/2021</t>
  </si>
  <si>
    <t>CG20-M14</t>
  </si>
  <si>
    <t>CG20-M15</t>
  </si>
  <si>
    <t>CG20-M16</t>
  </si>
  <si>
    <t>CG20-M17</t>
  </si>
  <si>
    <t>CG20-M18</t>
  </si>
  <si>
    <t>CG20-M19</t>
  </si>
  <si>
    <t>CG20-M20</t>
  </si>
  <si>
    <t>CG20-M22</t>
  </si>
  <si>
    <t>CG20-M23</t>
  </si>
  <si>
    <t>CG20-M24</t>
  </si>
  <si>
    <t>CG20-M25</t>
  </si>
  <si>
    <t>Code</t>
  </si>
  <si>
    <t>CG20-F1</t>
  </si>
  <si>
    <t>CG20-F2</t>
  </si>
  <si>
    <t>CG20-F3</t>
  </si>
  <si>
    <t>CG20-F4</t>
  </si>
  <si>
    <t>CG20-F5</t>
  </si>
  <si>
    <t>CG20-F6</t>
  </si>
  <si>
    <t>CG20-F7</t>
  </si>
  <si>
    <t>CG20-F8</t>
  </si>
  <si>
    <t>CG20-F9</t>
  </si>
  <si>
    <t>CG20-F10</t>
  </si>
  <si>
    <t>CG20-F11</t>
  </si>
  <si>
    <t>CG20-F12</t>
  </si>
  <si>
    <t>CG20-F13</t>
  </si>
  <si>
    <t>CG20-F14</t>
  </si>
  <si>
    <t>CG20-F15</t>
  </si>
  <si>
    <t>CG20-F16</t>
  </si>
  <si>
    <t>CG20-F17</t>
  </si>
  <si>
    <t>CG20-F19</t>
  </si>
  <si>
    <t>CG20-F20</t>
  </si>
  <si>
    <t>CG20-F21</t>
  </si>
  <si>
    <t>CG20-F22</t>
  </si>
  <si>
    <t>CG20-F23</t>
  </si>
  <si>
    <t>CG20-F24</t>
  </si>
  <si>
    <t>CG20-F25</t>
  </si>
  <si>
    <t>Stem dry weight (g)</t>
  </si>
  <si>
    <t>Estimated stems units/plant</t>
  </si>
  <si>
    <t>HI21-M1</t>
  </si>
  <si>
    <t>25/9/2021</t>
  </si>
  <si>
    <t>HI21-M2</t>
  </si>
  <si>
    <t>HI21-M3</t>
  </si>
  <si>
    <t>HI21-M4</t>
  </si>
  <si>
    <t>HI21-M5</t>
  </si>
  <si>
    <t>HI21-M6</t>
  </si>
  <si>
    <t>HI21-M7</t>
  </si>
  <si>
    <t>HI21-M8</t>
  </si>
  <si>
    <t>HI21-M9</t>
  </si>
  <si>
    <t>HI21-M10</t>
  </si>
  <si>
    <t>HI21-M11</t>
  </si>
  <si>
    <t>HI21-M12</t>
  </si>
  <si>
    <t>HI21-M13</t>
  </si>
  <si>
    <t>HI21-M14</t>
  </si>
  <si>
    <t>HI21-M15</t>
  </si>
  <si>
    <t>HI21-M16</t>
  </si>
  <si>
    <t>HI21-M17</t>
  </si>
  <si>
    <t>HI21-M18</t>
  </si>
  <si>
    <t>HI21-M19</t>
  </si>
  <si>
    <t>HI21-M20</t>
  </si>
  <si>
    <t>HI21-M21</t>
  </si>
  <si>
    <t>HI21-M22</t>
  </si>
  <si>
    <t>HI21-M23</t>
  </si>
  <si>
    <t>HI21-M24</t>
  </si>
  <si>
    <t>HI21-M25</t>
  </si>
  <si>
    <t>HI21-F1</t>
  </si>
  <si>
    <t>HI21-F2</t>
  </si>
  <si>
    <t>HI21-F3</t>
  </si>
  <si>
    <t>HI21-F4</t>
  </si>
  <si>
    <t>HI21-F5</t>
  </si>
  <si>
    <t>HI21-F6</t>
  </si>
  <si>
    <t>HI21-F7</t>
  </si>
  <si>
    <t>HI21-F8</t>
  </si>
  <si>
    <t>HI21-F9</t>
  </si>
  <si>
    <t>HI21-F10</t>
  </si>
  <si>
    <t>HI21-F11</t>
  </si>
  <si>
    <t>HI21-F12</t>
  </si>
  <si>
    <t>HI21-F13</t>
  </si>
  <si>
    <t>HI21-F14</t>
  </si>
  <si>
    <t>HI21-F15</t>
  </si>
  <si>
    <t>HI21-F16</t>
  </si>
  <si>
    <t>HI21-F17</t>
  </si>
  <si>
    <t>HI21-F18</t>
  </si>
  <si>
    <t>HI21-F19</t>
  </si>
  <si>
    <t>HI21-F20</t>
  </si>
  <si>
    <t>HI21-F21</t>
  </si>
  <si>
    <t>HI21-F22</t>
  </si>
  <si>
    <t>26/9/2021</t>
  </si>
  <si>
    <t>HI21-F23</t>
  </si>
  <si>
    <t>26/9/2022</t>
  </si>
  <si>
    <t>HI21-F24</t>
  </si>
  <si>
    <t>26/9/2023</t>
  </si>
  <si>
    <t>HI21-F25</t>
  </si>
  <si>
    <t>26/9/2024</t>
  </si>
  <si>
    <t>Proportion of reproductive biomass of single stem (rep DW/stem DW)</t>
  </si>
  <si>
    <t>SR21-M1</t>
  </si>
  <si>
    <t>SR21-M2</t>
  </si>
  <si>
    <t>SR21-M3</t>
  </si>
  <si>
    <t>SR21-M4</t>
  </si>
  <si>
    <t>SR21-M5</t>
  </si>
  <si>
    <t>SR21-M6</t>
  </si>
  <si>
    <t>SR21-M7</t>
  </si>
  <si>
    <t>SR21-M8</t>
  </si>
  <si>
    <t>SR21-M9</t>
  </si>
  <si>
    <t>SR21-M10</t>
  </si>
  <si>
    <t>SR21-M11</t>
  </si>
  <si>
    <t>SR21-M12</t>
  </si>
  <si>
    <t>SR21-M13</t>
  </si>
  <si>
    <t>SR21-M14</t>
  </si>
  <si>
    <t>SR21-M15</t>
  </si>
  <si>
    <t>SR21-M16</t>
  </si>
  <si>
    <t>SR21-M17</t>
  </si>
  <si>
    <t>SR21-M18</t>
  </si>
  <si>
    <t>SR21-M19</t>
  </si>
  <si>
    <t>SR21-M20</t>
  </si>
  <si>
    <t>SR21-M21</t>
  </si>
  <si>
    <t>SR21-M22</t>
  </si>
  <si>
    <t>SR21-M23</t>
  </si>
  <si>
    <t>SR21-M24</t>
  </si>
  <si>
    <t>SR21-M25</t>
  </si>
  <si>
    <t>Flowers/ Inflorescence</t>
  </si>
  <si>
    <t>SR21-F1</t>
  </si>
  <si>
    <t>SR21-F2</t>
  </si>
  <si>
    <t>SR21-F3</t>
  </si>
  <si>
    <t>SR21-F4</t>
  </si>
  <si>
    <t>SR21-F5</t>
  </si>
  <si>
    <t>SR21-F6</t>
  </si>
  <si>
    <t>SR21-F7</t>
  </si>
  <si>
    <t>SR21-F8</t>
  </si>
  <si>
    <t>SR21-F9</t>
  </si>
  <si>
    <t>SR21-F10</t>
  </si>
  <si>
    <t>SR21-F11</t>
  </si>
  <si>
    <t>SR21-F12</t>
  </si>
  <si>
    <t>SR21-F13</t>
  </si>
  <si>
    <t>SR21-F14</t>
  </si>
  <si>
    <t>SR21-F15</t>
  </si>
  <si>
    <t>SR21-F16</t>
  </si>
  <si>
    <t>SR21-F17</t>
  </si>
  <si>
    <t>SR21-F18</t>
  </si>
  <si>
    <t>SR21-F19</t>
  </si>
  <si>
    <t>SR21-F20</t>
  </si>
  <si>
    <t>SR21-F21</t>
  </si>
  <si>
    <t>SR21-F22</t>
  </si>
  <si>
    <t>SR21-F23</t>
  </si>
  <si>
    <t>SR21-F24</t>
  </si>
  <si>
    <t>SR21-F25</t>
  </si>
  <si>
    <t>Swan Reach</t>
  </si>
  <si>
    <t>TG21-M1</t>
  </si>
  <si>
    <t>30/8/2021</t>
  </si>
  <si>
    <t>TG21-M2</t>
  </si>
  <si>
    <t>TG21-M3</t>
  </si>
  <si>
    <t>TG21-M4</t>
  </si>
  <si>
    <t>TG21-M5</t>
  </si>
  <si>
    <t>TG21-M6</t>
  </si>
  <si>
    <t>TG21-M7</t>
  </si>
  <si>
    <t>TG21-M8</t>
  </si>
  <si>
    <t>TG21-M9</t>
  </si>
  <si>
    <t>TG21-M10</t>
  </si>
  <si>
    <t>TG21-M11</t>
  </si>
  <si>
    <t>TG21-M12</t>
  </si>
  <si>
    <t>TG21-M13</t>
  </si>
  <si>
    <t>TG21-M14</t>
  </si>
  <si>
    <t>TG21-M15</t>
  </si>
  <si>
    <t>TG21-M16</t>
  </si>
  <si>
    <t>TG21-M17</t>
  </si>
  <si>
    <t>TG21-M18</t>
  </si>
  <si>
    <t>TG21-M19</t>
  </si>
  <si>
    <t>TG21-M20</t>
  </si>
  <si>
    <t>TG21-M21</t>
  </si>
  <si>
    <t>TG21-M22</t>
  </si>
  <si>
    <t>TG21-M23</t>
  </si>
  <si>
    <t>TG21-M24</t>
  </si>
  <si>
    <t>TG21-M25</t>
  </si>
  <si>
    <t>TG21-F1</t>
  </si>
  <si>
    <t>17/10/2021</t>
  </si>
  <si>
    <t>TG21-F2</t>
  </si>
  <si>
    <t>TG21-F3</t>
  </si>
  <si>
    <t>TG21-F4</t>
  </si>
  <si>
    <t>TG21-F5</t>
  </si>
  <si>
    <t>TG21-F6</t>
  </si>
  <si>
    <t>TG21-F7</t>
  </si>
  <si>
    <t>TG21-F8</t>
  </si>
  <si>
    <t>TG21-F9</t>
  </si>
  <si>
    <t>TG21-F10</t>
  </si>
  <si>
    <t>TG21-F11</t>
  </si>
  <si>
    <t>TG21-F12</t>
  </si>
  <si>
    <t>TG21-F13</t>
  </si>
  <si>
    <t>TG21-F14</t>
  </si>
  <si>
    <t>TG21-F15</t>
  </si>
  <si>
    <t>TG21-F16</t>
  </si>
  <si>
    <t>TG21-F17</t>
  </si>
  <si>
    <t>TG21-F18</t>
  </si>
  <si>
    <t>TG21-F19</t>
  </si>
  <si>
    <t>TG21-F20</t>
  </si>
  <si>
    <t>TG21-F21</t>
  </si>
  <si>
    <t>TG21-F22</t>
  </si>
  <si>
    <t>TG21-F23</t>
  </si>
  <si>
    <t>TG21-F24</t>
  </si>
  <si>
    <t>TG21-F25</t>
  </si>
  <si>
    <t>Estimated inflorescences/stem unit</t>
  </si>
  <si>
    <t>Calculated inflorescences/plant</t>
  </si>
  <si>
    <t>Stem reproductive dry weight (g)</t>
  </si>
  <si>
    <t>Sex ('D'ioecious/'N'on-'D'ioecious)</t>
  </si>
  <si>
    <t>Growth Form</t>
  </si>
  <si>
    <t>Binary Pollination</t>
  </si>
  <si>
    <t>Binary Seed Dispersal</t>
  </si>
  <si>
    <t>Ingestion by birds (ref for species in)</t>
  </si>
  <si>
    <t>Hartmann HEK (1993) Aizoaceae. In 'The Families and Genera of Vascular Plants. Vol. II Flowering Plants . Dicotyledons' Eds K Kubitzki, JG Rohwer, V Bittrich, Springer-Verlag, Heidelburg, Berlin. Parsons (1997) Carpobrotus modestus (Aizoaceae), a post-fire pioneer in semi-arid southern Australia. Journal of Arid Environments 37, 453–459.</t>
  </si>
  <si>
    <t xml:space="preserve">Hartmann HEK (1993) Aizoaceae. In 'The Families and Genera of Vascular Plants. Vol. II Flowering Plants . Dicotyledons' Eds K Kubitzki, JG Rohwer, V Bittrich, Springer-Verlag, Heidelburg, Berlin.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</si>
</sst>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sz val="11"/>
      <color rgb="FF000000"/>
      <name val="Calibri"/>
      <family val="2"/>
      <scheme val="minor"/>
    </font>
    <font>
      <sz val="11"/>
      <color rgb="FF000000"/>
      <name val="Source Sans Pro"/>
      <family val="2"/>
    </font>
    <font>
      <u/>
      <sz val="11"/>
      <color theme="10"/>
      <name val="Calibri"/>
      <family val="2"/>
      <scheme val="minor"/>
    </font>
    <font>
      <i/>
      <sz val="11"/>
      <color rgb="FF000000"/>
      <name val="Source Sans Pro"/>
      <family val="2"/>
    </font>
    <font>
      <b/>
      <sz val="11"/>
      <color rgb="FF000000"/>
      <name val="Source Sans Pro"/>
      <family val="2"/>
    </font>
    <font>
      <sz val="11"/>
      <color rgb="FF3E3D40"/>
      <name val="Georgia"/>
      <family val="1"/>
    </font>
    <font>
      <i/>
      <sz val="11"/>
      <color rgb="FF3E3D40"/>
      <name val="Georgia"/>
      <family val="1"/>
    </font>
    <font>
      <b/>
      <sz val="11"/>
      <name val="Calibri"/>
      <family val="2"/>
      <scheme val="minor"/>
    </font>
    <font>
      <sz val="11"/>
      <color rgb="FF000000"/>
      <name val="Verdana"/>
      <family val="2"/>
    </font>
    <font>
      <i/>
      <sz val="11"/>
      <color rgb="FF000000"/>
      <name val="Verdana"/>
      <family val="2"/>
    </font>
    <font>
      <b/>
      <sz val="11"/>
      <color rgb="FF000000"/>
      <name val="Verdana"/>
      <family val="2"/>
    </font>
    <font>
      <i/>
      <u/>
      <sz val="11"/>
      <color theme="10"/>
      <name val="Calibri"/>
      <family val="2"/>
      <scheme val="minor"/>
    </font>
    <font>
      <i/>
      <u/>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FF9933"/>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rgb="FF66FF33"/>
        <bgColor indexed="64"/>
      </patternFill>
    </fill>
    <fill>
      <patternFill patternType="solid">
        <fgColor theme="8" tint="-0.249977111117893"/>
        <bgColor indexed="64"/>
      </patternFill>
    </fill>
    <fill>
      <patternFill patternType="solid">
        <fgColor rgb="FF00B050"/>
        <bgColor indexed="64"/>
      </patternFill>
    </fill>
    <fill>
      <patternFill patternType="solid">
        <fgColor theme="9"/>
        <bgColor indexed="64"/>
      </patternFill>
    </fill>
    <fill>
      <patternFill patternType="solid">
        <fgColor theme="5" tint="-0.249977111117893"/>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1" fillId="0" borderId="0" xfId="0" applyFont="1"/>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5" fillId="0" borderId="0" xfId="0" applyFont="1"/>
    <xf numFmtId="0" fontId="1" fillId="2" borderId="0" xfId="0" applyFont="1" applyFill="1"/>
    <xf numFmtId="0" fontId="1" fillId="12" borderId="0" xfId="0" applyFont="1" applyFill="1"/>
    <xf numFmtId="0" fontId="6" fillId="0" borderId="0" xfId="1"/>
    <xf numFmtId="0" fontId="6" fillId="0" borderId="0" xfId="1" applyAlignment="1"/>
    <xf numFmtId="0" fontId="0" fillId="13" borderId="0" xfId="0" applyFill="1"/>
    <xf numFmtId="0" fontId="0" fillId="14" borderId="0" xfId="0" applyFill="1"/>
    <xf numFmtId="0" fontId="9" fillId="0" borderId="0" xfId="0" applyFont="1"/>
    <xf numFmtId="0" fontId="11" fillId="0" borderId="0" xfId="0" applyFont="1"/>
    <xf numFmtId="0" fontId="4" fillId="0" borderId="0" xfId="0" applyFont="1"/>
    <xf numFmtId="0" fontId="12" fillId="0" borderId="0" xfId="0" applyFont="1"/>
    <xf numFmtId="0" fontId="0" fillId="0" borderId="0" xfId="0" quotePrefix="1"/>
    <xf numFmtId="14" fontId="0" fillId="0" borderId="0" xfId="0" applyNumberFormat="1"/>
  </cellXfs>
  <cellStyles count="2">
    <cellStyle name="Hyperlink" xfId="1" builtinId="8"/>
    <cellStyle name="Normal" xfId="0" builtinId="0"/>
  </cellStyles>
  <dxfs count="1">
    <dxf>
      <fill>
        <patternFill>
          <bgColor rgb="FFFFC000"/>
        </patternFill>
      </fill>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18"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26" Type="http://schemas.openxmlformats.org/officeDocument/2006/relationships/hyperlink" Target="https://florabase.dpaw.wa.gov.au/browse/profile/22104.%20Batra%20SWT%20(1984)%20Phytophages%20and%20pollinators%20of%20Galium%20(Rubiaceae)%20in%20Eurasia%20and%20North%20Americ.%20Environmental%20Entomology%2013,%201113%20-%20124." TargetMode="External"/><Relationship Id="rId39" Type="http://schemas.openxmlformats.org/officeDocument/2006/relationships/hyperlink" Target="https://keys.lucidcentral.org/keys/v3/FFPA/key/FFPA/Media/Html/Solanaceae.htm" TargetMode="External"/><Relationship Id="rId21" Type="http://schemas.openxmlformats.org/officeDocument/2006/relationships/hyperlink" Target="https://www.cabi.org/isc/datasheet/68317" TargetMode="External"/><Relationship Id="rId34" Type="http://schemas.openxmlformats.org/officeDocument/2006/relationships/hyperlink" Target="https://keys.lucidcentral.org/keys/v3/FFPA/key/FFPA/Media/Html/Solanaceae.htm" TargetMode="External"/><Relationship Id="rId42" Type="http://schemas.openxmlformats.org/officeDocument/2006/relationships/hyperlink" Target="https://keys.lucidcentral.org/keys/v3/FFPA/key/FFPA/Media/Html/Solanaceae.htm" TargetMode="External"/><Relationship Id="rId47"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50"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55" Type="http://schemas.openxmlformats.org/officeDocument/2006/relationships/hyperlink" Target="https://keys.lucidcentral.org/keys/v3/FFPA/key/FFPA/Media/Html/Solanaceae.htm" TargetMode="External"/><Relationship Id="rId63" Type="http://schemas.openxmlformats.org/officeDocument/2006/relationships/printerSettings" Target="../printerSettings/printerSettings1.bin"/><Relationship Id="rId7"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2" Type="http://schemas.openxmlformats.org/officeDocument/2006/relationships/hyperlink" Target="https://florabase.dpaw.wa.gov.au/browse/profile/21406,%20Hartmann%20HEK%20(1993)%20Aizoaceae.%20In%20'The%20Families%20and%20Genera%20of%20Vascular%20Plants.%20Vol.%20II%20Flowering%20Plants%20.%20Dicotyledons'%20Eds%20K%20Kubitzki,%20JG%20Rohwer,%20V%20Bittrich,%20Springer-Verlag,%20Heidelburg,%20Berlin." TargetMode="External"/><Relationship Id="rId16"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29" Type="http://schemas.openxmlformats.org/officeDocument/2006/relationships/hyperlink" Target="https://florabase.dpaw.wa.gov.au/browse/profile/22104.%20Batra%20SWT%20(1984)%20Phytophages%20and%20pollinators%20of%20Galium%20(Rubiaceae)%20in%20Eurasia%20and%20North%20Americ.%20Environmental%20Entomology%2013,%201113%20-%20124." TargetMode="External"/><Relationship Id="rId11"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24" Type="http://schemas.openxmlformats.org/officeDocument/2006/relationships/hyperlink" Target="https://florabase.dpaw.wa.gov.au/browse/profile/22104.%20Batra%20SWT%20(1984)%20Phytophages%20and%20pollinators%20of%20Galium%20(Rubiaceae)%20in%20Eurasia%20and%20North%20Americ.%20Environmental%20Entomology%2013,%201113%20-%20124." TargetMode="External"/><Relationship Id="rId32" Type="http://schemas.openxmlformats.org/officeDocument/2006/relationships/hyperlink" Target="http://www.environment.gov.au/resource/recovery-plan-zieria-prostrata" TargetMode="External"/><Relationship Id="rId37" Type="http://schemas.openxmlformats.org/officeDocument/2006/relationships/hyperlink" Target="https://keys.lucidcentral.org/keys/v3/FFPA/key/FFPA/Media/Html/Solanaceae.htm" TargetMode="External"/><Relationship Id="rId40" Type="http://schemas.openxmlformats.org/officeDocument/2006/relationships/hyperlink" Target="https://keys.lucidcentral.org/keys/v3/FFPA/key/FFPA/Media/Html/Solanaceae.htm" TargetMode="External"/><Relationship Id="rId45" Type="http://schemas.openxmlformats.org/officeDocument/2006/relationships/hyperlink" Target="https://www.latrobe.edu.au/ecology-environment-evolution/about-us/facilities/box-ironbark/asteraceae" TargetMode="External"/><Relationship Id="rId53" Type="http://schemas.openxmlformats.org/officeDocument/2006/relationships/hyperlink" Target="https://keyserver.lucidcentral.org/weeds/data/media/Html/urochloa_mutica.htm" TargetMode="External"/><Relationship Id="rId58" Type="http://schemas.openxmlformats.org/officeDocument/2006/relationships/hyperlink" Target="https://keyserver.lucidcentral.org/weeds/data/media/Html/urochloa_mutica.htm" TargetMode="External"/><Relationship Id="rId5" Type="http://schemas.openxmlformats.org/officeDocument/2006/relationships/hyperlink" Target="https://florabase.dpaw.wa.gov.au/browse/profile/22398,%20Hartmann%20HEK%20(1993)%20Aizoaceae.%20In%20'The%20Families%20and%20Genera%20of%20Vascular%20Plants.%20Vol.%20II%20Flowering%20Plants%20.%20Dicotyledons'%20Eds%20K%20Kubitzki,%20JG%20Rohwer,%20V%20Bittrich,%20Springer-Verlag,%20Heidelburg,%20Berlin." TargetMode="External"/><Relationship Id="rId61" Type="http://schemas.openxmlformats.org/officeDocument/2006/relationships/hyperlink" Target="https://keyserver.lucidcentral.org/weeds/data/media/Html/urochloa_mutica.htm" TargetMode="External"/><Relationship Id="rId19"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14"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22" Type="http://schemas.openxmlformats.org/officeDocument/2006/relationships/hyperlink" Target="https://florabase.dpaw.wa.gov.au/browse/profile/22104.%20Batra%20SWT%20(1984)%20Phytophages%20and%20pollinators%20of%20Galium%20(Rubiaceae)%20in%20Eurasia%20and%20North%20Americ.%20Environmental%20Entomology%2013,%201113%20-%20124." TargetMode="External"/><Relationship Id="rId27" Type="http://schemas.openxmlformats.org/officeDocument/2006/relationships/hyperlink" Target="https://florabase.dpaw.wa.gov.au/browse/profile/22104.%20Batra%20SWT%20(1984)%20Phytophages%20and%20pollinators%20of%20Galium%20(Rubiaceae)%20in%20Eurasia%20and%20North%20Americ.%20Environmental%20Entomology%2013,%201113%20-%20124." TargetMode="External"/><Relationship Id="rId30" Type="http://schemas.openxmlformats.org/officeDocument/2006/relationships/hyperlink" Target="https://florabase.dpaw.wa.gov.au/browse/profile/22104.%20Batra%20SWT%20(1984)%20Phytophages%20and%20pollinators%20of%20Galium%20(Rubiaceae)%20in%20Eurasia%20and%20North%20Americ.%20Environmental%20Entomology%2013,%201113%20-%20124." TargetMode="External"/><Relationship Id="rId35" Type="http://schemas.openxmlformats.org/officeDocument/2006/relationships/hyperlink" Target="https://keys.lucidcentral.org/keys/v3/FFPA/key/FFPA/Media/Html/Solanaceae.htm" TargetMode="External"/><Relationship Id="rId43" Type="http://schemas.openxmlformats.org/officeDocument/2006/relationships/hyperlink" Target="https://www.latrobe.edu.au/ecology-environment-evolution/about-us/facilities/box-ironbark/asteraceae" TargetMode="External"/><Relationship Id="rId48"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56" Type="http://schemas.openxmlformats.org/officeDocument/2006/relationships/hyperlink" Target="https://keys.lucidcentral.org/keys/v3/FFPA/key/FFPA/Media/Html/Solanaceae.htm" TargetMode="External"/><Relationship Id="rId8"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51"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3" Type="http://schemas.openxmlformats.org/officeDocument/2006/relationships/hyperlink" Target="https://florabase.dpaw.wa.gov.au/browse/profile/22398,%20Hartmann%20HEK%20(1993)%20Aizoaceae.%20In%20'The%20Families%20and%20Genera%20of%20Vascular%20Plants.%20Vol.%20II%20Flowering%20Plants%20.%20Dicotyledons'%20Eds%20K%20Kubitzki,%20JG%20Rohwer,%20V%20Bittrich,%20Springer-Verlag,%20Heidelburg,%20Berlin." TargetMode="External"/><Relationship Id="rId12"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17"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25" Type="http://schemas.openxmlformats.org/officeDocument/2006/relationships/hyperlink" Target="https://florabase.dpaw.wa.gov.au/browse/profile/22104.%20Batra%20SWT%20(1984)%20Phytophages%20and%20pollinators%20of%20Galium%20(Rubiaceae)%20in%20Eurasia%20and%20North%20Americ.%20Environmental%20Entomology%2013,%201113%20-%20124." TargetMode="External"/><Relationship Id="rId33" Type="http://schemas.openxmlformats.org/officeDocument/2006/relationships/hyperlink" Target="https://keys.lucidcentral.org/keys/v3/FFPA/key/FFPA/Media/Html/Solanaceae.htm" TargetMode="External"/><Relationship Id="rId38" Type="http://schemas.openxmlformats.org/officeDocument/2006/relationships/hyperlink" Target="https://keys.lucidcentral.org/keys/v3/FFPA/key/FFPA/Media/Html/Solanaceae.htm" TargetMode="External"/><Relationship Id="rId46"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59" Type="http://schemas.openxmlformats.org/officeDocument/2006/relationships/hyperlink" Target="https://keyserver.lucidcentral.org/weeds/data/media/Html/urochloa_mutica.htm" TargetMode="External"/><Relationship Id="rId20"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41" Type="http://schemas.openxmlformats.org/officeDocument/2006/relationships/hyperlink" Target="https://keys.lucidcentral.org/keys/v3/FFPA/key/FFPA/Media/Html/Solanaceae.htm" TargetMode="External"/><Relationship Id="rId54" Type="http://schemas.openxmlformats.org/officeDocument/2006/relationships/hyperlink" Target="http://www.environment.gov.au/resource/recovery-plan-zieria-prostrata" TargetMode="External"/><Relationship Id="rId62" Type="http://schemas.openxmlformats.org/officeDocument/2006/relationships/hyperlink" Target="https://resources.austplants.com.au/stories/trickery-mimicry-and-deceit-of-orchids-in-the-wild/" TargetMode="External"/><Relationship Id="rId1" Type="http://schemas.openxmlformats.org/officeDocument/2006/relationships/hyperlink" Target="https://florabase.dpaw.wa.gov.au/browse/profile/21406,%20Hartmann%20HEK%20(1993)%20Aizoaceae.%20In%20'The%20Families%20and%20Genera%20of%20Vascular%20Plants.%20Vol.%20II%20Flowering%20Plants%20.%20Dicotyledons'%20Eds%20K%20Kubitzki,%20JG%20Rohwer,%20V%20Bittrich,%20Springer-Verlag,%20Heidelburg,%20Berlin." TargetMode="External"/><Relationship Id="rId6" Type="http://schemas.openxmlformats.org/officeDocument/2006/relationships/hyperlink" Target="https://www.latrobe.edu.au/ecology-environment-evolution/about-us/facilities/box-ironbark/asteraceae" TargetMode="External"/><Relationship Id="rId15"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23" Type="http://schemas.openxmlformats.org/officeDocument/2006/relationships/hyperlink" Target="https://florabase.dpaw.wa.gov.au/browse/profile/22104.%20Batra%20SWT%20(1984)%20Phytophages%20and%20pollinators%20of%20Galium%20(Rubiaceae)%20in%20Eurasia%20and%20North%20Americ.%20Environmental%20Entomology%2013,%201113%20-%20124." TargetMode="External"/><Relationship Id="rId28" Type="http://schemas.openxmlformats.org/officeDocument/2006/relationships/hyperlink" Target="https://florabase.dpaw.wa.gov.au/browse/profile/22104.%20Batra%20SWT%20(1984)%20Phytophages%20and%20pollinators%20of%20Galium%20(Rubiaceae)%20in%20Eurasia%20and%20North%20Americ.%20Environmental%20Entomology%2013,%201113%20-%20124." TargetMode="External"/><Relationship Id="rId36" Type="http://schemas.openxmlformats.org/officeDocument/2006/relationships/hyperlink" Target="https://keys.lucidcentral.org/keys/v3/FFPA/key/FFPA/Media/Html/Solanaceae.htm" TargetMode="External"/><Relationship Id="rId49"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57" Type="http://schemas.openxmlformats.org/officeDocument/2006/relationships/hyperlink" Target="https://keys.lucidcentral.org/keys/v3/FFPA/key/FFPA/Media/Html/Solanaceae.htm" TargetMode="External"/><Relationship Id="rId10"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31" Type="http://schemas.openxmlformats.org/officeDocument/2006/relationships/hyperlink" Target="https://florabase.dpaw.wa.gov.au/browse/profile/22104.%20Batra%20SWT%20(1984)%20Phytophages%20and%20pollinators%20of%20Galium%20(Rubiaceae)%20in%20Eurasia%20and%20North%20Americ.%20Environmental%20Entomology%2013,%201113%20-%20124." TargetMode="External"/><Relationship Id="rId44" Type="http://schemas.openxmlformats.org/officeDocument/2006/relationships/hyperlink" Target="https://www.latrobe.edu.au/ecology-environment-evolution/about-us/facilities/box-ironbark/asteraceae" TargetMode="External"/><Relationship Id="rId52"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 Id="rId60" Type="http://schemas.openxmlformats.org/officeDocument/2006/relationships/hyperlink" Target="https://keyserver.lucidcentral.org/weeds/data/media/Html/urochloa_mutica.htm" TargetMode="External"/><Relationship Id="rId4" Type="http://schemas.openxmlformats.org/officeDocument/2006/relationships/hyperlink" Target="https://florabase.dpaw.wa.gov.au/browse/profile/21408,%20Hartmann%20HEK%20(1993)%20Aizoaceae.%20In%20'The%20Families%20and%20Genera%20of%20Vascular%20Plants.%20Vol.%20II%20Flowering%20Plants%20.%20Dicotyledons'%20Eds%20K%20Kubitzki,%20JG%20Rohwer,%20V%20Bittrich,%20Springer-Verlag,%20Heidelburg,%20Berlin." TargetMode="External"/><Relationship Id="rId9" Type="http://schemas.openxmlformats.org/officeDocument/2006/relationships/hyperlink" Target="https://www.environment.nsw.gov.au/-/media/OEH/Corporate-Site/Documents/Animals-and-plants/Recovery-plans/somersby-mintbush-prostanthera-junonis-recovery-plan.pdf,%20Conn%20BJ%20(1983)%20A%20taxonomic%20revision%20of%20Prostanthera%20Labill%20section%20Klanderia%20(F.v.Muell.)%20Benth.%20(Labiatae).%20Ph%20D%20Thesis,%20University%20of%20Adelaid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720CB-4612-4F88-8EC0-91B26476BCDE}">
  <dimension ref="A1:N4111"/>
  <sheetViews>
    <sheetView tabSelected="1" zoomScale="77" workbookViewId="0">
      <selection activeCell="C25" sqref="C25"/>
    </sheetView>
  </sheetViews>
  <sheetFormatPr defaultRowHeight="14.4" x14ac:dyDescent="0.3"/>
  <cols>
    <col min="1" max="1" width="17.6640625" bestFit="1" customWidth="1"/>
    <col min="2" max="2" width="17.44140625" bestFit="1" customWidth="1"/>
    <col min="3" max="3" width="29.44140625" bestFit="1" customWidth="1"/>
    <col min="4" max="4" width="10.33203125" bestFit="1" customWidth="1"/>
    <col min="5" max="5" width="14.33203125" bestFit="1" customWidth="1"/>
    <col min="6" max="6" width="11" bestFit="1" customWidth="1"/>
    <col min="7" max="7" width="19.6640625" customWidth="1"/>
    <col min="8" max="8" width="9.88671875" bestFit="1" customWidth="1"/>
    <col min="9" max="9" width="17.88671875" customWidth="1"/>
    <col min="10" max="10" width="16.109375" bestFit="1" customWidth="1"/>
    <col min="11" max="11" width="23.21875" customWidth="1"/>
    <col min="12" max="12" width="18.21875" customWidth="1"/>
    <col min="13" max="13" width="21.109375" customWidth="1"/>
  </cols>
  <sheetData>
    <row r="1" spans="1:14" x14ac:dyDescent="0.3">
      <c r="A1" s="1" t="s">
        <v>122</v>
      </c>
      <c r="B1" s="1" t="s">
        <v>277</v>
      </c>
      <c r="C1" s="1" t="s">
        <v>123</v>
      </c>
      <c r="D1" s="1" t="s">
        <v>6905</v>
      </c>
      <c r="E1" s="1" t="s">
        <v>6906</v>
      </c>
      <c r="F1" s="1" t="s">
        <v>146</v>
      </c>
      <c r="G1" s="1" t="s">
        <v>147</v>
      </c>
      <c r="H1" s="1" t="s">
        <v>6907</v>
      </c>
      <c r="I1" s="1" t="s">
        <v>117</v>
      </c>
      <c r="J1" s="1" t="s">
        <v>6908</v>
      </c>
      <c r="K1" s="1" t="s">
        <v>278</v>
      </c>
      <c r="L1" s="1" t="s">
        <v>227</v>
      </c>
      <c r="M1" s="1" t="s">
        <v>226</v>
      </c>
      <c r="N1" s="1" t="s">
        <v>247</v>
      </c>
    </row>
    <row r="2" spans="1:14" x14ac:dyDescent="0.3">
      <c r="A2" s="1" t="s">
        <v>279</v>
      </c>
      <c r="B2" t="s">
        <v>280</v>
      </c>
      <c r="C2" s="2" t="s">
        <v>281</v>
      </c>
      <c r="D2" t="s">
        <v>282</v>
      </c>
      <c r="E2" s="3" t="s">
        <v>152</v>
      </c>
      <c r="F2" s="14" t="s">
        <v>119</v>
      </c>
      <c r="G2" s="5" t="s">
        <v>283</v>
      </c>
      <c r="H2" s="6" t="s">
        <v>120</v>
      </c>
      <c r="I2" s="4" t="s">
        <v>284</v>
      </c>
      <c r="J2" s="4" t="s">
        <v>121</v>
      </c>
      <c r="K2" t="s">
        <v>235</v>
      </c>
      <c r="L2" t="s">
        <v>285</v>
      </c>
      <c r="M2" t="s">
        <v>286</v>
      </c>
      <c r="N2" t="s">
        <v>247</v>
      </c>
    </row>
    <row r="3" spans="1:14" x14ac:dyDescent="0.3">
      <c r="A3" s="1" t="s">
        <v>279</v>
      </c>
      <c r="B3" t="s">
        <v>287</v>
      </c>
      <c r="C3" s="2" t="s">
        <v>288</v>
      </c>
      <c r="D3" t="s">
        <v>282</v>
      </c>
      <c r="E3" s="7" t="s">
        <v>158</v>
      </c>
      <c r="F3" s="15" t="s">
        <v>118</v>
      </c>
      <c r="G3" s="5" t="s">
        <v>283</v>
      </c>
      <c r="H3" s="6" t="s">
        <v>120</v>
      </c>
      <c r="I3" s="4" t="s">
        <v>284</v>
      </c>
      <c r="J3" s="4" t="s">
        <v>121</v>
      </c>
      <c r="K3" t="s">
        <v>230</v>
      </c>
      <c r="L3" t="s">
        <v>289</v>
      </c>
      <c r="M3" t="s">
        <v>286</v>
      </c>
      <c r="N3" s="1" t="s">
        <v>247</v>
      </c>
    </row>
    <row r="4" spans="1:14" x14ac:dyDescent="0.3">
      <c r="A4" s="1" t="s">
        <v>279</v>
      </c>
      <c r="B4" t="s">
        <v>290</v>
      </c>
      <c r="C4" s="2" t="s">
        <v>291</v>
      </c>
      <c r="D4" t="s">
        <v>282</v>
      </c>
      <c r="E4" s="7" t="s">
        <v>158</v>
      </c>
      <c r="F4" s="15" t="s">
        <v>118</v>
      </c>
      <c r="G4" s="5" t="s">
        <v>292</v>
      </c>
      <c r="H4" s="6" t="s">
        <v>120</v>
      </c>
      <c r="I4" s="4" t="s">
        <v>293</v>
      </c>
      <c r="J4" s="4" t="s">
        <v>121</v>
      </c>
      <c r="K4" t="s">
        <v>230</v>
      </c>
      <c r="L4" t="s">
        <v>294</v>
      </c>
      <c r="M4" s="16" t="s">
        <v>295</v>
      </c>
      <c r="N4" s="1" t="s">
        <v>247</v>
      </c>
    </row>
    <row r="5" spans="1:14" x14ac:dyDescent="0.3">
      <c r="A5" s="1" t="s">
        <v>296</v>
      </c>
      <c r="B5" t="s">
        <v>297</v>
      </c>
      <c r="C5" s="2" t="s">
        <v>298</v>
      </c>
      <c r="D5" t="s">
        <v>282</v>
      </c>
      <c r="E5" s="7" t="s">
        <v>158</v>
      </c>
      <c r="F5" s="15" t="s">
        <v>118</v>
      </c>
      <c r="G5" s="5" t="s">
        <v>299</v>
      </c>
      <c r="H5" s="6" t="s">
        <v>120</v>
      </c>
      <c r="I5" s="5" t="s">
        <v>181</v>
      </c>
      <c r="J5" s="5" t="s">
        <v>120</v>
      </c>
      <c r="K5" t="s">
        <v>300</v>
      </c>
      <c r="L5" t="s">
        <v>301</v>
      </c>
      <c r="M5" t="s">
        <v>302</v>
      </c>
      <c r="N5" s="1" t="s">
        <v>247</v>
      </c>
    </row>
    <row r="6" spans="1:14" x14ac:dyDescent="0.3">
      <c r="A6" s="1" t="s">
        <v>303</v>
      </c>
      <c r="B6" t="s">
        <v>304</v>
      </c>
      <c r="C6" s="2" t="s">
        <v>305</v>
      </c>
      <c r="D6" t="s">
        <v>282</v>
      </c>
      <c r="E6" s="7" t="s">
        <v>158</v>
      </c>
      <c r="F6" s="15" t="s">
        <v>118</v>
      </c>
      <c r="G6" s="5" t="s">
        <v>306</v>
      </c>
      <c r="H6" s="6" t="s">
        <v>120</v>
      </c>
      <c r="I6" s="5" t="s">
        <v>6909</v>
      </c>
      <c r="J6" s="5" t="s">
        <v>120</v>
      </c>
      <c r="K6" t="s">
        <v>230</v>
      </c>
      <c r="L6" t="s">
        <v>307</v>
      </c>
      <c r="M6" t="s">
        <v>6910</v>
      </c>
      <c r="N6" s="1" t="s">
        <v>247</v>
      </c>
    </row>
    <row r="7" spans="1:14" x14ac:dyDescent="0.3">
      <c r="A7" s="1" t="s">
        <v>303</v>
      </c>
      <c r="B7" t="s">
        <v>304</v>
      </c>
      <c r="C7" s="2" t="s">
        <v>308</v>
      </c>
      <c r="D7" t="s">
        <v>282</v>
      </c>
      <c r="E7" s="7" t="s">
        <v>158</v>
      </c>
      <c r="F7" s="15" t="s">
        <v>118</v>
      </c>
      <c r="G7" s="5" t="s">
        <v>306</v>
      </c>
      <c r="H7" s="6" t="s">
        <v>120</v>
      </c>
      <c r="I7" s="5" t="s">
        <v>6909</v>
      </c>
      <c r="J7" s="5" t="s">
        <v>120</v>
      </c>
      <c r="K7" t="s">
        <v>230</v>
      </c>
      <c r="L7" t="s">
        <v>307</v>
      </c>
      <c r="M7" t="s">
        <v>6910</v>
      </c>
      <c r="N7" t="s">
        <v>247</v>
      </c>
    </row>
    <row r="8" spans="1:14" x14ac:dyDescent="0.3">
      <c r="A8" s="1" t="s">
        <v>303</v>
      </c>
      <c r="B8" t="s">
        <v>304</v>
      </c>
      <c r="C8" s="2" t="s">
        <v>309</v>
      </c>
      <c r="D8" t="s">
        <v>282</v>
      </c>
      <c r="E8" s="3" t="s">
        <v>152</v>
      </c>
      <c r="F8" s="15" t="s">
        <v>118</v>
      </c>
      <c r="G8" s="5" t="s">
        <v>310</v>
      </c>
      <c r="H8" s="6" t="s">
        <v>120</v>
      </c>
      <c r="I8" s="5" t="s">
        <v>6909</v>
      </c>
      <c r="J8" s="5" t="s">
        <v>120</v>
      </c>
      <c r="K8" t="s">
        <v>230</v>
      </c>
      <c r="L8" t="s">
        <v>311</v>
      </c>
      <c r="M8" t="s">
        <v>6910</v>
      </c>
      <c r="N8" t="s">
        <v>247</v>
      </c>
    </row>
    <row r="9" spans="1:14" x14ac:dyDescent="0.3">
      <c r="A9" s="1" t="s">
        <v>303</v>
      </c>
      <c r="B9" t="s">
        <v>313</v>
      </c>
      <c r="C9" s="2" t="s">
        <v>314</v>
      </c>
      <c r="D9" t="s">
        <v>282</v>
      </c>
      <c r="E9" s="7" t="s">
        <v>158</v>
      </c>
      <c r="F9" s="15" t="s">
        <v>118</v>
      </c>
      <c r="G9" s="5" t="s">
        <v>150</v>
      </c>
      <c r="H9" s="6" t="s">
        <v>120</v>
      </c>
      <c r="I9" s="4" t="s">
        <v>315</v>
      </c>
      <c r="J9" s="4" t="s">
        <v>121</v>
      </c>
      <c r="K9" t="s">
        <v>230</v>
      </c>
      <c r="L9" t="s">
        <v>316</v>
      </c>
      <c r="M9" t="s">
        <v>6911</v>
      </c>
      <c r="N9" t="s">
        <v>247</v>
      </c>
    </row>
    <row r="10" spans="1:14" x14ac:dyDescent="0.3">
      <c r="A10" s="1" t="s">
        <v>303</v>
      </c>
      <c r="B10" t="s">
        <v>317</v>
      </c>
      <c r="C10" s="2" t="s">
        <v>318</v>
      </c>
      <c r="D10" t="s">
        <v>282</v>
      </c>
      <c r="E10" s="3" t="s">
        <v>152</v>
      </c>
      <c r="F10" s="14" t="s">
        <v>119</v>
      </c>
      <c r="G10" s="5" t="s">
        <v>319</v>
      </c>
      <c r="H10" s="6" t="s">
        <v>120</v>
      </c>
      <c r="I10" s="4" t="s">
        <v>315</v>
      </c>
      <c r="J10" s="4" t="s">
        <v>121</v>
      </c>
      <c r="K10" t="s">
        <v>230</v>
      </c>
      <c r="L10" t="s">
        <v>320</v>
      </c>
      <c r="M10" t="s">
        <v>312</v>
      </c>
      <c r="N10" t="s">
        <v>247</v>
      </c>
    </row>
    <row r="11" spans="1:14" x14ac:dyDescent="0.3">
      <c r="A11" s="1" t="s">
        <v>303</v>
      </c>
      <c r="B11" t="s">
        <v>317</v>
      </c>
      <c r="C11" s="2" t="s">
        <v>321</v>
      </c>
      <c r="D11" t="s">
        <v>282</v>
      </c>
      <c r="E11" s="3" t="s">
        <v>152</v>
      </c>
      <c r="F11" s="14" t="s">
        <v>119</v>
      </c>
      <c r="G11" s="5" t="s">
        <v>319</v>
      </c>
      <c r="H11" s="6" t="s">
        <v>120</v>
      </c>
      <c r="I11" s="4" t="s">
        <v>315</v>
      </c>
      <c r="J11" s="4" t="s">
        <v>121</v>
      </c>
      <c r="K11" t="s">
        <v>230</v>
      </c>
      <c r="L11" t="s">
        <v>320</v>
      </c>
      <c r="M11" t="s">
        <v>312</v>
      </c>
      <c r="N11" t="s">
        <v>247</v>
      </c>
    </row>
    <row r="12" spans="1:14" x14ac:dyDescent="0.3">
      <c r="A12" s="1" t="s">
        <v>303</v>
      </c>
      <c r="B12" t="s">
        <v>317</v>
      </c>
      <c r="C12" s="2" t="s">
        <v>322</v>
      </c>
      <c r="D12" t="s">
        <v>282</v>
      </c>
      <c r="E12" s="3" t="s">
        <v>152</v>
      </c>
      <c r="F12" s="14" t="s">
        <v>119</v>
      </c>
      <c r="G12" s="5" t="s">
        <v>319</v>
      </c>
      <c r="H12" s="6" t="s">
        <v>120</v>
      </c>
      <c r="I12" s="4" t="s">
        <v>315</v>
      </c>
      <c r="J12" s="4" t="s">
        <v>121</v>
      </c>
      <c r="K12" t="s">
        <v>230</v>
      </c>
      <c r="L12" t="s">
        <v>320</v>
      </c>
      <c r="M12" t="s">
        <v>312</v>
      </c>
      <c r="N12" t="s">
        <v>247</v>
      </c>
    </row>
    <row r="13" spans="1:14" x14ac:dyDescent="0.3">
      <c r="A13" s="1" t="s">
        <v>303</v>
      </c>
      <c r="B13" t="s">
        <v>323</v>
      </c>
      <c r="C13" s="2" t="s">
        <v>324</v>
      </c>
      <c r="D13" t="s">
        <v>282</v>
      </c>
      <c r="E13" s="3" t="s">
        <v>152</v>
      </c>
      <c r="F13" s="14" t="s">
        <v>119</v>
      </c>
      <c r="G13" s="5" t="s">
        <v>150</v>
      </c>
      <c r="H13" s="6" t="s">
        <v>120</v>
      </c>
      <c r="I13" s="4" t="s">
        <v>315</v>
      </c>
      <c r="J13" s="4" t="s">
        <v>121</v>
      </c>
      <c r="K13" t="s">
        <v>230</v>
      </c>
      <c r="L13" t="s">
        <v>325</v>
      </c>
      <c r="M13" t="s">
        <v>312</v>
      </c>
      <c r="N13" s="1" t="s">
        <v>247</v>
      </c>
    </row>
    <row r="14" spans="1:14" x14ac:dyDescent="0.3">
      <c r="A14" s="1" t="s">
        <v>303</v>
      </c>
      <c r="B14" t="s">
        <v>323</v>
      </c>
      <c r="C14" s="2" t="s">
        <v>326</v>
      </c>
      <c r="D14" t="s">
        <v>282</v>
      </c>
      <c r="E14" s="3" t="s">
        <v>152</v>
      </c>
      <c r="F14" s="14" t="s">
        <v>119</v>
      </c>
      <c r="G14" s="5" t="s">
        <v>150</v>
      </c>
      <c r="H14" s="6" t="s">
        <v>120</v>
      </c>
      <c r="I14" s="4" t="s">
        <v>315</v>
      </c>
      <c r="J14" s="4" t="s">
        <v>121</v>
      </c>
      <c r="K14" t="s">
        <v>230</v>
      </c>
      <c r="L14" t="s">
        <v>325</v>
      </c>
      <c r="M14" t="s">
        <v>312</v>
      </c>
      <c r="N14" t="s">
        <v>247</v>
      </c>
    </row>
    <row r="15" spans="1:14" x14ac:dyDescent="0.3">
      <c r="A15" s="1" t="s">
        <v>303</v>
      </c>
      <c r="B15" t="s">
        <v>323</v>
      </c>
      <c r="C15" s="2" t="s">
        <v>327</v>
      </c>
      <c r="D15" t="s">
        <v>282</v>
      </c>
      <c r="E15" s="3" t="s">
        <v>152</v>
      </c>
      <c r="F15" s="14" t="s">
        <v>119</v>
      </c>
      <c r="G15" s="5" t="s">
        <v>150</v>
      </c>
      <c r="H15" s="6" t="s">
        <v>120</v>
      </c>
      <c r="I15" s="4" t="s">
        <v>315</v>
      </c>
      <c r="J15" s="4" t="s">
        <v>121</v>
      </c>
      <c r="K15" t="s">
        <v>230</v>
      </c>
      <c r="L15" t="s">
        <v>325</v>
      </c>
      <c r="M15" t="s">
        <v>312</v>
      </c>
      <c r="N15" s="1" t="s">
        <v>247</v>
      </c>
    </row>
    <row r="16" spans="1:14" x14ac:dyDescent="0.3">
      <c r="A16" s="1" t="s">
        <v>303</v>
      </c>
      <c r="B16" t="s">
        <v>323</v>
      </c>
      <c r="C16" s="2" t="s">
        <v>328</v>
      </c>
      <c r="D16" t="s">
        <v>282</v>
      </c>
      <c r="E16" s="3" t="s">
        <v>152</v>
      </c>
      <c r="F16" s="14" t="s">
        <v>119</v>
      </c>
      <c r="G16" s="5" t="s">
        <v>150</v>
      </c>
      <c r="H16" s="6" t="s">
        <v>120</v>
      </c>
      <c r="I16" s="4" t="s">
        <v>315</v>
      </c>
      <c r="J16" s="4" t="s">
        <v>121</v>
      </c>
      <c r="K16" t="s">
        <v>230</v>
      </c>
      <c r="L16" t="s">
        <v>325</v>
      </c>
      <c r="M16" t="s">
        <v>312</v>
      </c>
      <c r="N16" s="1" t="s">
        <v>247</v>
      </c>
    </row>
    <row r="17" spans="1:14" x14ac:dyDescent="0.3">
      <c r="A17" s="1" t="s">
        <v>303</v>
      </c>
      <c r="B17" t="s">
        <v>323</v>
      </c>
      <c r="C17" s="2" t="s">
        <v>329</v>
      </c>
      <c r="D17" t="s">
        <v>282</v>
      </c>
      <c r="E17" s="3" t="s">
        <v>152</v>
      </c>
      <c r="F17" s="15" t="s">
        <v>118</v>
      </c>
      <c r="G17" s="5" t="s">
        <v>150</v>
      </c>
      <c r="H17" s="6" t="s">
        <v>120</v>
      </c>
      <c r="I17" s="4" t="s">
        <v>315</v>
      </c>
      <c r="J17" s="4" t="s">
        <v>121</v>
      </c>
      <c r="K17" t="s">
        <v>230</v>
      </c>
      <c r="L17" t="s">
        <v>325</v>
      </c>
      <c r="M17" t="s">
        <v>312</v>
      </c>
      <c r="N17" s="1" t="s">
        <v>247</v>
      </c>
    </row>
    <row r="18" spans="1:14" x14ac:dyDescent="0.3">
      <c r="A18" s="1" t="s">
        <v>303</v>
      </c>
      <c r="B18" t="s">
        <v>323</v>
      </c>
      <c r="C18" s="2" t="s">
        <v>330</v>
      </c>
      <c r="D18" t="s">
        <v>282</v>
      </c>
      <c r="E18" s="3" t="s">
        <v>152</v>
      </c>
      <c r="F18" s="14" t="s">
        <v>119</v>
      </c>
      <c r="G18" s="5" t="s">
        <v>150</v>
      </c>
      <c r="H18" s="6" t="s">
        <v>120</v>
      </c>
      <c r="I18" s="4" t="s">
        <v>315</v>
      </c>
      <c r="J18" s="4" t="s">
        <v>121</v>
      </c>
      <c r="K18" t="s">
        <v>230</v>
      </c>
      <c r="L18" t="s">
        <v>325</v>
      </c>
      <c r="M18" t="s">
        <v>312</v>
      </c>
      <c r="N18" s="1" t="s">
        <v>247</v>
      </c>
    </row>
    <row r="19" spans="1:14" x14ac:dyDescent="0.3">
      <c r="A19" s="1" t="s">
        <v>303</v>
      </c>
      <c r="B19" t="s">
        <v>323</v>
      </c>
      <c r="C19" s="2" t="s">
        <v>331</v>
      </c>
      <c r="D19" t="s">
        <v>282</v>
      </c>
      <c r="E19" s="3" t="s">
        <v>152</v>
      </c>
      <c r="F19" s="14" t="s">
        <v>119</v>
      </c>
      <c r="G19" s="5" t="s">
        <v>150</v>
      </c>
      <c r="H19" s="6" t="s">
        <v>120</v>
      </c>
      <c r="I19" s="4" t="s">
        <v>315</v>
      </c>
      <c r="J19" s="4" t="s">
        <v>121</v>
      </c>
      <c r="K19" t="s">
        <v>230</v>
      </c>
      <c r="L19" t="s">
        <v>325</v>
      </c>
      <c r="M19" t="s">
        <v>312</v>
      </c>
      <c r="N19" s="1" t="s">
        <v>247</v>
      </c>
    </row>
    <row r="20" spans="1:14" x14ac:dyDescent="0.3">
      <c r="A20" s="1" t="s">
        <v>303</v>
      </c>
      <c r="B20" t="s">
        <v>323</v>
      </c>
      <c r="C20" s="2" t="s">
        <v>332</v>
      </c>
      <c r="D20" t="s">
        <v>282</v>
      </c>
      <c r="E20" s="3" t="s">
        <v>152</v>
      </c>
      <c r="F20" s="15" t="s">
        <v>118</v>
      </c>
      <c r="G20" s="5" t="s">
        <v>150</v>
      </c>
      <c r="H20" s="6" t="s">
        <v>120</v>
      </c>
      <c r="I20" s="4" t="s">
        <v>315</v>
      </c>
      <c r="J20" s="4" t="s">
        <v>121</v>
      </c>
      <c r="K20" t="s">
        <v>230</v>
      </c>
      <c r="L20" t="s">
        <v>325</v>
      </c>
      <c r="M20" t="s">
        <v>312</v>
      </c>
      <c r="N20" s="1" t="s">
        <v>247</v>
      </c>
    </row>
    <row r="21" spans="1:14" x14ac:dyDescent="0.3">
      <c r="A21" s="1" t="s">
        <v>303</v>
      </c>
      <c r="B21" t="s">
        <v>333</v>
      </c>
      <c r="C21" s="2" t="s">
        <v>334</v>
      </c>
      <c r="D21" t="s">
        <v>282</v>
      </c>
      <c r="E21" s="10" t="s">
        <v>187</v>
      </c>
      <c r="F21" s="14" t="s">
        <v>119</v>
      </c>
      <c r="G21" s="5" t="s">
        <v>335</v>
      </c>
      <c r="H21" s="6" t="s">
        <v>120</v>
      </c>
      <c r="I21" s="4" t="s">
        <v>315</v>
      </c>
      <c r="J21" s="4" t="s">
        <v>121</v>
      </c>
      <c r="K21" t="s">
        <v>230</v>
      </c>
      <c r="L21" t="s">
        <v>312</v>
      </c>
      <c r="M21" t="s">
        <v>312</v>
      </c>
      <c r="N21" s="1" t="s">
        <v>247</v>
      </c>
    </row>
    <row r="22" spans="1:14" x14ac:dyDescent="0.3">
      <c r="A22" s="1" t="s">
        <v>303</v>
      </c>
      <c r="B22" t="s">
        <v>336</v>
      </c>
      <c r="C22" s="2" t="s">
        <v>337</v>
      </c>
      <c r="D22" t="s">
        <v>282</v>
      </c>
      <c r="E22" s="7" t="s">
        <v>158</v>
      </c>
      <c r="F22" s="15" t="s">
        <v>118</v>
      </c>
      <c r="G22" s="5" t="s">
        <v>338</v>
      </c>
      <c r="H22" s="6" t="s">
        <v>120</v>
      </c>
      <c r="I22" s="4" t="s">
        <v>315</v>
      </c>
      <c r="J22" s="4" t="s">
        <v>121</v>
      </c>
      <c r="K22" t="s">
        <v>230</v>
      </c>
      <c r="L22" s="16" t="s">
        <v>339</v>
      </c>
      <c r="M22" t="s">
        <v>6911</v>
      </c>
      <c r="N22" s="1" t="s">
        <v>247</v>
      </c>
    </row>
    <row r="23" spans="1:14" x14ac:dyDescent="0.3">
      <c r="A23" s="1" t="s">
        <v>303</v>
      </c>
      <c r="B23" t="s">
        <v>336</v>
      </c>
      <c r="C23" s="2" t="s">
        <v>340</v>
      </c>
      <c r="D23" t="s">
        <v>282</v>
      </c>
      <c r="E23" s="7" t="s">
        <v>158</v>
      </c>
      <c r="F23" s="15" t="s">
        <v>118</v>
      </c>
      <c r="G23" s="5" t="s">
        <v>338</v>
      </c>
      <c r="H23" s="6" t="s">
        <v>120</v>
      </c>
      <c r="I23" s="4" t="s">
        <v>315</v>
      </c>
      <c r="J23" s="4" t="s">
        <v>121</v>
      </c>
      <c r="K23" t="s">
        <v>230</v>
      </c>
      <c r="L23" s="16" t="s">
        <v>339</v>
      </c>
      <c r="M23" t="s">
        <v>6911</v>
      </c>
      <c r="N23" s="1" t="s">
        <v>247</v>
      </c>
    </row>
    <row r="24" spans="1:14" x14ac:dyDescent="0.3">
      <c r="A24" s="1" t="s">
        <v>303</v>
      </c>
      <c r="B24" t="s">
        <v>341</v>
      </c>
      <c r="C24" s="2" t="s">
        <v>342</v>
      </c>
      <c r="D24" t="s">
        <v>282</v>
      </c>
      <c r="E24" s="10" t="s">
        <v>187</v>
      </c>
      <c r="F24" s="14" t="s">
        <v>119</v>
      </c>
      <c r="G24" s="5" t="s">
        <v>335</v>
      </c>
      <c r="H24" s="6" t="s">
        <v>120</v>
      </c>
      <c r="I24" s="4" t="s">
        <v>343</v>
      </c>
      <c r="J24" s="4" t="s">
        <v>121</v>
      </c>
      <c r="K24" t="s">
        <v>230</v>
      </c>
      <c r="L24" t="s">
        <v>312</v>
      </c>
      <c r="M24" t="s">
        <v>312</v>
      </c>
      <c r="N24" s="1" t="s">
        <v>247</v>
      </c>
    </row>
    <row r="25" spans="1:14" x14ac:dyDescent="0.3">
      <c r="A25" s="1" t="s">
        <v>303</v>
      </c>
      <c r="B25" t="s">
        <v>341</v>
      </c>
      <c r="C25" s="2" t="s">
        <v>344</v>
      </c>
      <c r="D25" t="s">
        <v>282</v>
      </c>
      <c r="E25" s="7" t="s">
        <v>158</v>
      </c>
      <c r="F25" s="15" t="s">
        <v>118</v>
      </c>
      <c r="G25" s="5" t="s">
        <v>335</v>
      </c>
      <c r="H25" s="6" t="s">
        <v>120</v>
      </c>
      <c r="I25" s="4" t="s">
        <v>343</v>
      </c>
      <c r="J25" s="4" t="s">
        <v>121</v>
      </c>
      <c r="K25" t="s">
        <v>230</v>
      </c>
      <c r="L25" t="s">
        <v>312</v>
      </c>
      <c r="M25" t="s">
        <v>312</v>
      </c>
      <c r="N25" t="s">
        <v>247</v>
      </c>
    </row>
    <row r="26" spans="1:14" x14ac:dyDescent="0.3">
      <c r="A26" s="1" t="s">
        <v>303</v>
      </c>
      <c r="B26" t="s">
        <v>341</v>
      </c>
      <c r="C26" s="2" t="s">
        <v>345</v>
      </c>
      <c r="D26" t="s">
        <v>282</v>
      </c>
      <c r="E26" s="10" t="s">
        <v>187</v>
      </c>
      <c r="F26" s="14" t="s">
        <v>119</v>
      </c>
      <c r="G26" s="5" t="s">
        <v>335</v>
      </c>
      <c r="H26" s="6" t="s">
        <v>120</v>
      </c>
      <c r="I26" s="4" t="s">
        <v>343</v>
      </c>
      <c r="J26" s="4" t="s">
        <v>121</v>
      </c>
      <c r="K26" t="s">
        <v>230</v>
      </c>
      <c r="L26" t="s">
        <v>312</v>
      </c>
      <c r="M26" t="s">
        <v>312</v>
      </c>
      <c r="N26" t="s">
        <v>247</v>
      </c>
    </row>
    <row r="27" spans="1:14" x14ac:dyDescent="0.3">
      <c r="A27" s="1" t="s">
        <v>303</v>
      </c>
      <c r="B27" t="s">
        <v>341</v>
      </c>
      <c r="C27" s="2" t="s">
        <v>346</v>
      </c>
      <c r="D27" t="s">
        <v>282</v>
      </c>
      <c r="E27" s="10" t="s">
        <v>187</v>
      </c>
      <c r="F27" s="14" t="s">
        <v>119</v>
      </c>
      <c r="G27" s="5" t="s">
        <v>335</v>
      </c>
      <c r="H27" s="6" t="s">
        <v>120</v>
      </c>
      <c r="I27" s="4" t="s">
        <v>343</v>
      </c>
      <c r="J27" s="4" t="s">
        <v>121</v>
      </c>
      <c r="K27" t="s">
        <v>230</v>
      </c>
      <c r="L27" t="s">
        <v>312</v>
      </c>
      <c r="M27" t="s">
        <v>312</v>
      </c>
      <c r="N27" s="1" t="s">
        <v>247</v>
      </c>
    </row>
    <row r="28" spans="1:14" x14ac:dyDescent="0.3">
      <c r="A28" s="1" t="s">
        <v>303</v>
      </c>
      <c r="B28" t="s">
        <v>347</v>
      </c>
      <c r="C28" s="2" t="s">
        <v>348</v>
      </c>
      <c r="D28" t="s">
        <v>282</v>
      </c>
      <c r="E28" s="10" t="s">
        <v>187</v>
      </c>
      <c r="F28" s="14" t="s">
        <v>119</v>
      </c>
      <c r="G28" s="5" t="s">
        <v>335</v>
      </c>
      <c r="H28" s="6" t="s">
        <v>120</v>
      </c>
      <c r="I28" s="4" t="s">
        <v>315</v>
      </c>
      <c r="J28" s="4" t="s">
        <v>121</v>
      </c>
      <c r="K28" t="s">
        <v>230</v>
      </c>
      <c r="L28" s="16" t="s">
        <v>349</v>
      </c>
      <c r="M28" t="s">
        <v>312</v>
      </c>
      <c r="N28" s="1" t="s">
        <v>247</v>
      </c>
    </row>
    <row r="29" spans="1:14" x14ac:dyDescent="0.3">
      <c r="A29" s="1" t="s">
        <v>303</v>
      </c>
      <c r="B29" t="s">
        <v>347</v>
      </c>
      <c r="C29" s="2" t="s">
        <v>350</v>
      </c>
      <c r="D29" t="s">
        <v>282</v>
      </c>
      <c r="E29" s="10" t="s">
        <v>187</v>
      </c>
      <c r="F29" s="14" t="s">
        <v>119</v>
      </c>
      <c r="G29" s="5" t="s">
        <v>335</v>
      </c>
      <c r="H29" s="6" t="s">
        <v>120</v>
      </c>
      <c r="I29" s="4" t="s">
        <v>315</v>
      </c>
      <c r="J29" s="4" t="s">
        <v>121</v>
      </c>
      <c r="K29" t="s">
        <v>230</v>
      </c>
      <c r="L29" s="16" t="s">
        <v>349</v>
      </c>
      <c r="M29" t="s">
        <v>312</v>
      </c>
      <c r="N29" s="1" t="s">
        <v>247</v>
      </c>
    </row>
    <row r="30" spans="1:14" x14ac:dyDescent="0.3">
      <c r="A30" s="1" t="s">
        <v>303</v>
      </c>
      <c r="B30" t="s">
        <v>351</v>
      </c>
      <c r="C30" s="2" t="s">
        <v>352</v>
      </c>
      <c r="D30" t="s">
        <v>282</v>
      </c>
      <c r="E30" s="10" t="s">
        <v>187</v>
      </c>
      <c r="F30" s="14" t="s">
        <v>119</v>
      </c>
      <c r="G30" s="5" t="s">
        <v>335</v>
      </c>
      <c r="H30" s="6" t="s">
        <v>120</v>
      </c>
      <c r="I30" s="4" t="s">
        <v>315</v>
      </c>
      <c r="J30" s="4" t="s">
        <v>121</v>
      </c>
      <c r="K30" t="s">
        <v>230</v>
      </c>
      <c r="L30" s="16" t="s">
        <v>353</v>
      </c>
      <c r="M30" t="s">
        <v>312</v>
      </c>
      <c r="N30" s="1" t="s">
        <v>247</v>
      </c>
    </row>
    <row r="31" spans="1:14" x14ac:dyDescent="0.3">
      <c r="A31" s="1" t="s">
        <v>354</v>
      </c>
      <c r="B31" t="s">
        <v>355</v>
      </c>
      <c r="C31" s="2" t="s">
        <v>356</v>
      </c>
      <c r="D31" t="s">
        <v>282</v>
      </c>
      <c r="E31" s="3" t="s">
        <v>152</v>
      </c>
      <c r="F31" s="14" t="s">
        <v>119</v>
      </c>
      <c r="G31" s="5" t="s">
        <v>357</v>
      </c>
      <c r="H31" s="6" t="s">
        <v>120</v>
      </c>
      <c r="I31" s="9" t="s">
        <v>358</v>
      </c>
      <c r="J31" s="4" t="s">
        <v>121</v>
      </c>
      <c r="K31" t="s">
        <v>230</v>
      </c>
      <c r="L31" t="s">
        <v>359</v>
      </c>
      <c r="M31" t="s">
        <v>364</v>
      </c>
      <c r="N31" s="1" t="s">
        <v>247</v>
      </c>
    </row>
    <row r="32" spans="1:14" x14ac:dyDescent="0.3">
      <c r="A32" s="1" t="s">
        <v>354</v>
      </c>
      <c r="B32" t="s">
        <v>360</v>
      </c>
      <c r="C32" s="2" t="s">
        <v>361</v>
      </c>
      <c r="D32" t="s">
        <v>282</v>
      </c>
      <c r="E32" s="3" t="s">
        <v>152</v>
      </c>
      <c r="F32" s="14" t="s">
        <v>119</v>
      </c>
      <c r="G32" s="9" t="s">
        <v>362</v>
      </c>
      <c r="H32" s="6" t="s">
        <v>120</v>
      </c>
      <c r="I32" s="9" t="s">
        <v>363</v>
      </c>
      <c r="J32" s="4" t="s">
        <v>121</v>
      </c>
      <c r="K32" t="s">
        <v>230</v>
      </c>
      <c r="L32" t="s">
        <v>364</v>
      </c>
      <c r="M32" t="s">
        <v>364</v>
      </c>
      <c r="N32" s="1" t="s">
        <v>247</v>
      </c>
    </row>
    <row r="33" spans="1:14" x14ac:dyDescent="0.3">
      <c r="A33" s="1" t="s">
        <v>365</v>
      </c>
      <c r="B33" t="s">
        <v>366</v>
      </c>
      <c r="C33" s="2" t="s">
        <v>367</v>
      </c>
      <c r="D33" t="s">
        <v>282</v>
      </c>
      <c r="E33" s="10" t="s">
        <v>187</v>
      </c>
      <c r="F33" s="14" t="s">
        <v>119</v>
      </c>
      <c r="G33" s="9" t="s">
        <v>362</v>
      </c>
      <c r="H33" s="4" t="s">
        <v>121</v>
      </c>
      <c r="I33" s="4" t="s">
        <v>193</v>
      </c>
      <c r="J33" s="4" t="s">
        <v>121</v>
      </c>
      <c r="K33" t="s">
        <v>230</v>
      </c>
      <c r="L33" t="s">
        <v>368</v>
      </c>
      <c r="M33" t="s">
        <v>369</v>
      </c>
      <c r="N33" t="s">
        <v>247</v>
      </c>
    </row>
    <row r="34" spans="1:14" x14ac:dyDescent="0.3">
      <c r="A34" s="1" t="s">
        <v>365</v>
      </c>
      <c r="B34" t="s">
        <v>366</v>
      </c>
      <c r="C34" s="2" t="s">
        <v>370</v>
      </c>
      <c r="D34" t="s">
        <v>282</v>
      </c>
      <c r="E34" s="10" t="s">
        <v>187</v>
      </c>
      <c r="F34" s="14" t="s">
        <v>119</v>
      </c>
      <c r="G34" s="9" t="s">
        <v>362</v>
      </c>
      <c r="H34" s="4" t="s">
        <v>121</v>
      </c>
      <c r="I34" s="4" t="s">
        <v>193</v>
      </c>
      <c r="J34" s="4" t="s">
        <v>121</v>
      </c>
      <c r="K34" t="s">
        <v>230</v>
      </c>
      <c r="L34" t="s">
        <v>368</v>
      </c>
      <c r="M34" t="s">
        <v>369</v>
      </c>
      <c r="N34" s="1" t="s">
        <v>247</v>
      </c>
    </row>
    <row r="35" spans="1:14" x14ac:dyDescent="0.3">
      <c r="A35" s="1" t="s">
        <v>365</v>
      </c>
      <c r="B35" t="s">
        <v>366</v>
      </c>
      <c r="C35" s="2" t="s">
        <v>371</v>
      </c>
      <c r="D35" t="s">
        <v>282</v>
      </c>
      <c r="E35" s="10" t="s">
        <v>187</v>
      </c>
      <c r="F35" s="14" t="s">
        <v>119</v>
      </c>
      <c r="G35" s="9" t="s">
        <v>362</v>
      </c>
      <c r="H35" s="4" t="s">
        <v>121</v>
      </c>
      <c r="I35" s="4" t="s">
        <v>193</v>
      </c>
      <c r="J35" s="4" t="s">
        <v>121</v>
      </c>
      <c r="K35" t="s">
        <v>230</v>
      </c>
      <c r="L35" t="s">
        <v>368</v>
      </c>
      <c r="M35" t="s">
        <v>369</v>
      </c>
      <c r="N35" s="1" t="s">
        <v>247</v>
      </c>
    </row>
    <row r="36" spans="1:14" x14ac:dyDescent="0.3">
      <c r="A36" s="1" t="s">
        <v>365</v>
      </c>
      <c r="B36" t="s">
        <v>366</v>
      </c>
      <c r="C36" s="2" t="s">
        <v>372</v>
      </c>
      <c r="D36" t="s">
        <v>282</v>
      </c>
      <c r="E36" s="10" t="s">
        <v>187</v>
      </c>
      <c r="F36" s="14" t="s">
        <v>119</v>
      </c>
      <c r="G36" s="9" t="s">
        <v>362</v>
      </c>
      <c r="H36" s="4" t="s">
        <v>121</v>
      </c>
      <c r="I36" s="4" t="s">
        <v>193</v>
      </c>
      <c r="J36" s="4" t="s">
        <v>121</v>
      </c>
      <c r="K36" t="s">
        <v>230</v>
      </c>
      <c r="L36" t="s">
        <v>368</v>
      </c>
      <c r="M36" t="s">
        <v>369</v>
      </c>
      <c r="N36" s="1" t="s">
        <v>247</v>
      </c>
    </row>
    <row r="37" spans="1:14" x14ac:dyDescent="0.3">
      <c r="A37" s="1" t="s">
        <v>365</v>
      </c>
      <c r="B37" t="s">
        <v>373</v>
      </c>
      <c r="C37" s="2" t="s">
        <v>374</v>
      </c>
      <c r="D37" t="s">
        <v>282</v>
      </c>
      <c r="E37" s="10" t="s">
        <v>187</v>
      </c>
      <c r="F37" s="14" t="s">
        <v>119</v>
      </c>
      <c r="G37" s="4" t="s">
        <v>375</v>
      </c>
      <c r="H37" s="4" t="s">
        <v>121</v>
      </c>
      <c r="I37" s="9" t="s">
        <v>376</v>
      </c>
      <c r="J37" s="4" t="s">
        <v>121</v>
      </c>
      <c r="K37" t="s">
        <v>230</v>
      </c>
      <c r="L37" t="s">
        <v>377</v>
      </c>
      <c r="M37" t="s">
        <v>378</v>
      </c>
      <c r="N37" t="s">
        <v>247</v>
      </c>
    </row>
    <row r="38" spans="1:14" x14ac:dyDescent="0.3">
      <c r="A38" s="1" t="s">
        <v>365</v>
      </c>
      <c r="B38" t="s">
        <v>373</v>
      </c>
      <c r="C38" s="2" t="s">
        <v>379</v>
      </c>
      <c r="D38" t="s">
        <v>282</v>
      </c>
      <c r="E38" s="10" t="s">
        <v>187</v>
      </c>
      <c r="F38" s="14" t="s">
        <v>119</v>
      </c>
      <c r="G38" s="4" t="s">
        <v>375</v>
      </c>
      <c r="H38" s="4" t="s">
        <v>121</v>
      </c>
      <c r="I38" s="9" t="s">
        <v>376</v>
      </c>
      <c r="J38" s="4" t="s">
        <v>121</v>
      </c>
      <c r="K38" t="s">
        <v>230</v>
      </c>
      <c r="L38" t="s">
        <v>377</v>
      </c>
      <c r="M38" t="s">
        <v>378</v>
      </c>
      <c r="N38" t="s">
        <v>247</v>
      </c>
    </row>
    <row r="39" spans="1:14" x14ac:dyDescent="0.3">
      <c r="A39" s="1" t="s">
        <v>365</v>
      </c>
      <c r="B39" t="s">
        <v>373</v>
      </c>
      <c r="C39" s="2" t="s">
        <v>380</v>
      </c>
      <c r="D39" t="s">
        <v>282</v>
      </c>
      <c r="E39" s="10" t="s">
        <v>187</v>
      </c>
      <c r="F39" s="14" t="s">
        <v>119</v>
      </c>
      <c r="G39" s="4" t="s">
        <v>375</v>
      </c>
      <c r="H39" s="4" t="s">
        <v>121</v>
      </c>
      <c r="I39" s="9" t="s">
        <v>376</v>
      </c>
      <c r="J39" s="4" t="s">
        <v>121</v>
      </c>
      <c r="K39" t="s">
        <v>230</v>
      </c>
      <c r="L39" t="s">
        <v>377</v>
      </c>
      <c r="M39" t="s">
        <v>378</v>
      </c>
      <c r="N39" s="1" t="s">
        <v>247</v>
      </c>
    </row>
    <row r="40" spans="1:14" x14ac:dyDescent="0.3">
      <c r="A40" s="1" t="s">
        <v>365</v>
      </c>
      <c r="B40" t="s">
        <v>373</v>
      </c>
      <c r="C40" s="2" t="s">
        <v>381</v>
      </c>
      <c r="D40" t="s">
        <v>282</v>
      </c>
      <c r="E40" s="10" t="s">
        <v>187</v>
      </c>
      <c r="F40" s="14" t="s">
        <v>119</v>
      </c>
      <c r="G40" s="4" t="s">
        <v>375</v>
      </c>
      <c r="H40" s="4" t="s">
        <v>121</v>
      </c>
      <c r="I40" s="9" t="s">
        <v>376</v>
      </c>
      <c r="J40" s="4" t="s">
        <v>121</v>
      </c>
      <c r="K40" t="s">
        <v>230</v>
      </c>
      <c r="L40" t="s">
        <v>377</v>
      </c>
      <c r="M40" t="s">
        <v>378</v>
      </c>
      <c r="N40" s="1" t="s">
        <v>247</v>
      </c>
    </row>
    <row r="41" spans="1:14" x14ac:dyDescent="0.3">
      <c r="A41" s="1" t="s">
        <v>365</v>
      </c>
      <c r="B41" t="s">
        <v>373</v>
      </c>
      <c r="C41" s="2" t="s">
        <v>382</v>
      </c>
      <c r="D41" t="s">
        <v>282</v>
      </c>
      <c r="E41" s="10" t="s">
        <v>187</v>
      </c>
      <c r="F41" s="14" t="s">
        <v>119</v>
      </c>
      <c r="G41" s="4" t="s">
        <v>375</v>
      </c>
      <c r="H41" s="4" t="s">
        <v>121</v>
      </c>
      <c r="I41" s="9" t="s">
        <v>376</v>
      </c>
      <c r="J41" s="4" t="s">
        <v>121</v>
      </c>
      <c r="K41" t="s">
        <v>230</v>
      </c>
      <c r="L41" t="s">
        <v>377</v>
      </c>
      <c r="M41" t="s">
        <v>378</v>
      </c>
      <c r="N41" s="1" t="s">
        <v>247</v>
      </c>
    </row>
    <row r="42" spans="1:14" x14ac:dyDescent="0.3">
      <c r="A42" s="1" t="s">
        <v>365</v>
      </c>
      <c r="B42" t="s">
        <v>373</v>
      </c>
      <c r="C42" s="2" t="s">
        <v>383</v>
      </c>
      <c r="D42" t="s">
        <v>282</v>
      </c>
      <c r="E42" s="10" t="s">
        <v>187</v>
      </c>
      <c r="F42" s="14" t="s">
        <v>119</v>
      </c>
      <c r="G42" s="4" t="s">
        <v>375</v>
      </c>
      <c r="H42" s="4" t="s">
        <v>121</v>
      </c>
      <c r="I42" s="9" t="s">
        <v>376</v>
      </c>
      <c r="J42" s="4" t="s">
        <v>121</v>
      </c>
      <c r="K42" t="s">
        <v>230</v>
      </c>
      <c r="L42" t="s">
        <v>377</v>
      </c>
      <c r="M42" t="s">
        <v>378</v>
      </c>
      <c r="N42" s="1" t="s">
        <v>247</v>
      </c>
    </row>
    <row r="43" spans="1:14" x14ac:dyDescent="0.3">
      <c r="A43" s="1" t="s">
        <v>365</v>
      </c>
      <c r="B43" t="s">
        <v>384</v>
      </c>
      <c r="C43" s="2" t="s">
        <v>385</v>
      </c>
      <c r="D43" t="s">
        <v>282</v>
      </c>
      <c r="E43" s="3" t="s">
        <v>152</v>
      </c>
      <c r="F43" s="15" t="s">
        <v>118</v>
      </c>
      <c r="G43" s="4" t="s">
        <v>178</v>
      </c>
      <c r="H43" s="4" t="s">
        <v>121</v>
      </c>
      <c r="I43" s="5" t="s">
        <v>386</v>
      </c>
      <c r="J43" s="5" t="s">
        <v>120</v>
      </c>
      <c r="K43" t="s">
        <v>387</v>
      </c>
      <c r="L43" t="s">
        <v>368</v>
      </c>
      <c r="M43" t="s">
        <v>388</v>
      </c>
      <c r="N43" t="s">
        <v>247</v>
      </c>
    </row>
    <row r="44" spans="1:14" x14ac:dyDescent="0.3">
      <c r="A44" s="1" t="s">
        <v>365</v>
      </c>
      <c r="B44" t="s">
        <v>389</v>
      </c>
      <c r="C44" s="2" t="s">
        <v>390</v>
      </c>
      <c r="D44" t="s">
        <v>282</v>
      </c>
      <c r="E44" s="10" t="s">
        <v>187</v>
      </c>
      <c r="F44" s="14" t="s">
        <v>119</v>
      </c>
      <c r="G44" s="4" t="s">
        <v>178</v>
      </c>
      <c r="H44" s="4" t="s">
        <v>121</v>
      </c>
      <c r="I44" s="4" t="s">
        <v>178</v>
      </c>
      <c r="J44" s="4" t="s">
        <v>121</v>
      </c>
      <c r="K44" t="s">
        <v>235</v>
      </c>
      <c r="L44" t="s">
        <v>368</v>
      </c>
      <c r="M44" t="s">
        <v>369</v>
      </c>
      <c r="N44" s="1" t="s">
        <v>247</v>
      </c>
    </row>
    <row r="45" spans="1:14" x14ac:dyDescent="0.3">
      <c r="A45" s="1" t="s">
        <v>365</v>
      </c>
      <c r="B45" t="s">
        <v>389</v>
      </c>
      <c r="C45" s="2" t="s">
        <v>391</v>
      </c>
      <c r="D45" t="s">
        <v>282</v>
      </c>
      <c r="E45" s="10" t="s">
        <v>187</v>
      </c>
      <c r="F45" s="14" t="s">
        <v>119</v>
      </c>
      <c r="G45" s="4" t="s">
        <v>178</v>
      </c>
      <c r="H45" s="4" t="s">
        <v>121</v>
      </c>
      <c r="I45" s="4" t="s">
        <v>193</v>
      </c>
      <c r="J45" s="4" t="s">
        <v>121</v>
      </c>
      <c r="K45" t="s">
        <v>230</v>
      </c>
      <c r="L45" t="s">
        <v>368</v>
      </c>
      <c r="M45" t="s">
        <v>369</v>
      </c>
      <c r="N45" s="1" t="s">
        <v>247</v>
      </c>
    </row>
    <row r="46" spans="1:14" x14ac:dyDescent="0.3">
      <c r="A46" s="1" t="s">
        <v>365</v>
      </c>
      <c r="B46" t="s">
        <v>389</v>
      </c>
      <c r="C46" s="2" t="s">
        <v>392</v>
      </c>
      <c r="D46" t="s">
        <v>282</v>
      </c>
      <c r="E46" s="10" t="s">
        <v>187</v>
      </c>
      <c r="F46" s="14" t="s">
        <v>119</v>
      </c>
      <c r="G46" s="4" t="s">
        <v>178</v>
      </c>
      <c r="H46" s="4" t="s">
        <v>121</v>
      </c>
      <c r="I46" s="4" t="s">
        <v>178</v>
      </c>
      <c r="J46" s="4" t="s">
        <v>121</v>
      </c>
      <c r="K46" t="s">
        <v>235</v>
      </c>
      <c r="L46" t="s">
        <v>368</v>
      </c>
      <c r="M46" t="s">
        <v>369</v>
      </c>
      <c r="N46" s="1" t="s">
        <v>247</v>
      </c>
    </row>
    <row r="47" spans="1:14" x14ac:dyDescent="0.3">
      <c r="A47" s="1" t="s">
        <v>365</v>
      </c>
      <c r="B47" t="s">
        <v>393</v>
      </c>
      <c r="C47" s="2" t="s">
        <v>394</v>
      </c>
      <c r="D47" t="s">
        <v>282</v>
      </c>
      <c r="E47" s="10" t="s">
        <v>187</v>
      </c>
      <c r="F47" s="14" t="s">
        <v>119</v>
      </c>
      <c r="G47" s="4" t="s">
        <v>178</v>
      </c>
      <c r="H47" s="4" t="s">
        <v>121</v>
      </c>
      <c r="I47" s="4" t="s">
        <v>193</v>
      </c>
      <c r="J47" s="4" t="s">
        <v>121</v>
      </c>
      <c r="K47" t="s">
        <v>230</v>
      </c>
      <c r="L47" t="s">
        <v>368</v>
      </c>
      <c r="M47" t="s">
        <v>369</v>
      </c>
      <c r="N47" s="1" t="s">
        <v>247</v>
      </c>
    </row>
    <row r="48" spans="1:14" x14ac:dyDescent="0.3">
      <c r="A48" s="1" t="s">
        <v>365</v>
      </c>
      <c r="B48" t="s">
        <v>393</v>
      </c>
      <c r="C48" s="2" t="s">
        <v>395</v>
      </c>
      <c r="D48" t="s">
        <v>282</v>
      </c>
      <c r="E48" s="10" t="s">
        <v>187</v>
      </c>
      <c r="F48" s="14" t="s">
        <v>119</v>
      </c>
      <c r="G48" s="4" t="s">
        <v>178</v>
      </c>
      <c r="H48" s="4" t="s">
        <v>121</v>
      </c>
      <c r="I48" s="4" t="s">
        <v>193</v>
      </c>
      <c r="J48" s="4" t="s">
        <v>121</v>
      </c>
      <c r="K48" t="s">
        <v>230</v>
      </c>
      <c r="L48" t="s">
        <v>368</v>
      </c>
      <c r="M48" t="s">
        <v>369</v>
      </c>
      <c r="N48" s="1" t="s">
        <v>247</v>
      </c>
    </row>
    <row r="49" spans="1:14" x14ac:dyDescent="0.3">
      <c r="A49" s="1" t="s">
        <v>365</v>
      </c>
      <c r="B49" t="s">
        <v>393</v>
      </c>
      <c r="C49" s="2" t="s">
        <v>396</v>
      </c>
      <c r="D49" t="s">
        <v>282</v>
      </c>
      <c r="E49" s="10" t="s">
        <v>187</v>
      </c>
      <c r="F49" s="14" t="s">
        <v>119</v>
      </c>
      <c r="G49" s="4" t="s">
        <v>178</v>
      </c>
      <c r="H49" s="4" t="s">
        <v>121</v>
      </c>
      <c r="I49" s="4" t="s">
        <v>193</v>
      </c>
      <c r="J49" s="4" t="s">
        <v>121</v>
      </c>
      <c r="K49" t="s">
        <v>230</v>
      </c>
      <c r="L49" t="s">
        <v>368</v>
      </c>
      <c r="M49" t="s">
        <v>369</v>
      </c>
      <c r="N49" s="1" t="s">
        <v>247</v>
      </c>
    </row>
    <row r="50" spans="1:14" x14ac:dyDescent="0.3">
      <c r="A50" s="1" t="s">
        <v>365</v>
      </c>
      <c r="B50" t="s">
        <v>397</v>
      </c>
      <c r="C50" s="2" t="s">
        <v>398</v>
      </c>
      <c r="D50" t="s">
        <v>282</v>
      </c>
      <c r="E50" s="3" t="s">
        <v>152</v>
      </c>
      <c r="F50" s="14" t="s">
        <v>119</v>
      </c>
      <c r="G50" s="4" t="s">
        <v>178</v>
      </c>
      <c r="H50" s="4" t="s">
        <v>121</v>
      </c>
      <c r="I50" s="4" t="s">
        <v>149</v>
      </c>
      <c r="J50" s="4" t="s">
        <v>121</v>
      </c>
      <c r="K50" t="s">
        <v>230</v>
      </c>
      <c r="L50" t="s">
        <v>368</v>
      </c>
      <c r="M50" t="s">
        <v>399</v>
      </c>
      <c r="N50" s="1" t="s">
        <v>247</v>
      </c>
    </row>
    <row r="51" spans="1:14" x14ac:dyDescent="0.3">
      <c r="A51" s="1" t="s">
        <v>365</v>
      </c>
      <c r="B51" t="s">
        <v>397</v>
      </c>
      <c r="C51" s="2" t="s">
        <v>400</v>
      </c>
      <c r="D51" t="s">
        <v>282</v>
      </c>
      <c r="E51" s="3" t="s">
        <v>152</v>
      </c>
      <c r="F51" s="14" t="s">
        <v>119</v>
      </c>
      <c r="G51" s="4" t="s">
        <v>178</v>
      </c>
      <c r="H51" s="4" t="s">
        <v>121</v>
      </c>
      <c r="I51" s="4" t="s">
        <v>149</v>
      </c>
      <c r="J51" s="4" t="s">
        <v>121</v>
      </c>
      <c r="K51" t="s">
        <v>235</v>
      </c>
      <c r="L51" t="s">
        <v>368</v>
      </c>
      <c r="M51" t="s">
        <v>399</v>
      </c>
      <c r="N51" s="1" t="s">
        <v>247</v>
      </c>
    </row>
    <row r="52" spans="1:14" x14ac:dyDescent="0.3">
      <c r="A52" s="1" t="s">
        <v>365</v>
      </c>
      <c r="B52" t="s">
        <v>397</v>
      </c>
      <c r="C52" s="2" t="s">
        <v>401</v>
      </c>
      <c r="D52" t="s">
        <v>282</v>
      </c>
      <c r="E52" s="10" t="s">
        <v>187</v>
      </c>
      <c r="F52" s="14" t="s">
        <v>119</v>
      </c>
      <c r="G52" s="4" t="s">
        <v>178</v>
      </c>
      <c r="H52" s="4" t="s">
        <v>121</v>
      </c>
      <c r="I52" s="4" t="s">
        <v>149</v>
      </c>
      <c r="J52" s="4" t="s">
        <v>121</v>
      </c>
      <c r="K52" t="s">
        <v>230</v>
      </c>
      <c r="L52" t="s">
        <v>368</v>
      </c>
      <c r="M52" t="s">
        <v>399</v>
      </c>
      <c r="N52" s="1" t="s">
        <v>247</v>
      </c>
    </row>
    <row r="53" spans="1:14" x14ac:dyDescent="0.3">
      <c r="A53" s="1" t="s">
        <v>365</v>
      </c>
      <c r="B53" t="s">
        <v>397</v>
      </c>
      <c r="C53" s="2" t="s">
        <v>402</v>
      </c>
      <c r="D53" t="s">
        <v>282</v>
      </c>
      <c r="E53" s="7" t="s">
        <v>158</v>
      </c>
      <c r="F53" s="15" t="s">
        <v>118</v>
      </c>
      <c r="G53" s="4" t="s">
        <v>178</v>
      </c>
      <c r="H53" s="4" t="s">
        <v>121</v>
      </c>
      <c r="I53" s="4" t="s">
        <v>178</v>
      </c>
      <c r="J53" s="4" t="s">
        <v>121</v>
      </c>
      <c r="K53" t="s">
        <v>235</v>
      </c>
      <c r="L53" t="s">
        <v>368</v>
      </c>
      <c r="M53" t="s">
        <v>399</v>
      </c>
      <c r="N53" s="1" t="s">
        <v>247</v>
      </c>
    </row>
    <row r="54" spans="1:14" x14ac:dyDescent="0.3">
      <c r="A54" s="1" t="s">
        <v>365</v>
      </c>
      <c r="B54" t="s">
        <v>397</v>
      </c>
      <c r="C54" s="2" t="s">
        <v>403</v>
      </c>
      <c r="D54" t="s">
        <v>282</v>
      </c>
      <c r="E54" s="3" t="s">
        <v>152</v>
      </c>
      <c r="F54" s="14" t="s">
        <v>119</v>
      </c>
      <c r="G54" s="4" t="s">
        <v>178</v>
      </c>
      <c r="H54" s="4" t="s">
        <v>121</v>
      </c>
      <c r="I54" s="4" t="s">
        <v>149</v>
      </c>
      <c r="J54" s="4" t="s">
        <v>121</v>
      </c>
      <c r="K54" t="s">
        <v>235</v>
      </c>
      <c r="L54" t="s">
        <v>368</v>
      </c>
      <c r="M54" t="s">
        <v>399</v>
      </c>
      <c r="N54" s="1" t="s">
        <v>247</v>
      </c>
    </row>
    <row r="55" spans="1:14" x14ac:dyDescent="0.3">
      <c r="A55" s="1" t="s">
        <v>365</v>
      </c>
      <c r="B55" t="s">
        <v>397</v>
      </c>
      <c r="C55" s="2" t="s">
        <v>404</v>
      </c>
      <c r="D55" t="s">
        <v>282</v>
      </c>
      <c r="E55" s="3" t="s">
        <v>152</v>
      </c>
      <c r="F55" s="14" t="s">
        <v>119</v>
      </c>
      <c r="G55" s="4" t="s">
        <v>178</v>
      </c>
      <c r="H55" s="4" t="s">
        <v>121</v>
      </c>
      <c r="I55" s="4" t="s">
        <v>149</v>
      </c>
      <c r="J55" s="4" t="s">
        <v>121</v>
      </c>
      <c r="K55" t="s">
        <v>235</v>
      </c>
      <c r="L55" t="s">
        <v>368</v>
      </c>
      <c r="M55" t="s">
        <v>399</v>
      </c>
      <c r="N55" t="s">
        <v>247</v>
      </c>
    </row>
    <row r="56" spans="1:14" x14ac:dyDescent="0.3">
      <c r="A56" s="1" t="s">
        <v>365</v>
      </c>
      <c r="B56" t="s">
        <v>397</v>
      </c>
      <c r="C56" s="2" t="s">
        <v>405</v>
      </c>
      <c r="D56" t="s">
        <v>282</v>
      </c>
      <c r="E56" s="7" t="s">
        <v>158</v>
      </c>
      <c r="F56" s="15" t="s">
        <v>118</v>
      </c>
      <c r="G56" s="4" t="s">
        <v>178</v>
      </c>
      <c r="H56" s="4" t="s">
        <v>121</v>
      </c>
      <c r="I56" s="4" t="s">
        <v>178</v>
      </c>
      <c r="J56" s="4" t="s">
        <v>121</v>
      </c>
      <c r="K56" t="s">
        <v>235</v>
      </c>
      <c r="L56" t="s">
        <v>368</v>
      </c>
      <c r="M56" t="s">
        <v>399</v>
      </c>
      <c r="N56" s="1" t="s">
        <v>247</v>
      </c>
    </row>
    <row r="57" spans="1:14" x14ac:dyDescent="0.3">
      <c r="A57" s="1" t="s">
        <v>365</v>
      </c>
      <c r="B57" t="s">
        <v>397</v>
      </c>
      <c r="C57" s="2" t="s">
        <v>406</v>
      </c>
      <c r="D57" t="s">
        <v>282</v>
      </c>
      <c r="E57" s="10" t="s">
        <v>187</v>
      </c>
      <c r="F57" s="14" t="s">
        <v>119</v>
      </c>
      <c r="G57" s="4" t="s">
        <v>178</v>
      </c>
      <c r="H57" s="4" t="s">
        <v>121</v>
      </c>
      <c r="I57" s="4" t="s">
        <v>178</v>
      </c>
      <c r="J57" s="4" t="s">
        <v>121</v>
      </c>
      <c r="K57" t="s">
        <v>235</v>
      </c>
      <c r="L57" t="s">
        <v>368</v>
      </c>
      <c r="M57" t="s">
        <v>399</v>
      </c>
      <c r="N57" s="1" t="s">
        <v>247</v>
      </c>
    </row>
    <row r="58" spans="1:14" x14ac:dyDescent="0.3">
      <c r="A58" s="1" t="s">
        <v>365</v>
      </c>
      <c r="B58" t="s">
        <v>397</v>
      </c>
      <c r="C58" s="2" t="s">
        <v>407</v>
      </c>
      <c r="D58" t="s">
        <v>282</v>
      </c>
      <c r="E58" s="10" t="s">
        <v>187</v>
      </c>
      <c r="F58" s="14" t="s">
        <v>119</v>
      </c>
      <c r="G58" s="4" t="s">
        <v>178</v>
      </c>
      <c r="H58" s="4" t="s">
        <v>121</v>
      </c>
      <c r="I58" s="4" t="s">
        <v>149</v>
      </c>
      <c r="J58" s="4" t="s">
        <v>121</v>
      </c>
      <c r="K58" t="s">
        <v>235</v>
      </c>
      <c r="L58" t="s">
        <v>368</v>
      </c>
      <c r="M58" t="s">
        <v>399</v>
      </c>
      <c r="N58" s="1" t="s">
        <v>247</v>
      </c>
    </row>
    <row r="59" spans="1:14" x14ac:dyDescent="0.3">
      <c r="A59" s="1" t="s">
        <v>365</v>
      </c>
      <c r="B59" t="s">
        <v>397</v>
      </c>
      <c r="C59" s="2" t="s">
        <v>408</v>
      </c>
      <c r="D59" t="s">
        <v>282</v>
      </c>
      <c r="E59" s="10" t="s">
        <v>187</v>
      </c>
      <c r="F59" s="14" t="s">
        <v>119</v>
      </c>
      <c r="G59" s="4" t="s">
        <v>178</v>
      </c>
      <c r="H59" s="4" t="s">
        <v>121</v>
      </c>
      <c r="I59" s="4" t="s">
        <v>149</v>
      </c>
      <c r="J59" s="4" t="s">
        <v>121</v>
      </c>
      <c r="K59" t="s">
        <v>230</v>
      </c>
      <c r="L59" t="s">
        <v>368</v>
      </c>
      <c r="M59" t="s">
        <v>399</v>
      </c>
      <c r="N59" s="1" t="s">
        <v>247</v>
      </c>
    </row>
    <row r="60" spans="1:14" x14ac:dyDescent="0.3">
      <c r="A60" s="1" t="s">
        <v>365</v>
      </c>
      <c r="B60" t="s">
        <v>397</v>
      </c>
      <c r="C60" s="2" t="s">
        <v>409</v>
      </c>
      <c r="D60" t="s">
        <v>282</v>
      </c>
      <c r="E60" s="3" t="s">
        <v>152</v>
      </c>
      <c r="F60" s="14" t="s">
        <v>119</v>
      </c>
      <c r="G60" s="4" t="s">
        <v>178</v>
      </c>
      <c r="H60" s="4" t="s">
        <v>121</v>
      </c>
      <c r="I60" s="4" t="s">
        <v>149</v>
      </c>
      <c r="J60" s="4" t="s">
        <v>121</v>
      </c>
      <c r="K60" t="s">
        <v>230</v>
      </c>
      <c r="L60" t="s">
        <v>368</v>
      </c>
      <c r="M60" t="s">
        <v>399</v>
      </c>
      <c r="N60" s="1" t="s">
        <v>247</v>
      </c>
    </row>
    <row r="61" spans="1:14" x14ac:dyDescent="0.3">
      <c r="A61" s="1" t="s">
        <v>365</v>
      </c>
      <c r="B61" t="s">
        <v>397</v>
      </c>
      <c r="C61" s="2" t="s">
        <v>410</v>
      </c>
      <c r="D61" t="s">
        <v>282</v>
      </c>
      <c r="E61" s="10" t="s">
        <v>187</v>
      </c>
      <c r="F61" s="14" t="s">
        <v>119</v>
      </c>
      <c r="G61" s="4" t="s">
        <v>178</v>
      </c>
      <c r="H61" s="4" t="s">
        <v>121</v>
      </c>
      <c r="I61" s="4" t="s">
        <v>149</v>
      </c>
      <c r="J61" s="4" t="s">
        <v>121</v>
      </c>
      <c r="K61" t="s">
        <v>230</v>
      </c>
      <c r="L61" t="s">
        <v>368</v>
      </c>
      <c r="M61" t="s">
        <v>399</v>
      </c>
      <c r="N61" s="1" t="s">
        <v>247</v>
      </c>
    </row>
    <row r="62" spans="1:14" x14ac:dyDescent="0.3">
      <c r="A62" s="1" t="s">
        <v>365</v>
      </c>
      <c r="B62" t="s">
        <v>397</v>
      </c>
      <c r="C62" s="2" t="s">
        <v>411</v>
      </c>
      <c r="D62" t="s">
        <v>282</v>
      </c>
      <c r="E62" s="3" t="s">
        <v>152</v>
      </c>
      <c r="F62" s="14" t="s">
        <v>119</v>
      </c>
      <c r="G62" s="4" t="s">
        <v>178</v>
      </c>
      <c r="H62" s="4" t="s">
        <v>121</v>
      </c>
      <c r="I62" s="4" t="s">
        <v>149</v>
      </c>
      <c r="J62" s="4" t="s">
        <v>121</v>
      </c>
      <c r="K62" t="s">
        <v>230</v>
      </c>
      <c r="L62" t="s">
        <v>368</v>
      </c>
      <c r="M62" t="s">
        <v>399</v>
      </c>
      <c r="N62" t="s">
        <v>247</v>
      </c>
    </row>
    <row r="63" spans="1:14" x14ac:dyDescent="0.3">
      <c r="A63" s="1" t="s">
        <v>365</v>
      </c>
      <c r="B63" t="s">
        <v>397</v>
      </c>
      <c r="C63" s="2" t="s">
        <v>412</v>
      </c>
      <c r="D63" t="s">
        <v>282</v>
      </c>
      <c r="E63" s="7" t="s">
        <v>158</v>
      </c>
      <c r="F63" s="15" t="s">
        <v>118</v>
      </c>
      <c r="G63" s="4" t="s">
        <v>178</v>
      </c>
      <c r="H63" s="4" t="s">
        <v>121</v>
      </c>
      <c r="I63" s="4" t="s">
        <v>178</v>
      </c>
      <c r="J63" s="4" t="s">
        <v>121</v>
      </c>
      <c r="K63" t="s">
        <v>235</v>
      </c>
      <c r="L63" t="s">
        <v>368</v>
      </c>
      <c r="M63" t="s">
        <v>399</v>
      </c>
      <c r="N63" s="1" t="s">
        <v>247</v>
      </c>
    </row>
    <row r="64" spans="1:14" x14ac:dyDescent="0.3">
      <c r="A64" s="1" t="s">
        <v>365</v>
      </c>
      <c r="B64" t="s">
        <v>397</v>
      </c>
      <c r="C64" s="2" t="s">
        <v>413</v>
      </c>
      <c r="D64" t="s">
        <v>282</v>
      </c>
      <c r="E64" s="7" t="s">
        <v>158</v>
      </c>
      <c r="F64" s="15" t="s">
        <v>118</v>
      </c>
      <c r="G64" s="4" t="s">
        <v>178</v>
      </c>
      <c r="H64" s="4" t="s">
        <v>121</v>
      </c>
      <c r="I64" s="4" t="s">
        <v>178</v>
      </c>
      <c r="J64" s="4" t="s">
        <v>121</v>
      </c>
      <c r="K64" t="s">
        <v>235</v>
      </c>
      <c r="L64" t="s">
        <v>368</v>
      </c>
      <c r="M64" t="s">
        <v>399</v>
      </c>
      <c r="N64" s="1" t="s">
        <v>247</v>
      </c>
    </row>
    <row r="65" spans="1:14" x14ac:dyDescent="0.3">
      <c r="A65" s="1" t="s">
        <v>365</v>
      </c>
      <c r="B65" t="s">
        <v>397</v>
      </c>
      <c r="C65" s="2" t="s">
        <v>414</v>
      </c>
      <c r="D65" t="s">
        <v>282</v>
      </c>
      <c r="E65" s="3" t="s">
        <v>152</v>
      </c>
      <c r="F65" s="15" t="s">
        <v>118</v>
      </c>
      <c r="G65" s="4" t="s">
        <v>178</v>
      </c>
      <c r="H65" s="4" t="s">
        <v>121</v>
      </c>
      <c r="I65" s="4" t="s">
        <v>149</v>
      </c>
      <c r="J65" s="4" t="s">
        <v>121</v>
      </c>
      <c r="K65" t="s">
        <v>230</v>
      </c>
      <c r="L65" t="s">
        <v>368</v>
      </c>
      <c r="M65" t="s">
        <v>399</v>
      </c>
      <c r="N65" s="1" t="s">
        <v>247</v>
      </c>
    </row>
    <row r="66" spans="1:14" x14ac:dyDescent="0.3">
      <c r="A66" s="1" t="s">
        <v>365</v>
      </c>
      <c r="B66" t="s">
        <v>397</v>
      </c>
      <c r="C66" s="2" t="s">
        <v>415</v>
      </c>
      <c r="D66" t="s">
        <v>282</v>
      </c>
      <c r="E66" s="3" t="s">
        <v>152</v>
      </c>
      <c r="F66" s="14" t="s">
        <v>119</v>
      </c>
      <c r="G66" s="4" t="s">
        <v>178</v>
      </c>
      <c r="H66" s="4" t="s">
        <v>121</v>
      </c>
      <c r="I66" s="4" t="s">
        <v>149</v>
      </c>
      <c r="J66" s="4" t="s">
        <v>121</v>
      </c>
      <c r="K66" t="s">
        <v>230</v>
      </c>
      <c r="L66" t="s">
        <v>368</v>
      </c>
      <c r="M66" t="s">
        <v>399</v>
      </c>
      <c r="N66" s="1" t="s">
        <v>247</v>
      </c>
    </row>
    <row r="67" spans="1:14" x14ac:dyDescent="0.3">
      <c r="A67" s="1" t="s">
        <v>365</v>
      </c>
      <c r="B67" t="s">
        <v>397</v>
      </c>
      <c r="C67" s="2" t="s">
        <v>416</v>
      </c>
      <c r="D67" t="s">
        <v>282</v>
      </c>
      <c r="E67" s="3" t="s">
        <v>152</v>
      </c>
      <c r="F67" s="14" t="s">
        <v>119</v>
      </c>
      <c r="G67" s="4" t="s">
        <v>178</v>
      </c>
      <c r="H67" s="4" t="s">
        <v>121</v>
      </c>
      <c r="I67" s="4" t="s">
        <v>149</v>
      </c>
      <c r="J67" s="4" t="s">
        <v>121</v>
      </c>
      <c r="K67" t="s">
        <v>235</v>
      </c>
      <c r="L67" t="s">
        <v>368</v>
      </c>
      <c r="M67" t="s">
        <v>399</v>
      </c>
      <c r="N67" s="1" t="s">
        <v>247</v>
      </c>
    </row>
    <row r="68" spans="1:14" x14ac:dyDescent="0.3">
      <c r="A68" s="1" t="s">
        <v>365</v>
      </c>
      <c r="B68" t="s">
        <v>397</v>
      </c>
      <c r="C68" s="2" t="s">
        <v>417</v>
      </c>
      <c r="D68" t="s">
        <v>282</v>
      </c>
      <c r="E68" s="3" t="s">
        <v>152</v>
      </c>
      <c r="F68" s="14" t="s">
        <v>119</v>
      </c>
      <c r="G68" s="4" t="s">
        <v>178</v>
      </c>
      <c r="H68" s="4" t="s">
        <v>121</v>
      </c>
      <c r="I68" s="4" t="s">
        <v>149</v>
      </c>
      <c r="J68" s="4" t="s">
        <v>121</v>
      </c>
      <c r="K68" t="s">
        <v>230</v>
      </c>
      <c r="L68" t="s">
        <v>368</v>
      </c>
      <c r="M68" t="s">
        <v>399</v>
      </c>
      <c r="N68" s="1" t="s">
        <v>247</v>
      </c>
    </row>
    <row r="69" spans="1:14" x14ac:dyDescent="0.3">
      <c r="A69" s="1" t="s">
        <v>365</v>
      </c>
      <c r="B69" t="s">
        <v>397</v>
      </c>
      <c r="C69" s="2" t="s">
        <v>418</v>
      </c>
      <c r="D69" t="s">
        <v>282</v>
      </c>
      <c r="E69" s="10" t="s">
        <v>187</v>
      </c>
      <c r="F69" s="14" t="s">
        <v>119</v>
      </c>
      <c r="G69" s="4" t="s">
        <v>178</v>
      </c>
      <c r="H69" s="4" t="s">
        <v>121</v>
      </c>
      <c r="I69" s="4" t="s">
        <v>149</v>
      </c>
      <c r="J69" s="4" t="s">
        <v>121</v>
      </c>
      <c r="K69" t="s">
        <v>230</v>
      </c>
      <c r="L69" t="s">
        <v>368</v>
      </c>
      <c r="M69" t="s">
        <v>399</v>
      </c>
      <c r="N69" s="1" t="s">
        <v>247</v>
      </c>
    </row>
    <row r="70" spans="1:14" x14ac:dyDescent="0.3">
      <c r="A70" s="1" t="s">
        <v>365</v>
      </c>
      <c r="B70" t="s">
        <v>397</v>
      </c>
      <c r="C70" s="2" t="s">
        <v>419</v>
      </c>
      <c r="D70" t="s">
        <v>282</v>
      </c>
      <c r="E70" s="3" t="s">
        <v>152</v>
      </c>
      <c r="F70" s="14" t="s">
        <v>119</v>
      </c>
      <c r="G70" s="4" t="s">
        <v>178</v>
      </c>
      <c r="H70" s="4" t="s">
        <v>121</v>
      </c>
      <c r="I70" s="4" t="s">
        <v>178</v>
      </c>
      <c r="J70" s="4" t="s">
        <v>121</v>
      </c>
      <c r="K70" t="s">
        <v>235</v>
      </c>
      <c r="L70" t="s">
        <v>368</v>
      </c>
      <c r="M70" t="s">
        <v>399</v>
      </c>
      <c r="N70" s="1" t="s">
        <v>247</v>
      </c>
    </row>
    <row r="71" spans="1:14" x14ac:dyDescent="0.3">
      <c r="A71" s="1" t="s">
        <v>365</v>
      </c>
      <c r="B71" t="s">
        <v>397</v>
      </c>
      <c r="C71" s="2" t="s">
        <v>420</v>
      </c>
      <c r="D71" t="s">
        <v>282</v>
      </c>
      <c r="E71" s="7" t="s">
        <v>158</v>
      </c>
      <c r="F71" s="15" t="s">
        <v>118</v>
      </c>
      <c r="G71" s="4" t="s">
        <v>178</v>
      </c>
      <c r="H71" s="4" t="s">
        <v>121</v>
      </c>
      <c r="I71" s="4" t="s">
        <v>149</v>
      </c>
      <c r="J71" s="4" t="s">
        <v>121</v>
      </c>
      <c r="K71" t="s">
        <v>230</v>
      </c>
      <c r="L71" t="s">
        <v>368</v>
      </c>
      <c r="M71" t="s">
        <v>399</v>
      </c>
      <c r="N71" s="1" t="s">
        <v>247</v>
      </c>
    </row>
    <row r="72" spans="1:14" x14ac:dyDescent="0.3">
      <c r="A72" s="1" t="s">
        <v>365</v>
      </c>
      <c r="B72" t="s">
        <v>397</v>
      </c>
      <c r="C72" s="2" t="s">
        <v>421</v>
      </c>
      <c r="D72" t="s">
        <v>282</v>
      </c>
      <c r="E72" s="10" t="s">
        <v>187</v>
      </c>
      <c r="F72" s="14" t="s">
        <v>119</v>
      </c>
      <c r="G72" s="4" t="s">
        <v>178</v>
      </c>
      <c r="H72" s="4" t="s">
        <v>121</v>
      </c>
      <c r="I72" s="4" t="s">
        <v>149</v>
      </c>
      <c r="J72" s="4" t="s">
        <v>121</v>
      </c>
      <c r="K72" t="s">
        <v>230</v>
      </c>
      <c r="L72" t="s">
        <v>368</v>
      </c>
      <c r="M72" t="s">
        <v>399</v>
      </c>
      <c r="N72" s="1" t="s">
        <v>247</v>
      </c>
    </row>
    <row r="73" spans="1:14" x14ac:dyDescent="0.3">
      <c r="A73" s="1" t="s">
        <v>365</v>
      </c>
      <c r="B73" t="s">
        <v>397</v>
      </c>
      <c r="C73" s="2" t="s">
        <v>422</v>
      </c>
      <c r="D73" t="s">
        <v>282</v>
      </c>
      <c r="E73" s="3" t="s">
        <v>152</v>
      </c>
      <c r="F73" s="14" t="s">
        <v>119</v>
      </c>
      <c r="G73" s="4" t="s">
        <v>178</v>
      </c>
      <c r="H73" s="4" t="s">
        <v>121</v>
      </c>
      <c r="I73" s="4" t="s">
        <v>178</v>
      </c>
      <c r="J73" s="4" t="s">
        <v>121</v>
      </c>
      <c r="K73" t="s">
        <v>387</v>
      </c>
      <c r="L73" t="s">
        <v>368</v>
      </c>
      <c r="M73" t="s">
        <v>399</v>
      </c>
      <c r="N73" s="1" t="s">
        <v>247</v>
      </c>
    </row>
    <row r="74" spans="1:14" x14ac:dyDescent="0.3">
      <c r="A74" s="1" t="s">
        <v>365</v>
      </c>
      <c r="B74" t="s">
        <v>397</v>
      </c>
      <c r="C74" s="2" t="s">
        <v>423</v>
      </c>
      <c r="D74" t="s">
        <v>282</v>
      </c>
      <c r="E74" s="3" t="s">
        <v>152</v>
      </c>
      <c r="F74" s="15" t="s">
        <v>118</v>
      </c>
      <c r="G74" s="4" t="s">
        <v>178</v>
      </c>
      <c r="H74" s="4" t="s">
        <v>121</v>
      </c>
      <c r="I74" s="4" t="s">
        <v>178</v>
      </c>
      <c r="J74" s="4" t="s">
        <v>121</v>
      </c>
      <c r="K74" t="s">
        <v>424</v>
      </c>
      <c r="L74" t="s">
        <v>368</v>
      </c>
      <c r="M74" t="s">
        <v>399</v>
      </c>
      <c r="N74" s="1" t="s">
        <v>247</v>
      </c>
    </row>
    <row r="75" spans="1:14" x14ac:dyDescent="0.3">
      <c r="A75" s="1" t="s">
        <v>365</v>
      </c>
      <c r="B75" t="s">
        <v>397</v>
      </c>
      <c r="C75" s="2" t="s">
        <v>425</v>
      </c>
      <c r="D75" t="s">
        <v>282</v>
      </c>
      <c r="E75" s="3" t="s">
        <v>152</v>
      </c>
      <c r="F75" s="14" t="s">
        <v>119</v>
      </c>
      <c r="G75" s="4" t="s">
        <v>178</v>
      </c>
      <c r="H75" s="4" t="s">
        <v>121</v>
      </c>
      <c r="I75" s="4" t="s">
        <v>149</v>
      </c>
      <c r="J75" s="4" t="s">
        <v>121</v>
      </c>
      <c r="K75" t="s">
        <v>230</v>
      </c>
      <c r="L75" t="s">
        <v>368</v>
      </c>
      <c r="M75" t="s">
        <v>399</v>
      </c>
      <c r="N75" s="1" t="s">
        <v>247</v>
      </c>
    </row>
    <row r="76" spans="1:14" x14ac:dyDescent="0.3">
      <c r="A76" s="1" t="s">
        <v>365</v>
      </c>
      <c r="B76" t="s">
        <v>397</v>
      </c>
      <c r="C76" s="2" t="s">
        <v>426</v>
      </c>
      <c r="D76" t="s">
        <v>282</v>
      </c>
      <c r="E76" s="10" t="s">
        <v>187</v>
      </c>
      <c r="F76" s="14" t="s">
        <v>119</v>
      </c>
      <c r="G76" s="4" t="s">
        <v>178</v>
      </c>
      <c r="H76" s="4" t="s">
        <v>121</v>
      </c>
      <c r="I76" s="4" t="s">
        <v>149</v>
      </c>
      <c r="J76" s="4" t="s">
        <v>121</v>
      </c>
      <c r="K76" t="s">
        <v>300</v>
      </c>
      <c r="L76" t="s">
        <v>368</v>
      </c>
      <c r="M76" t="s">
        <v>399</v>
      </c>
      <c r="N76" s="1" t="s">
        <v>247</v>
      </c>
    </row>
    <row r="77" spans="1:14" x14ac:dyDescent="0.3">
      <c r="A77" s="1" t="s">
        <v>365</v>
      </c>
      <c r="B77" t="s">
        <v>397</v>
      </c>
      <c r="C77" s="2" t="s">
        <v>427</v>
      </c>
      <c r="D77" t="s">
        <v>282</v>
      </c>
      <c r="E77" s="10" t="s">
        <v>187</v>
      </c>
      <c r="F77" s="14" t="s">
        <v>119</v>
      </c>
      <c r="G77" s="4" t="s">
        <v>178</v>
      </c>
      <c r="H77" s="4" t="s">
        <v>121</v>
      </c>
      <c r="I77" s="4" t="s">
        <v>149</v>
      </c>
      <c r="J77" s="4" t="s">
        <v>121</v>
      </c>
      <c r="K77" t="s">
        <v>230</v>
      </c>
      <c r="L77" t="s">
        <v>368</v>
      </c>
      <c r="M77" t="s">
        <v>399</v>
      </c>
      <c r="N77" s="1" t="s">
        <v>247</v>
      </c>
    </row>
    <row r="78" spans="1:14" x14ac:dyDescent="0.3">
      <c r="A78" s="1" t="s">
        <v>365</v>
      </c>
      <c r="B78" t="s">
        <v>397</v>
      </c>
      <c r="C78" s="2" t="s">
        <v>428</v>
      </c>
      <c r="D78" t="s">
        <v>282</v>
      </c>
      <c r="E78" s="3" t="s">
        <v>152</v>
      </c>
      <c r="F78" s="14" t="s">
        <v>119</v>
      </c>
      <c r="G78" s="4" t="s">
        <v>178</v>
      </c>
      <c r="H78" s="4" t="s">
        <v>121</v>
      </c>
      <c r="I78" s="4" t="s">
        <v>149</v>
      </c>
      <c r="J78" s="4" t="s">
        <v>121</v>
      </c>
      <c r="K78" t="s">
        <v>230</v>
      </c>
      <c r="L78" t="s">
        <v>368</v>
      </c>
      <c r="M78" t="s">
        <v>399</v>
      </c>
      <c r="N78" s="1" t="s">
        <v>247</v>
      </c>
    </row>
    <row r="79" spans="1:14" x14ac:dyDescent="0.3">
      <c r="A79" s="1" t="s">
        <v>365</v>
      </c>
      <c r="B79" t="s">
        <v>397</v>
      </c>
      <c r="C79" s="2" t="s">
        <v>429</v>
      </c>
      <c r="D79" t="s">
        <v>282</v>
      </c>
      <c r="E79" s="3" t="s">
        <v>152</v>
      </c>
      <c r="F79" s="14" t="s">
        <v>119</v>
      </c>
      <c r="G79" s="4" t="s">
        <v>178</v>
      </c>
      <c r="H79" s="4" t="s">
        <v>121</v>
      </c>
      <c r="I79" s="4" t="s">
        <v>149</v>
      </c>
      <c r="J79" s="4" t="s">
        <v>121</v>
      </c>
      <c r="K79" t="s">
        <v>230</v>
      </c>
      <c r="L79" t="s">
        <v>368</v>
      </c>
      <c r="M79" t="s">
        <v>399</v>
      </c>
      <c r="N79" s="1" t="s">
        <v>247</v>
      </c>
    </row>
    <row r="80" spans="1:14" x14ac:dyDescent="0.3">
      <c r="A80" s="1" t="s">
        <v>365</v>
      </c>
      <c r="B80" t="s">
        <v>397</v>
      </c>
      <c r="C80" s="2" t="s">
        <v>430</v>
      </c>
      <c r="D80" t="s">
        <v>282</v>
      </c>
      <c r="E80" s="3" t="s">
        <v>152</v>
      </c>
      <c r="F80" s="14" t="s">
        <v>119</v>
      </c>
      <c r="G80" s="4" t="s">
        <v>178</v>
      </c>
      <c r="H80" s="4" t="s">
        <v>121</v>
      </c>
      <c r="I80" s="4" t="s">
        <v>149</v>
      </c>
      <c r="J80" s="4" t="s">
        <v>121</v>
      </c>
      <c r="K80" t="s">
        <v>230</v>
      </c>
      <c r="L80" t="s">
        <v>368</v>
      </c>
      <c r="M80" t="s">
        <v>399</v>
      </c>
      <c r="N80" s="1" t="s">
        <v>247</v>
      </c>
    </row>
    <row r="81" spans="1:14" x14ac:dyDescent="0.3">
      <c r="A81" s="1" t="s">
        <v>365</v>
      </c>
      <c r="B81" t="s">
        <v>397</v>
      </c>
      <c r="C81" s="2" t="s">
        <v>431</v>
      </c>
      <c r="D81" t="s">
        <v>282</v>
      </c>
      <c r="E81" s="10" t="s">
        <v>187</v>
      </c>
      <c r="F81" s="14" t="s">
        <v>119</v>
      </c>
      <c r="G81" s="4" t="s">
        <v>178</v>
      </c>
      <c r="H81" s="4" t="s">
        <v>121</v>
      </c>
      <c r="I81" s="4" t="s">
        <v>149</v>
      </c>
      <c r="J81" s="4" t="s">
        <v>121</v>
      </c>
      <c r="K81" t="s">
        <v>230</v>
      </c>
      <c r="L81" t="s">
        <v>368</v>
      </c>
      <c r="M81" t="s">
        <v>399</v>
      </c>
      <c r="N81" s="1" t="s">
        <v>247</v>
      </c>
    </row>
    <row r="82" spans="1:14" x14ac:dyDescent="0.3">
      <c r="A82" s="1" t="s">
        <v>365</v>
      </c>
      <c r="B82" t="s">
        <v>397</v>
      </c>
      <c r="C82" s="2" t="s">
        <v>432</v>
      </c>
      <c r="D82" t="s">
        <v>282</v>
      </c>
      <c r="E82" s="3" t="s">
        <v>152</v>
      </c>
      <c r="F82" s="14" t="s">
        <v>119</v>
      </c>
      <c r="G82" s="4" t="s">
        <v>178</v>
      </c>
      <c r="H82" s="4" t="s">
        <v>121</v>
      </c>
      <c r="I82" s="4" t="s">
        <v>149</v>
      </c>
      <c r="J82" s="4" t="s">
        <v>121</v>
      </c>
      <c r="K82" t="s">
        <v>230</v>
      </c>
      <c r="L82" t="s">
        <v>368</v>
      </c>
      <c r="M82" t="s">
        <v>399</v>
      </c>
      <c r="N82" s="1" t="s">
        <v>247</v>
      </c>
    </row>
    <row r="83" spans="1:14" x14ac:dyDescent="0.3">
      <c r="A83" s="1" t="s">
        <v>365</v>
      </c>
      <c r="B83" t="s">
        <v>397</v>
      </c>
      <c r="C83" s="2" t="s">
        <v>433</v>
      </c>
      <c r="D83" t="s">
        <v>282</v>
      </c>
      <c r="E83" s="10" t="s">
        <v>187</v>
      </c>
      <c r="F83" s="14" t="s">
        <v>119</v>
      </c>
      <c r="G83" s="4" t="s">
        <v>178</v>
      </c>
      <c r="H83" s="4" t="s">
        <v>121</v>
      </c>
      <c r="I83" s="4" t="s">
        <v>149</v>
      </c>
      <c r="J83" s="4" t="s">
        <v>121</v>
      </c>
      <c r="K83" t="s">
        <v>230</v>
      </c>
      <c r="L83" t="s">
        <v>368</v>
      </c>
      <c r="M83" t="s">
        <v>399</v>
      </c>
      <c r="N83" s="1" t="s">
        <v>247</v>
      </c>
    </row>
    <row r="84" spans="1:14" x14ac:dyDescent="0.3">
      <c r="A84" s="1" t="s">
        <v>365</v>
      </c>
      <c r="B84" t="s">
        <v>397</v>
      </c>
      <c r="C84" s="2" t="s">
        <v>434</v>
      </c>
      <c r="D84" t="s">
        <v>282</v>
      </c>
      <c r="E84" s="3" t="s">
        <v>152</v>
      </c>
      <c r="F84" s="14" t="s">
        <v>119</v>
      </c>
      <c r="G84" s="4" t="s">
        <v>178</v>
      </c>
      <c r="H84" s="4" t="s">
        <v>121</v>
      </c>
      <c r="I84" s="4" t="s">
        <v>149</v>
      </c>
      <c r="J84" s="4" t="s">
        <v>121</v>
      </c>
      <c r="K84" t="s">
        <v>230</v>
      </c>
      <c r="L84" t="s">
        <v>368</v>
      </c>
      <c r="M84" t="s">
        <v>399</v>
      </c>
      <c r="N84" s="1" t="s">
        <v>247</v>
      </c>
    </row>
    <row r="85" spans="1:14" x14ac:dyDescent="0.3">
      <c r="A85" s="1" t="s">
        <v>365</v>
      </c>
      <c r="B85" t="s">
        <v>397</v>
      </c>
      <c r="C85" s="2" t="s">
        <v>435</v>
      </c>
      <c r="D85" t="s">
        <v>282</v>
      </c>
      <c r="E85" s="3" t="s">
        <v>152</v>
      </c>
      <c r="F85" s="14" t="s">
        <v>119</v>
      </c>
      <c r="G85" s="4" t="s">
        <v>178</v>
      </c>
      <c r="H85" s="4" t="s">
        <v>121</v>
      </c>
      <c r="I85" s="4" t="s">
        <v>149</v>
      </c>
      <c r="J85" s="4" t="s">
        <v>121</v>
      </c>
      <c r="K85" t="s">
        <v>230</v>
      </c>
      <c r="L85" t="s">
        <v>368</v>
      </c>
      <c r="M85" t="s">
        <v>399</v>
      </c>
      <c r="N85" t="s">
        <v>247</v>
      </c>
    </row>
    <row r="86" spans="1:14" x14ac:dyDescent="0.3">
      <c r="A86" s="1" t="s">
        <v>365</v>
      </c>
      <c r="B86" t="s">
        <v>397</v>
      </c>
      <c r="C86" s="2" t="s">
        <v>436</v>
      </c>
      <c r="D86" t="s">
        <v>282</v>
      </c>
      <c r="E86" s="7" t="s">
        <v>158</v>
      </c>
      <c r="F86" s="15" t="s">
        <v>118</v>
      </c>
      <c r="G86" s="4" t="s">
        <v>178</v>
      </c>
      <c r="H86" s="4" t="s">
        <v>121</v>
      </c>
      <c r="I86" s="4" t="s">
        <v>178</v>
      </c>
      <c r="J86" s="4" t="s">
        <v>121</v>
      </c>
      <c r="K86" t="s">
        <v>230</v>
      </c>
      <c r="L86" t="s">
        <v>368</v>
      </c>
      <c r="M86" t="s">
        <v>399</v>
      </c>
      <c r="N86" s="1" t="s">
        <v>247</v>
      </c>
    </row>
    <row r="87" spans="1:14" x14ac:dyDescent="0.3">
      <c r="A87" s="1" t="s">
        <v>365</v>
      </c>
      <c r="B87" t="s">
        <v>397</v>
      </c>
      <c r="C87" s="2" t="s">
        <v>437</v>
      </c>
      <c r="D87" t="s">
        <v>282</v>
      </c>
      <c r="E87" s="3" t="s">
        <v>152</v>
      </c>
      <c r="F87" s="14" t="s">
        <v>119</v>
      </c>
      <c r="G87" s="4" t="s">
        <v>178</v>
      </c>
      <c r="H87" s="4" t="s">
        <v>121</v>
      </c>
      <c r="I87" s="4" t="s">
        <v>149</v>
      </c>
      <c r="J87" s="4" t="s">
        <v>121</v>
      </c>
      <c r="K87" t="s">
        <v>230</v>
      </c>
      <c r="L87" t="s">
        <v>368</v>
      </c>
      <c r="M87" t="s">
        <v>399</v>
      </c>
      <c r="N87" s="1" t="s">
        <v>247</v>
      </c>
    </row>
    <row r="88" spans="1:14" x14ac:dyDescent="0.3">
      <c r="A88" s="1" t="s">
        <v>365</v>
      </c>
      <c r="B88" t="s">
        <v>397</v>
      </c>
      <c r="C88" s="2" t="s">
        <v>438</v>
      </c>
      <c r="D88" t="s">
        <v>282</v>
      </c>
      <c r="E88" s="3" t="s">
        <v>152</v>
      </c>
      <c r="F88" s="14" t="s">
        <v>119</v>
      </c>
      <c r="G88" s="4" t="s">
        <v>178</v>
      </c>
      <c r="H88" s="4" t="s">
        <v>121</v>
      </c>
      <c r="I88" s="4" t="s">
        <v>149</v>
      </c>
      <c r="J88" s="4" t="s">
        <v>121</v>
      </c>
      <c r="K88" t="s">
        <v>230</v>
      </c>
      <c r="L88" t="s">
        <v>368</v>
      </c>
      <c r="M88" t="s">
        <v>399</v>
      </c>
      <c r="N88" s="1" t="s">
        <v>247</v>
      </c>
    </row>
    <row r="89" spans="1:14" x14ac:dyDescent="0.3">
      <c r="A89" s="1" t="s">
        <v>365</v>
      </c>
      <c r="B89" t="s">
        <v>397</v>
      </c>
      <c r="C89" s="2" t="s">
        <v>439</v>
      </c>
      <c r="D89" t="s">
        <v>282</v>
      </c>
      <c r="E89" s="7" t="s">
        <v>158</v>
      </c>
      <c r="F89" s="15" t="s">
        <v>118</v>
      </c>
      <c r="G89" s="4" t="s">
        <v>178</v>
      </c>
      <c r="H89" s="4" t="s">
        <v>121</v>
      </c>
      <c r="I89" s="4" t="s">
        <v>149</v>
      </c>
      <c r="J89" s="4" t="s">
        <v>121</v>
      </c>
      <c r="K89" t="s">
        <v>230</v>
      </c>
      <c r="L89" t="s">
        <v>368</v>
      </c>
      <c r="M89" t="s">
        <v>399</v>
      </c>
      <c r="N89" s="1" t="s">
        <v>247</v>
      </c>
    </row>
    <row r="90" spans="1:14" x14ac:dyDescent="0.3">
      <c r="A90" s="1" t="s">
        <v>365</v>
      </c>
      <c r="B90" t="s">
        <v>397</v>
      </c>
      <c r="C90" s="2" t="s">
        <v>440</v>
      </c>
      <c r="D90" t="s">
        <v>282</v>
      </c>
      <c r="E90" s="3" t="s">
        <v>152</v>
      </c>
      <c r="F90" s="14" t="s">
        <v>119</v>
      </c>
      <c r="G90" s="4" t="s">
        <v>178</v>
      </c>
      <c r="H90" s="4" t="s">
        <v>121</v>
      </c>
      <c r="I90" s="4" t="s">
        <v>149</v>
      </c>
      <c r="J90" s="4" t="s">
        <v>121</v>
      </c>
      <c r="K90" t="s">
        <v>230</v>
      </c>
      <c r="L90" t="s">
        <v>368</v>
      </c>
      <c r="M90" t="s">
        <v>399</v>
      </c>
      <c r="N90" t="s">
        <v>247</v>
      </c>
    </row>
    <row r="91" spans="1:14" x14ac:dyDescent="0.3">
      <c r="A91" s="1" t="s">
        <v>365</v>
      </c>
      <c r="B91" t="s">
        <v>397</v>
      </c>
      <c r="C91" s="2" t="s">
        <v>441</v>
      </c>
      <c r="D91" t="s">
        <v>282</v>
      </c>
      <c r="E91" s="3" t="s">
        <v>152</v>
      </c>
      <c r="F91" s="14" t="s">
        <v>119</v>
      </c>
      <c r="G91" s="4" t="s">
        <v>178</v>
      </c>
      <c r="H91" s="4" t="s">
        <v>121</v>
      </c>
      <c r="I91" s="4" t="s">
        <v>149</v>
      </c>
      <c r="J91" s="4" t="s">
        <v>121</v>
      </c>
      <c r="K91" t="s">
        <v>230</v>
      </c>
      <c r="L91" t="s">
        <v>368</v>
      </c>
      <c r="M91" t="s">
        <v>399</v>
      </c>
      <c r="N91" s="1" t="s">
        <v>247</v>
      </c>
    </row>
    <row r="92" spans="1:14" x14ac:dyDescent="0.3">
      <c r="A92" s="1" t="s">
        <v>365</v>
      </c>
      <c r="B92" t="s">
        <v>397</v>
      </c>
      <c r="C92" s="2" t="s">
        <v>442</v>
      </c>
      <c r="D92" t="s">
        <v>282</v>
      </c>
      <c r="E92" s="3" t="s">
        <v>152</v>
      </c>
      <c r="F92" s="14" t="s">
        <v>119</v>
      </c>
      <c r="G92" s="4" t="s">
        <v>178</v>
      </c>
      <c r="H92" s="4" t="s">
        <v>121</v>
      </c>
      <c r="I92" s="4" t="s">
        <v>149</v>
      </c>
      <c r="J92" s="4" t="s">
        <v>121</v>
      </c>
      <c r="K92" t="s">
        <v>230</v>
      </c>
      <c r="L92" t="s">
        <v>368</v>
      </c>
      <c r="M92" t="s">
        <v>399</v>
      </c>
      <c r="N92" t="s">
        <v>247</v>
      </c>
    </row>
    <row r="93" spans="1:14" x14ac:dyDescent="0.3">
      <c r="A93" s="1" t="s">
        <v>365</v>
      </c>
      <c r="B93" t="s">
        <v>397</v>
      </c>
      <c r="C93" s="2" t="s">
        <v>443</v>
      </c>
      <c r="D93" t="s">
        <v>282</v>
      </c>
      <c r="E93" s="3" t="s">
        <v>152</v>
      </c>
      <c r="F93" s="14" t="s">
        <v>119</v>
      </c>
      <c r="G93" s="4" t="s">
        <v>178</v>
      </c>
      <c r="H93" s="4" t="s">
        <v>121</v>
      </c>
      <c r="I93" s="4" t="s">
        <v>149</v>
      </c>
      <c r="J93" s="4" t="s">
        <v>121</v>
      </c>
      <c r="K93" t="s">
        <v>230</v>
      </c>
      <c r="L93" t="s">
        <v>368</v>
      </c>
      <c r="M93" t="s">
        <v>399</v>
      </c>
      <c r="N93" s="1" t="s">
        <v>247</v>
      </c>
    </row>
    <row r="94" spans="1:14" x14ac:dyDescent="0.3">
      <c r="A94" s="1" t="s">
        <v>365</v>
      </c>
      <c r="B94" t="s">
        <v>444</v>
      </c>
      <c r="C94" s="2" t="s">
        <v>445</v>
      </c>
      <c r="D94" t="s">
        <v>282</v>
      </c>
      <c r="E94" s="3" t="s">
        <v>152</v>
      </c>
      <c r="F94" s="14" t="s">
        <v>119</v>
      </c>
      <c r="G94" s="4" t="s">
        <v>178</v>
      </c>
      <c r="H94" s="4" t="s">
        <v>121</v>
      </c>
      <c r="I94" s="4" t="s">
        <v>446</v>
      </c>
      <c r="J94" s="4" t="s">
        <v>121</v>
      </c>
      <c r="K94" t="s">
        <v>300</v>
      </c>
      <c r="L94" t="s">
        <v>447</v>
      </c>
      <c r="M94" t="s">
        <v>448</v>
      </c>
      <c r="N94" s="1" t="s">
        <v>247</v>
      </c>
    </row>
    <row r="95" spans="1:14" x14ac:dyDescent="0.3">
      <c r="A95" s="1" t="s">
        <v>365</v>
      </c>
      <c r="B95" t="s">
        <v>449</v>
      </c>
      <c r="C95" s="2" t="s">
        <v>450</v>
      </c>
      <c r="D95" t="s">
        <v>282</v>
      </c>
      <c r="E95" s="7" t="s">
        <v>158</v>
      </c>
      <c r="F95" s="15" t="s">
        <v>118</v>
      </c>
      <c r="G95" s="4" t="s">
        <v>178</v>
      </c>
      <c r="H95" s="4" t="s">
        <v>121</v>
      </c>
      <c r="I95" s="4" t="s">
        <v>451</v>
      </c>
      <c r="J95" s="4" t="s">
        <v>121</v>
      </c>
      <c r="K95" t="s">
        <v>238</v>
      </c>
      <c r="L95" t="s">
        <v>368</v>
      </c>
      <c r="N95" s="1" t="s">
        <v>247</v>
      </c>
    </row>
    <row r="96" spans="1:14" x14ac:dyDescent="0.3">
      <c r="A96" s="1" t="s">
        <v>365</v>
      </c>
      <c r="B96" t="s">
        <v>449</v>
      </c>
      <c r="C96" s="2" t="s">
        <v>452</v>
      </c>
      <c r="D96" t="s">
        <v>282</v>
      </c>
      <c r="E96" s="7" t="s">
        <v>158</v>
      </c>
      <c r="F96" s="15" t="s">
        <v>118</v>
      </c>
      <c r="G96" s="5" t="s">
        <v>453</v>
      </c>
      <c r="H96" s="6" t="s">
        <v>120</v>
      </c>
      <c r="I96" s="5" t="s">
        <v>454</v>
      </c>
      <c r="J96" s="5" t="s">
        <v>120</v>
      </c>
      <c r="K96" t="s">
        <v>455</v>
      </c>
      <c r="L96" t="s">
        <v>456</v>
      </c>
      <c r="M96" t="s">
        <v>456</v>
      </c>
      <c r="N96" t="s">
        <v>247</v>
      </c>
    </row>
    <row r="97" spans="1:14" x14ac:dyDescent="0.3">
      <c r="A97" s="1" t="s">
        <v>457</v>
      </c>
      <c r="B97" t="s">
        <v>458</v>
      </c>
      <c r="C97" s="2" t="s">
        <v>459</v>
      </c>
      <c r="D97" t="s">
        <v>282</v>
      </c>
      <c r="E97" s="10" t="s">
        <v>187</v>
      </c>
      <c r="F97" s="14" t="s">
        <v>119</v>
      </c>
      <c r="G97" s="5" t="s">
        <v>460</v>
      </c>
      <c r="H97" s="6" t="s">
        <v>120</v>
      </c>
      <c r="I97" s="4" t="s">
        <v>461</v>
      </c>
      <c r="J97" s="4" t="s">
        <v>121</v>
      </c>
      <c r="K97" t="s">
        <v>230</v>
      </c>
      <c r="L97" t="s">
        <v>462</v>
      </c>
      <c r="M97" t="s">
        <v>463</v>
      </c>
      <c r="N97" s="1" t="s">
        <v>247</v>
      </c>
    </row>
    <row r="98" spans="1:14" x14ac:dyDescent="0.3">
      <c r="A98" s="1" t="s">
        <v>457</v>
      </c>
      <c r="B98" t="s">
        <v>458</v>
      </c>
      <c r="C98" s="2" t="s">
        <v>464</v>
      </c>
      <c r="D98" t="s">
        <v>282</v>
      </c>
      <c r="E98" s="10" t="s">
        <v>187</v>
      </c>
      <c r="F98" s="14" t="s">
        <v>119</v>
      </c>
      <c r="G98" s="5" t="s">
        <v>460</v>
      </c>
      <c r="H98" s="6" t="s">
        <v>120</v>
      </c>
      <c r="I98" s="4" t="s">
        <v>461</v>
      </c>
      <c r="J98" s="4" t="s">
        <v>121</v>
      </c>
      <c r="K98" t="s">
        <v>230</v>
      </c>
      <c r="L98" t="s">
        <v>462</v>
      </c>
      <c r="M98" t="s">
        <v>463</v>
      </c>
      <c r="N98" s="1" t="s">
        <v>247</v>
      </c>
    </row>
    <row r="99" spans="1:14" x14ac:dyDescent="0.3">
      <c r="A99" s="1" t="s">
        <v>457</v>
      </c>
      <c r="B99" t="s">
        <v>458</v>
      </c>
      <c r="C99" s="2" t="s">
        <v>465</v>
      </c>
      <c r="D99" t="s">
        <v>282</v>
      </c>
      <c r="E99" s="10" t="s">
        <v>187</v>
      </c>
      <c r="F99" s="14" t="s">
        <v>119</v>
      </c>
      <c r="G99" s="5" t="s">
        <v>460</v>
      </c>
      <c r="H99" s="6" t="s">
        <v>120</v>
      </c>
      <c r="I99" s="4" t="s">
        <v>461</v>
      </c>
      <c r="J99" s="4" t="s">
        <v>121</v>
      </c>
      <c r="K99" t="s">
        <v>230</v>
      </c>
      <c r="L99" t="s">
        <v>462</v>
      </c>
      <c r="M99" t="s">
        <v>463</v>
      </c>
      <c r="N99" s="1" t="s">
        <v>247</v>
      </c>
    </row>
    <row r="100" spans="1:14" x14ac:dyDescent="0.3">
      <c r="A100" s="1" t="s">
        <v>457</v>
      </c>
      <c r="B100" t="s">
        <v>466</v>
      </c>
      <c r="C100" s="2" t="s">
        <v>467</v>
      </c>
      <c r="D100" t="s">
        <v>282</v>
      </c>
      <c r="E100" s="10" t="s">
        <v>187</v>
      </c>
      <c r="F100" s="14" t="s">
        <v>119</v>
      </c>
      <c r="G100" s="5" t="s">
        <v>468</v>
      </c>
      <c r="H100" s="6" t="s">
        <v>120</v>
      </c>
      <c r="I100" s="4" t="s">
        <v>461</v>
      </c>
      <c r="J100" s="4" t="s">
        <v>121</v>
      </c>
      <c r="K100" t="s">
        <v>230</v>
      </c>
      <c r="L100" t="s">
        <v>462</v>
      </c>
      <c r="M100" t="s">
        <v>462</v>
      </c>
      <c r="N100" s="1" t="s">
        <v>247</v>
      </c>
    </row>
    <row r="101" spans="1:14" x14ac:dyDescent="0.3">
      <c r="A101" s="1" t="s">
        <v>124</v>
      </c>
      <c r="B101" t="s">
        <v>469</v>
      </c>
      <c r="C101" s="2" t="s">
        <v>0</v>
      </c>
      <c r="D101" t="s">
        <v>470</v>
      </c>
      <c r="E101" s="3" t="s">
        <v>148</v>
      </c>
      <c r="F101" s="14" t="s">
        <v>119</v>
      </c>
      <c r="G101" s="4" t="s">
        <v>149</v>
      </c>
      <c r="H101" s="4" t="s">
        <v>121</v>
      </c>
      <c r="I101" s="4" t="s">
        <v>184</v>
      </c>
      <c r="J101" s="4" t="s">
        <v>121</v>
      </c>
      <c r="K101" t="s">
        <v>235</v>
      </c>
      <c r="L101" t="s">
        <v>228</v>
      </c>
      <c r="M101" t="s">
        <v>229</v>
      </c>
      <c r="N101" s="1" t="s">
        <v>247</v>
      </c>
    </row>
    <row r="102" spans="1:14" x14ac:dyDescent="0.3">
      <c r="A102" s="1" t="s">
        <v>471</v>
      </c>
      <c r="B102" t="s">
        <v>472</v>
      </c>
      <c r="C102" s="2" t="s">
        <v>473</v>
      </c>
      <c r="D102" t="s">
        <v>282</v>
      </c>
      <c r="E102" s="3" t="s">
        <v>152</v>
      </c>
      <c r="F102" s="14" t="s">
        <v>119</v>
      </c>
      <c r="G102" s="5" t="s">
        <v>310</v>
      </c>
      <c r="H102" s="6" t="s">
        <v>120</v>
      </c>
      <c r="I102" s="4" t="s">
        <v>474</v>
      </c>
      <c r="J102" s="4" t="s">
        <v>121</v>
      </c>
      <c r="K102" t="s">
        <v>235</v>
      </c>
      <c r="L102" t="s">
        <v>475</v>
      </c>
      <c r="M102" t="s">
        <v>476</v>
      </c>
      <c r="N102" s="1" t="s">
        <v>247</v>
      </c>
    </row>
    <row r="103" spans="1:14" x14ac:dyDescent="0.3">
      <c r="A103" s="1" t="s">
        <v>471</v>
      </c>
      <c r="B103" t="s">
        <v>472</v>
      </c>
      <c r="C103" s="2" t="s">
        <v>477</v>
      </c>
      <c r="D103" t="s">
        <v>282</v>
      </c>
      <c r="E103" s="3" t="s">
        <v>152</v>
      </c>
      <c r="F103" s="14" t="s">
        <v>119</v>
      </c>
      <c r="G103" s="5" t="s">
        <v>310</v>
      </c>
      <c r="H103" s="6" t="s">
        <v>120</v>
      </c>
      <c r="I103" s="4" t="s">
        <v>474</v>
      </c>
      <c r="J103" s="4" t="s">
        <v>121</v>
      </c>
      <c r="K103" t="s">
        <v>387</v>
      </c>
      <c r="L103" t="s">
        <v>475</v>
      </c>
      <c r="M103" t="s">
        <v>476</v>
      </c>
      <c r="N103" t="s">
        <v>247</v>
      </c>
    </row>
    <row r="104" spans="1:14" x14ac:dyDescent="0.3">
      <c r="A104" s="1" t="s">
        <v>471</v>
      </c>
      <c r="B104" t="s">
        <v>478</v>
      </c>
      <c r="C104" s="2" t="s">
        <v>479</v>
      </c>
      <c r="D104" t="s">
        <v>282</v>
      </c>
      <c r="E104" s="10" t="s">
        <v>187</v>
      </c>
      <c r="F104" s="14" t="s">
        <v>119</v>
      </c>
      <c r="G104" s="5" t="s">
        <v>480</v>
      </c>
      <c r="H104" s="6" t="s">
        <v>120</v>
      </c>
      <c r="I104" s="4" t="s">
        <v>481</v>
      </c>
      <c r="J104" s="4" t="s">
        <v>121</v>
      </c>
      <c r="K104" t="s">
        <v>230</v>
      </c>
      <c r="L104" t="s">
        <v>482</v>
      </c>
      <c r="M104" t="s">
        <v>482</v>
      </c>
      <c r="N104" s="1" t="s">
        <v>247</v>
      </c>
    </row>
    <row r="105" spans="1:14" x14ac:dyDescent="0.3">
      <c r="A105" s="1" t="s">
        <v>471</v>
      </c>
      <c r="B105" t="s">
        <v>478</v>
      </c>
      <c r="C105" s="2" t="s">
        <v>483</v>
      </c>
      <c r="D105" t="s">
        <v>282</v>
      </c>
      <c r="E105" s="3" t="s">
        <v>152</v>
      </c>
      <c r="F105" s="14" t="s">
        <v>119</v>
      </c>
      <c r="G105" s="5" t="s">
        <v>480</v>
      </c>
      <c r="H105" s="6" t="s">
        <v>120</v>
      </c>
      <c r="I105" s="4" t="s">
        <v>481</v>
      </c>
      <c r="J105" s="4" t="s">
        <v>121</v>
      </c>
      <c r="K105" t="s">
        <v>230</v>
      </c>
      <c r="L105" t="s">
        <v>482</v>
      </c>
      <c r="M105" t="s">
        <v>482</v>
      </c>
      <c r="N105" t="s">
        <v>247</v>
      </c>
    </row>
    <row r="106" spans="1:14" x14ac:dyDescent="0.3">
      <c r="A106" s="1" t="s">
        <v>471</v>
      </c>
      <c r="B106" t="s">
        <v>484</v>
      </c>
      <c r="C106" s="2" t="s">
        <v>485</v>
      </c>
      <c r="D106" t="s">
        <v>282</v>
      </c>
      <c r="E106" s="3" t="s">
        <v>152</v>
      </c>
      <c r="F106" s="14" t="s">
        <v>119</v>
      </c>
      <c r="G106" s="5" t="s">
        <v>157</v>
      </c>
      <c r="H106" s="6" t="s">
        <v>120</v>
      </c>
      <c r="I106" s="4" t="s">
        <v>481</v>
      </c>
      <c r="J106" s="4" t="s">
        <v>121</v>
      </c>
      <c r="K106" t="s">
        <v>230</v>
      </c>
      <c r="L106" t="s">
        <v>486</v>
      </c>
      <c r="M106" t="s">
        <v>482</v>
      </c>
      <c r="N106" s="1" t="s">
        <v>247</v>
      </c>
    </row>
    <row r="107" spans="1:14" x14ac:dyDescent="0.3">
      <c r="A107" s="1" t="s">
        <v>471</v>
      </c>
      <c r="B107" t="s">
        <v>484</v>
      </c>
      <c r="C107" s="2" t="s">
        <v>487</v>
      </c>
      <c r="D107" t="s">
        <v>282</v>
      </c>
      <c r="E107" s="3" t="s">
        <v>152</v>
      </c>
      <c r="F107" s="14" t="s">
        <v>119</v>
      </c>
      <c r="G107" s="5" t="s">
        <v>157</v>
      </c>
      <c r="H107" s="6" t="s">
        <v>120</v>
      </c>
      <c r="I107" s="4" t="s">
        <v>481</v>
      </c>
      <c r="J107" s="4" t="s">
        <v>121</v>
      </c>
      <c r="K107" t="s">
        <v>230</v>
      </c>
      <c r="L107" t="s">
        <v>486</v>
      </c>
      <c r="M107" t="s">
        <v>482</v>
      </c>
      <c r="N107" t="s">
        <v>247</v>
      </c>
    </row>
    <row r="108" spans="1:14" x14ac:dyDescent="0.3">
      <c r="A108" s="1" t="s">
        <v>471</v>
      </c>
      <c r="B108" t="s">
        <v>484</v>
      </c>
      <c r="C108" s="2" t="s">
        <v>488</v>
      </c>
      <c r="D108" t="s">
        <v>282</v>
      </c>
      <c r="E108" s="3" t="s">
        <v>152</v>
      </c>
      <c r="F108" s="14" t="s">
        <v>119</v>
      </c>
      <c r="G108" s="5" t="s">
        <v>157</v>
      </c>
      <c r="H108" s="6" t="s">
        <v>120</v>
      </c>
      <c r="I108" s="4" t="s">
        <v>481</v>
      </c>
      <c r="J108" s="4" t="s">
        <v>121</v>
      </c>
      <c r="K108" t="s">
        <v>230</v>
      </c>
      <c r="L108" t="s">
        <v>486</v>
      </c>
      <c r="M108" t="s">
        <v>482</v>
      </c>
      <c r="N108" s="1" t="s">
        <v>247</v>
      </c>
    </row>
    <row r="109" spans="1:14" x14ac:dyDescent="0.3">
      <c r="A109" s="1" t="s">
        <v>471</v>
      </c>
      <c r="B109" t="s">
        <v>489</v>
      </c>
      <c r="C109" s="2" t="s">
        <v>490</v>
      </c>
      <c r="D109" t="s">
        <v>282</v>
      </c>
      <c r="E109" s="10" t="s">
        <v>187</v>
      </c>
      <c r="F109" s="14" t="s">
        <v>119</v>
      </c>
      <c r="G109" s="5" t="s">
        <v>480</v>
      </c>
      <c r="H109" s="6" t="s">
        <v>120</v>
      </c>
      <c r="I109" s="5" t="s">
        <v>491</v>
      </c>
      <c r="J109" s="5" t="s">
        <v>120</v>
      </c>
      <c r="K109" t="s">
        <v>230</v>
      </c>
      <c r="L109" t="s">
        <v>482</v>
      </c>
      <c r="M109" t="s">
        <v>486</v>
      </c>
      <c r="N109" s="1" t="s">
        <v>247</v>
      </c>
    </row>
    <row r="110" spans="1:14" x14ac:dyDescent="0.3">
      <c r="A110" s="1" t="s">
        <v>471</v>
      </c>
      <c r="B110" t="s">
        <v>492</v>
      </c>
      <c r="C110" s="2" t="s">
        <v>493</v>
      </c>
      <c r="D110" t="s">
        <v>282</v>
      </c>
      <c r="E110" s="3" t="s">
        <v>152</v>
      </c>
      <c r="F110" s="14" t="s">
        <v>119</v>
      </c>
      <c r="G110" s="5" t="s">
        <v>480</v>
      </c>
      <c r="H110" s="6" t="s">
        <v>120</v>
      </c>
      <c r="I110" s="4" t="s">
        <v>481</v>
      </c>
      <c r="J110" s="4" t="s">
        <v>121</v>
      </c>
      <c r="K110" t="s">
        <v>230</v>
      </c>
      <c r="L110" t="s">
        <v>482</v>
      </c>
      <c r="M110" t="s">
        <v>482</v>
      </c>
      <c r="N110" s="1" t="s">
        <v>247</v>
      </c>
    </row>
    <row r="111" spans="1:14" x14ac:dyDescent="0.3">
      <c r="A111" s="1" t="s">
        <v>471</v>
      </c>
      <c r="B111" t="s">
        <v>492</v>
      </c>
      <c r="C111" s="2" t="s">
        <v>494</v>
      </c>
      <c r="D111" t="s">
        <v>282</v>
      </c>
      <c r="E111" s="3" t="s">
        <v>152</v>
      </c>
      <c r="F111" s="14" t="s">
        <v>119</v>
      </c>
      <c r="G111" s="5" t="s">
        <v>480</v>
      </c>
      <c r="H111" s="6" t="s">
        <v>120</v>
      </c>
      <c r="I111" s="4" t="s">
        <v>481</v>
      </c>
      <c r="J111" s="4" t="s">
        <v>121</v>
      </c>
      <c r="K111" t="s">
        <v>230</v>
      </c>
      <c r="L111" t="s">
        <v>482</v>
      </c>
      <c r="M111" t="s">
        <v>482</v>
      </c>
      <c r="N111" s="1" t="s">
        <v>247</v>
      </c>
    </row>
    <row r="112" spans="1:14" x14ac:dyDescent="0.3">
      <c r="A112" s="1" t="s">
        <v>471</v>
      </c>
      <c r="B112" t="s">
        <v>492</v>
      </c>
      <c r="C112" s="2" t="s">
        <v>495</v>
      </c>
      <c r="D112" t="s">
        <v>282</v>
      </c>
      <c r="E112" s="3" t="s">
        <v>152</v>
      </c>
      <c r="F112" s="14" t="s">
        <v>119</v>
      </c>
      <c r="G112" s="5" t="s">
        <v>480</v>
      </c>
      <c r="H112" s="6" t="s">
        <v>120</v>
      </c>
      <c r="I112" s="4" t="s">
        <v>481</v>
      </c>
      <c r="J112" s="4" t="s">
        <v>121</v>
      </c>
      <c r="K112" t="s">
        <v>230</v>
      </c>
      <c r="L112" t="s">
        <v>482</v>
      </c>
      <c r="M112" t="s">
        <v>482</v>
      </c>
      <c r="N112" s="1" t="s">
        <v>247</v>
      </c>
    </row>
    <row r="113" spans="1:14" x14ac:dyDescent="0.3">
      <c r="A113" s="1" t="s">
        <v>471</v>
      </c>
      <c r="B113" t="s">
        <v>492</v>
      </c>
      <c r="C113" s="2" t="s">
        <v>496</v>
      </c>
      <c r="D113" t="s">
        <v>282</v>
      </c>
      <c r="E113" s="3" t="s">
        <v>152</v>
      </c>
      <c r="F113" s="14" t="s">
        <v>119</v>
      </c>
      <c r="G113" s="5" t="s">
        <v>480</v>
      </c>
      <c r="H113" s="6" t="s">
        <v>120</v>
      </c>
      <c r="I113" s="4" t="s">
        <v>481</v>
      </c>
      <c r="J113" s="4" t="s">
        <v>121</v>
      </c>
      <c r="K113" t="s">
        <v>230</v>
      </c>
      <c r="L113" t="s">
        <v>482</v>
      </c>
      <c r="M113" t="s">
        <v>482</v>
      </c>
      <c r="N113" t="s">
        <v>247</v>
      </c>
    </row>
    <row r="114" spans="1:14" x14ac:dyDescent="0.3">
      <c r="A114" s="1" t="s">
        <v>471</v>
      </c>
      <c r="B114" t="s">
        <v>497</v>
      </c>
      <c r="C114" s="2" t="s">
        <v>498</v>
      </c>
      <c r="D114" t="s">
        <v>282</v>
      </c>
      <c r="E114" s="3" t="s">
        <v>152</v>
      </c>
      <c r="F114" s="14" t="s">
        <v>119</v>
      </c>
      <c r="G114" s="5" t="s">
        <v>150</v>
      </c>
      <c r="H114" s="6" t="s">
        <v>120</v>
      </c>
      <c r="I114" s="4" t="s">
        <v>208</v>
      </c>
      <c r="J114" s="4" t="s">
        <v>121</v>
      </c>
      <c r="K114" t="s">
        <v>230</v>
      </c>
      <c r="L114" t="s">
        <v>499</v>
      </c>
      <c r="M114" t="s">
        <v>255</v>
      </c>
      <c r="N114" t="s">
        <v>247</v>
      </c>
    </row>
    <row r="115" spans="1:14" x14ac:dyDescent="0.3">
      <c r="A115" s="1" t="s">
        <v>471</v>
      </c>
      <c r="B115" t="s">
        <v>497</v>
      </c>
      <c r="C115" s="2" t="s">
        <v>500</v>
      </c>
      <c r="D115" t="s">
        <v>282</v>
      </c>
      <c r="E115" s="3" t="s">
        <v>152</v>
      </c>
      <c r="F115" s="14" t="s">
        <v>119</v>
      </c>
      <c r="G115" s="5" t="s">
        <v>150</v>
      </c>
      <c r="H115" s="6" t="s">
        <v>120</v>
      </c>
      <c r="I115" s="4" t="s">
        <v>208</v>
      </c>
      <c r="J115" s="4" t="s">
        <v>121</v>
      </c>
      <c r="K115" t="s">
        <v>230</v>
      </c>
      <c r="L115" t="s">
        <v>499</v>
      </c>
      <c r="M115" t="s">
        <v>255</v>
      </c>
      <c r="N115" s="1" t="s">
        <v>247</v>
      </c>
    </row>
    <row r="116" spans="1:14" x14ac:dyDescent="0.3">
      <c r="A116" s="1" t="s">
        <v>471</v>
      </c>
      <c r="B116" t="s">
        <v>497</v>
      </c>
      <c r="C116" s="2" t="s">
        <v>501</v>
      </c>
      <c r="D116" t="s">
        <v>282</v>
      </c>
      <c r="E116" s="3" t="s">
        <v>152</v>
      </c>
      <c r="F116" s="14" t="s">
        <v>119</v>
      </c>
      <c r="G116" s="5" t="s">
        <v>150</v>
      </c>
      <c r="H116" s="6" t="s">
        <v>120</v>
      </c>
      <c r="I116" s="4" t="s">
        <v>208</v>
      </c>
      <c r="J116" s="4" t="s">
        <v>121</v>
      </c>
      <c r="K116" t="s">
        <v>230</v>
      </c>
      <c r="L116" t="s">
        <v>499</v>
      </c>
      <c r="M116" t="s">
        <v>255</v>
      </c>
      <c r="N116" t="s">
        <v>247</v>
      </c>
    </row>
    <row r="117" spans="1:14" x14ac:dyDescent="0.3">
      <c r="A117" s="1" t="s">
        <v>471</v>
      </c>
      <c r="B117" t="s">
        <v>497</v>
      </c>
      <c r="C117" s="2" t="s">
        <v>502</v>
      </c>
      <c r="D117" t="s">
        <v>282</v>
      </c>
      <c r="E117" s="3" t="s">
        <v>152</v>
      </c>
      <c r="F117" s="14" t="s">
        <v>119</v>
      </c>
      <c r="G117" s="5" t="s">
        <v>150</v>
      </c>
      <c r="H117" s="6" t="s">
        <v>120</v>
      </c>
      <c r="I117" s="4" t="s">
        <v>208</v>
      </c>
      <c r="J117" s="4" t="s">
        <v>121</v>
      </c>
      <c r="K117" t="s">
        <v>230</v>
      </c>
      <c r="L117" t="s">
        <v>499</v>
      </c>
      <c r="M117" t="s">
        <v>255</v>
      </c>
      <c r="N117" t="s">
        <v>247</v>
      </c>
    </row>
    <row r="118" spans="1:14" x14ac:dyDescent="0.3">
      <c r="A118" s="1" t="s">
        <v>471</v>
      </c>
      <c r="B118" t="s">
        <v>497</v>
      </c>
      <c r="C118" s="2" t="s">
        <v>503</v>
      </c>
      <c r="D118" t="s">
        <v>282</v>
      </c>
      <c r="E118" s="3" t="s">
        <v>152</v>
      </c>
      <c r="F118" s="14" t="s">
        <v>119</v>
      </c>
      <c r="G118" s="5" t="s">
        <v>150</v>
      </c>
      <c r="H118" s="6" t="s">
        <v>120</v>
      </c>
      <c r="I118" s="4" t="s">
        <v>208</v>
      </c>
      <c r="J118" s="4" t="s">
        <v>121</v>
      </c>
      <c r="K118" t="s">
        <v>230</v>
      </c>
      <c r="L118" t="s">
        <v>499</v>
      </c>
      <c r="M118" t="s">
        <v>255</v>
      </c>
      <c r="N118" s="1" t="s">
        <v>247</v>
      </c>
    </row>
    <row r="119" spans="1:14" x14ac:dyDescent="0.3">
      <c r="A119" s="1" t="s">
        <v>471</v>
      </c>
      <c r="B119" t="s">
        <v>497</v>
      </c>
      <c r="C119" s="2" t="s">
        <v>504</v>
      </c>
      <c r="D119" t="s">
        <v>282</v>
      </c>
      <c r="E119" s="3" t="s">
        <v>152</v>
      </c>
      <c r="F119" s="14" t="s">
        <v>119</v>
      </c>
      <c r="G119" s="5" t="s">
        <v>150</v>
      </c>
      <c r="H119" s="6" t="s">
        <v>120</v>
      </c>
      <c r="I119" s="4" t="s">
        <v>208</v>
      </c>
      <c r="J119" s="4" t="s">
        <v>121</v>
      </c>
      <c r="K119" t="s">
        <v>230</v>
      </c>
      <c r="L119" t="s">
        <v>499</v>
      </c>
      <c r="M119" t="s">
        <v>255</v>
      </c>
      <c r="N119" s="1" t="s">
        <v>247</v>
      </c>
    </row>
    <row r="120" spans="1:14" x14ac:dyDescent="0.3">
      <c r="A120" s="1" t="s">
        <v>471</v>
      </c>
      <c r="B120" t="s">
        <v>497</v>
      </c>
      <c r="C120" s="2" t="s">
        <v>505</v>
      </c>
      <c r="D120" t="s">
        <v>282</v>
      </c>
      <c r="E120" s="3" t="s">
        <v>152</v>
      </c>
      <c r="F120" s="14" t="s">
        <v>119</v>
      </c>
      <c r="G120" s="5" t="s">
        <v>150</v>
      </c>
      <c r="H120" s="6" t="s">
        <v>120</v>
      </c>
      <c r="I120" s="4" t="s">
        <v>208</v>
      </c>
      <c r="J120" s="4" t="s">
        <v>121</v>
      </c>
      <c r="K120" t="s">
        <v>230</v>
      </c>
      <c r="L120" t="s">
        <v>499</v>
      </c>
      <c r="M120" t="s">
        <v>255</v>
      </c>
      <c r="N120" t="s">
        <v>247</v>
      </c>
    </row>
    <row r="121" spans="1:14" x14ac:dyDescent="0.3">
      <c r="A121" s="1" t="s">
        <v>471</v>
      </c>
      <c r="B121" t="s">
        <v>497</v>
      </c>
      <c r="C121" s="2" t="s">
        <v>506</v>
      </c>
      <c r="D121" t="s">
        <v>282</v>
      </c>
      <c r="E121" s="3" t="s">
        <v>152</v>
      </c>
      <c r="F121" s="14" t="s">
        <v>119</v>
      </c>
      <c r="G121" s="5" t="s">
        <v>150</v>
      </c>
      <c r="H121" s="6" t="s">
        <v>120</v>
      </c>
      <c r="I121" s="4" t="s">
        <v>208</v>
      </c>
      <c r="J121" s="4" t="s">
        <v>121</v>
      </c>
      <c r="K121" t="s">
        <v>230</v>
      </c>
      <c r="L121" t="s">
        <v>499</v>
      </c>
      <c r="M121" t="s">
        <v>255</v>
      </c>
      <c r="N121" s="1" t="s">
        <v>247</v>
      </c>
    </row>
    <row r="122" spans="1:14" x14ac:dyDescent="0.3">
      <c r="A122" s="1" t="s">
        <v>471</v>
      </c>
      <c r="B122" t="s">
        <v>497</v>
      </c>
      <c r="C122" s="2" t="s">
        <v>507</v>
      </c>
      <c r="D122" t="s">
        <v>282</v>
      </c>
      <c r="E122" s="3" t="s">
        <v>152</v>
      </c>
      <c r="F122" s="14" t="s">
        <v>119</v>
      </c>
      <c r="G122" s="5" t="s">
        <v>150</v>
      </c>
      <c r="H122" s="6" t="s">
        <v>120</v>
      </c>
      <c r="I122" s="4" t="s">
        <v>208</v>
      </c>
      <c r="J122" s="4" t="s">
        <v>121</v>
      </c>
      <c r="K122" t="s">
        <v>230</v>
      </c>
      <c r="L122" t="s">
        <v>499</v>
      </c>
      <c r="M122" t="s">
        <v>255</v>
      </c>
      <c r="N122" s="1" t="s">
        <v>247</v>
      </c>
    </row>
    <row r="123" spans="1:14" x14ac:dyDescent="0.3">
      <c r="A123" s="1" t="s">
        <v>471</v>
      </c>
      <c r="B123" t="s">
        <v>497</v>
      </c>
      <c r="C123" s="2" t="s">
        <v>1</v>
      </c>
      <c r="D123" t="s">
        <v>470</v>
      </c>
      <c r="E123" s="3" t="s">
        <v>152</v>
      </c>
      <c r="F123" s="14" t="s">
        <v>119</v>
      </c>
      <c r="G123" s="5" t="s">
        <v>150</v>
      </c>
      <c r="H123" s="6" t="s">
        <v>120</v>
      </c>
      <c r="I123" s="4" t="s">
        <v>208</v>
      </c>
      <c r="J123" s="4" t="s">
        <v>121</v>
      </c>
      <c r="K123" t="s">
        <v>230</v>
      </c>
      <c r="L123" t="s">
        <v>499</v>
      </c>
      <c r="M123" t="s">
        <v>255</v>
      </c>
      <c r="N123" s="1" t="s">
        <v>247</v>
      </c>
    </row>
    <row r="124" spans="1:14" x14ac:dyDescent="0.3">
      <c r="A124" s="1" t="s">
        <v>471</v>
      </c>
      <c r="B124" t="s">
        <v>497</v>
      </c>
      <c r="C124" s="2" t="s">
        <v>508</v>
      </c>
      <c r="D124" t="s">
        <v>282</v>
      </c>
      <c r="E124" s="3" t="s">
        <v>152</v>
      </c>
      <c r="F124" s="14" t="s">
        <v>119</v>
      </c>
      <c r="G124" s="5" t="s">
        <v>150</v>
      </c>
      <c r="H124" s="6" t="s">
        <v>120</v>
      </c>
      <c r="I124" s="4" t="s">
        <v>208</v>
      </c>
      <c r="J124" s="4" t="s">
        <v>121</v>
      </c>
      <c r="K124" t="s">
        <v>230</v>
      </c>
      <c r="L124" t="s">
        <v>499</v>
      </c>
      <c r="M124" t="s">
        <v>255</v>
      </c>
      <c r="N124" s="1" t="s">
        <v>247</v>
      </c>
    </row>
    <row r="125" spans="1:14" x14ac:dyDescent="0.3">
      <c r="A125" s="1" t="s">
        <v>471</v>
      </c>
      <c r="B125" t="s">
        <v>497</v>
      </c>
      <c r="C125" s="2" t="s">
        <v>509</v>
      </c>
      <c r="D125" t="s">
        <v>282</v>
      </c>
      <c r="E125" s="3" t="s">
        <v>152</v>
      </c>
      <c r="F125" s="14" t="s">
        <v>119</v>
      </c>
      <c r="G125" s="5" t="s">
        <v>150</v>
      </c>
      <c r="H125" s="6" t="s">
        <v>120</v>
      </c>
      <c r="I125" s="4" t="s">
        <v>208</v>
      </c>
      <c r="J125" s="4" t="s">
        <v>121</v>
      </c>
      <c r="K125" t="s">
        <v>230</v>
      </c>
      <c r="L125" t="s">
        <v>499</v>
      </c>
      <c r="M125" t="s">
        <v>255</v>
      </c>
      <c r="N125" s="1" t="s">
        <v>247</v>
      </c>
    </row>
    <row r="126" spans="1:14" x14ac:dyDescent="0.3">
      <c r="A126" s="1" t="s">
        <v>471</v>
      </c>
      <c r="B126" t="s">
        <v>497</v>
      </c>
      <c r="C126" s="2" t="s">
        <v>510</v>
      </c>
      <c r="D126" t="s">
        <v>282</v>
      </c>
      <c r="E126" s="3" t="s">
        <v>152</v>
      </c>
      <c r="F126" s="14" t="s">
        <v>119</v>
      </c>
      <c r="G126" s="5" t="s">
        <v>150</v>
      </c>
      <c r="H126" s="6" t="s">
        <v>120</v>
      </c>
      <c r="I126" s="4" t="s">
        <v>208</v>
      </c>
      <c r="J126" s="4" t="s">
        <v>121</v>
      </c>
      <c r="K126" t="s">
        <v>230</v>
      </c>
      <c r="L126" t="s">
        <v>499</v>
      </c>
      <c r="M126" t="s">
        <v>255</v>
      </c>
      <c r="N126" s="1" t="s">
        <v>247</v>
      </c>
    </row>
    <row r="127" spans="1:14" x14ac:dyDescent="0.3">
      <c r="A127" s="1" t="s">
        <v>471</v>
      </c>
      <c r="B127" t="s">
        <v>497</v>
      </c>
      <c r="C127" s="2" t="s">
        <v>511</v>
      </c>
      <c r="D127" t="s">
        <v>282</v>
      </c>
      <c r="E127" s="3" t="s">
        <v>152</v>
      </c>
      <c r="F127" s="14" t="s">
        <v>119</v>
      </c>
      <c r="G127" s="5" t="s">
        <v>150</v>
      </c>
      <c r="H127" s="6" t="s">
        <v>120</v>
      </c>
      <c r="I127" s="4" t="s">
        <v>208</v>
      </c>
      <c r="J127" s="4" t="s">
        <v>121</v>
      </c>
      <c r="K127" t="s">
        <v>230</v>
      </c>
      <c r="L127" t="s">
        <v>499</v>
      </c>
      <c r="M127" t="s">
        <v>255</v>
      </c>
      <c r="N127" s="1" t="s">
        <v>247</v>
      </c>
    </row>
    <row r="128" spans="1:14" x14ac:dyDescent="0.3">
      <c r="A128" s="1" t="s">
        <v>471</v>
      </c>
      <c r="B128" t="s">
        <v>497</v>
      </c>
      <c r="C128" s="2" t="s">
        <v>512</v>
      </c>
      <c r="D128" t="s">
        <v>282</v>
      </c>
      <c r="E128" s="3" t="s">
        <v>152</v>
      </c>
      <c r="F128" s="14" t="s">
        <v>119</v>
      </c>
      <c r="G128" s="5" t="s">
        <v>150</v>
      </c>
      <c r="H128" s="6" t="s">
        <v>120</v>
      </c>
      <c r="I128" s="4" t="s">
        <v>208</v>
      </c>
      <c r="J128" s="4" t="s">
        <v>121</v>
      </c>
      <c r="K128" t="s">
        <v>387</v>
      </c>
      <c r="L128" t="s">
        <v>499</v>
      </c>
      <c r="M128" t="s">
        <v>255</v>
      </c>
      <c r="N128" t="s">
        <v>247</v>
      </c>
    </row>
    <row r="129" spans="1:14" x14ac:dyDescent="0.3">
      <c r="A129" s="1" t="s">
        <v>471</v>
      </c>
      <c r="B129" t="s">
        <v>497</v>
      </c>
      <c r="C129" s="2" t="s">
        <v>513</v>
      </c>
      <c r="D129" t="s">
        <v>282</v>
      </c>
      <c r="E129" s="3" t="s">
        <v>152</v>
      </c>
      <c r="F129" s="14" t="s">
        <v>119</v>
      </c>
      <c r="G129" s="5" t="s">
        <v>150</v>
      </c>
      <c r="H129" s="6" t="s">
        <v>120</v>
      </c>
      <c r="I129" s="4" t="s">
        <v>208</v>
      </c>
      <c r="J129" s="4" t="s">
        <v>121</v>
      </c>
      <c r="K129" t="s">
        <v>230</v>
      </c>
      <c r="L129" t="s">
        <v>499</v>
      </c>
      <c r="M129" t="s">
        <v>255</v>
      </c>
      <c r="N129" t="s">
        <v>247</v>
      </c>
    </row>
    <row r="130" spans="1:14" x14ac:dyDescent="0.3">
      <c r="A130" s="1" t="s">
        <v>471</v>
      </c>
      <c r="B130" t="s">
        <v>497</v>
      </c>
      <c r="C130" s="2" t="s">
        <v>514</v>
      </c>
      <c r="D130" t="s">
        <v>282</v>
      </c>
      <c r="E130" s="3" t="s">
        <v>152</v>
      </c>
      <c r="F130" s="14" t="s">
        <v>119</v>
      </c>
      <c r="G130" s="5" t="s">
        <v>150</v>
      </c>
      <c r="H130" s="6" t="s">
        <v>120</v>
      </c>
      <c r="I130" s="4" t="s">
        <v>208</v>
      </c>
      <c r="J130" s="4" t="s">
        <v>121</v>
      </c>
      <c r="K130" t="s">
        <v>230</v>
      </c>
      <c r="L130" t="s">
        <v>499</v>
      </c>
      <c r="M130" t="s">
        <v>255</v>
      </c>
      <c r="N130" s="1" t="s">
        <v>247</v>
      </c>
    </row>
    <row r="131" spans="1:14" x14ac:dyDescent="0.3">
      <c r="A131" s="1" t="s">
        <v>471</v>
      </c>
      <c r="B131" t="s">
        <v>497</v>
      </c>
      <c r="C131" s="2" t="s">
        <v>515</v>
      </c>
      <c r="D131" t="s">
        <v>282</v>
      </c>
      <c r="E131" s="3" t="s">
        <v>152</v>
      </c>
      <c r="F131" s="14" t="s">
        <v>119</v>
      </c>
      <c r="G131" s="5" t="s">
        <v>150</v>
      </c>
      <c r="H131" s="6" t="s">
        <v>120</v>
      </c>
      <c r="I131" s="4" t="s">
        <v>208</v>
      </c>
      <c r="J131" s="4" t="s">
        <v>121</v>
      </c>
      <c r="K131" t="s">
        <v>230</v>
      </c>
      <c r="L131" t="s">
        <v>499</v>
      </c>
      <c r="M131" t="s">
        <v>255</v>
      </c>
      <c r="N131" s="1" t="s">
        <v>247</v>
      </c>
    </row>
    <row r="132" spans="1:14" x14ac:dyDescent="0.3">
      <c r="A132" s="1" t="s">
        <v>471</v>
      </c>
      <c r="B132" t="s">
        <v>497</v>
      </c>
      <c r="C132" s="2" t="s">
        <v>516</v>
      </c>
      <c r="D132" t="s">
        <v>282</v>
      </c>
      <c r="E132" s="3" t="s">
        <v>152</v>
      </c>
      <c r="F132" s="14" t="s">
        <v>119</v>
      </c>
      <c r="G132" s="5" t="s">
        <v>150</v>
      </c>
      <c r="H132" s="6" t="s">
        <v>120</v>
      </c>
      <c r="I132" s="4" t="s">
        <v>208</v>
      </c>
      <c r="J132" s="4" t="s">
        <v>121</v>
      </c>
      <c r="K132" t="s">
        <v>230</v>
      </c>
      <c r="L132" t="s">
        <v>499</v>
      </c>
      <c r="M132" t="s">
        <v>255</v>
      </c>
      <c r="N132" s="1" t="s">
        <v>247</v>
      </c>
    </row>
    <row r="133" spans="1:14" x14ac:dyDescent="0.3">
      <c r="A133" s="1" t="s">
        <v>471</v>
      </c>
      <c r="B133" t="s">
        <v>517</v>
      </c>
      <c r="C133" s="2" t="s">
        <v>518</v>
      </c>
      <c r="D133" t="s">
        <v>282</v>
      </c>
      <c r="E133" s="3" t="s">
        <v>152</v>
      </c>
      <c r="F133" s="14" t="s">
        <v>119</v>
      </c>
      <c r="G133" s="5" t="s">
        <v>480</v>
      </c>
      <c r="H133" s="6" t="s">
        <v>120</v>
      </c>
      <c r="I133" s="4" t="s">
        <v>481</v>
      </c>
      <c r="J133" s="4" t="s">
        <v>121</v>
      </c>
      <c r="K133" t="s">
        <v>230</v>
      </c>
      <c r="L133" t="s">
        <v>482</v>
      </c>
      <c r="M133" t="s">
        <v>482</v>
      </c>
      <c r="N133" s="1" t="s">
        <v>247</v>
      </c>
    </row>
    <row r="134" spans="1:14" x14ac:dyDescent="0.3">
      <c r="A134" s="1" t="s">
        <v>471</v>
      </c>
      <c r="B134" t="s">
        <v>519</v>
      </c>
      <c r="C134" s="2" t="s">
        <v>520</v>
      </c>
      <c r="D134" t="s">
        <v>282</v>
      </c>
      <c r="E134" s="3" t="s">
        <v>152</v>
      </c>
      <c r="F134" s="14" t="s">
        <v>119</v>
      </c>
      <c r="G134" s="5" t="s">
        <v>480</v>
      </c>
      <c r="H134" s="6" t="s">
        <v>120</v>
      </c>
      <c r="I134" s="4" t="s">
        <v>481</v>
      </c>
      <c r="J134" s="4" t="s">
        <v>121</v>
      </c>
      <c r="K134" t="s">
        <v>230</v>
      </c>
      <c r="L134" t="s">
        <v>482</v>
      </c>
      <c r="M134" t="s">
        <v>482</v>
      </c>
      <c r="N134" s="1" t="s">
        <v>247</v>
      </c>
    </row>
    <row r="135" spans="1:14" x14ac:dyDescent="0.3">
      <c r="A135" s="1" t="s">
        <v>471</v>
      </c>
      <c r="B135" t="s">
        <v>521</v>
      </c>
      <c r="C135" s="2" t="s">
        <v>522</v>
      </c>
      <c r="D135" t="s">
        <v>282</v>
      </c>
      <c r="E135" s="7" t="s">
        <v>158</v>
      </c>
      <c r="F135" s="15" t="s">
        <v>118</v>
      </c>
      <c r="G135" s="5" t="s">
        <v>480</v>
      </c>
      <c r="H135" s="6" t="s">
        <v>120</v>
      </c>
      <c r="I135" s="4" t="s">
        <v>481</v>
      </c>
      <c r="J135" s="4" t="s">
        <v>121</v>
      </c>
      <c r="K135" t="s">
        <v>230</v>
      </c>
      <c r="L135" t="s">
        <v>482</v>
      </c>
      <c r="M135" t="s">
        <v>482</v>
      </c>
      <c r="N135" t="s">
        <v>247</v>
      </c>
    </row>
    <row r="136" spans="1:14" x14ac:dyDescent="0.3">
      <c r="A136" s="1" t="s">
        <v>471</v>
      </c>
      <c r="B136" t="s">
        <v>521</v>
      </c>
      <c r="C136" s="2" t="s">
        <v>523</v>
      </c>
      <c r="D136" t="s">
        <v>282</v>
      </c>
      <c r="E136" s="7" t="s">
        <v>158</v>
      </c>
      <c r="F136" s="15" t="s">
        <v>118</v>
      </c>
      <c r="G136" s="5" t="s">
        <v>480</v>
      </c>
      <c r="H136" s="6" t="s">
        <v>120</v>
      </c>
      <c r="I136" s="4" t="s">
        <v>481</v>
      </c>
      <c r="J136" s="4" t="s">
        <v>121</v>
      </c>
      <c r="K136" t="s">
        <v>387</v>
      </c>
      <c r="L136" t="s">
        <v>482</v>
      </c>
      <c r="M136" t="s">
        <v>482</v>
      </c>
      <c r="N136" s="1" t="s">
        <v>247</v>
      </c>
    </row>
    <row r="137" spans="1:14" x14ac:dyDescent="0.3">
      <c r="A137" s="1" t="s">
        <v>471</v>
      </c>
      <c r="B137" t="s">
        <v>524</v>
      </c>
      <c r="C137" s="2" t="s">
        <v>525</v>
      </c>
      <c r="D137" t="s">
        <v>282</v>
      </c>
      <c r="E137" s="10" t="s">
        <v>187</v>
      </c>
      <c r="F137" s="14" t="s">
        <v>119</v>
      </c>
      <c r="G137" s="5" t="s">
        <v>480</v>
      </c>
      <c r="H137" s="6" t="s">
        <v>120</v>
      </c>
      <c r="I137" s="4" t="s">
        <v>481</v>
      </c>
      <c r="J137" s="4" t="s">
        <v>121</v>
      </c>
      <c r="K137" t="s">
        <v>238</v>
      </c>
      <c r="L137" t="s">
        <v>482</v>
      </c>
      <c r="M137" t="s">
        <v>482</v>
      </c>
      <c r="N137" s="1" t="s">
        <v>247</v>
      </c>
    </row>
    <row r="138" spans="1:14" x14ac:dyDescent="0.3">
      <c r="A138" s="1" t="s">
        <v>471</v>
      </c>
      <c r="B138" t="s">
        <v>524</v>
      </c>
      <c r="C138" s="2" t="s">
        <v>526</v>
      </c>
      <c r="D138" t="s">
        <v>282</v>
      </c>
      <c r="E138" s="10" t="s">
        <v>187</v>
      </c>
      <c r="F138" s="14" t="s">
        <v>119</v>
      </c>
      <c r="G138" s="5" t="s">
        <v>480</v>
      </c>
      <c r="H138" s="6" t="s">
        <v>120</v>
      </c>
      <c r="I138" s="4" t="s">
        <v>481</v>
      </c>
      <c r="J138" s="4" t="s">
        <v>121</v>
      </c>
      <c r="K138" t="s">
        <v>230</v>
      </c>
      <c r="L138" t="s">
        <v>482</v>
      </c>
      <c r="M138" t="s">
        <v>482</v>
      </c>
      <c r="N138" s="1" t="s">
        <v>247</v>
      </c>
    </row>
    <row r="139" spans="1:14" x14ac:dyDescent="0.3">
      <c r="A139" s="1" t="s">
        <v>471</v>
      </c>
      <c r="B139" t="s">
        <v>524</v>
      </c>
      <c r="C139" s="2" t="s">
        <v>527</v>
      </c>
      <c r="D139" t="s">
        <v>282</v>
      </c>
      <c r="E139" s="10" t="s">
        <v>187</v>
      </c>
      <c r="F139" s="14" t="s">
        <v>119</v>
      </c>
      <c r="G139" s="5" t="s">
        <v>480</v>
      </c>
      <c r="H139" s="6" t="s">
        <v>120</v>
      </c>
      <c r="I139" s="4" t="s">
        <v>481</v>
      </c>
      <c r="J139" s="4" t="s">
        <v>121</v>
      </c>
      <c r="K139" t="s">
        <v>230</v>
      </c>
      <c r="L139" t="s">
        <v>482</v>
      </c>
      <c r="M139" t="s">
        <v>482</v>
      </c>
      <c r="N139" s="1" t="s">
        <v>247</v>
      </c>
    </row>
    <row r="140" spans="1:14" x14ac:dyDescent="0.3">
      <c r="A140" s="1" t="s">
        <v>471</v>
      </c>
      <c r="B140" t="s">
        <v>524</v>
      </c>
      <c r="C140" s="2" t="s">
        <v>528</v>
      </c>
      <c r="D140" t="s">
        <v>282</v>
      </c>
      <c r="E140" s="10" t="s">
        <v>187</v>
      </c>
      <c r="F140" s="14" t="s">
        <v>119</v>
      </c>
      <c r="G140" s="5" t="s">
        <v>480</v>
      </c>
      <c r="H140" s="6" t="s">
        <v>120</v>
      </c>
      <c r="I140" s="4" t="s">
        <v>481</v>
      </c>
      <c r="J140" s="4" t="s">
        <v>121</v>
      </c>
      <c r="K140" t="s">
        <v>424</v>
      </c>
      <c r="L140" t="s">
        <v>482</v>
      </c>
      <c r="M140" t="s">
        <v>482</v>
      </c>
      <c r="N140" s="1" t="s">
        <v>247</v>
      </c>
    </row>
    <row r="141" spans="1:14" x14ac:dyDescent="0.3">
      <c r="A141" s="1" t="s">
        <v>471</v>
      </c>
      <c r="B141" t="s">
        <v>524</v>
      </c>
      <c r="C141" s="2" t="s">
        <v>529</v>
      </c>
      <c r="D141" t="s">
        <v>282</v>
      </c>
      <c r="E141" s="10" t="s">
        <v>187</v>
      </c>
      <c r="F141" s="14" t="s">
        <v>119</v>
      </c>
      <c r="G141" s="5" t="s">
        <v>480</v>
      </c>
      <c r="H141" s="6" t="s">
        <v>120</v>
      </c>
      <c r="I141" s="4" t="s">
        <v>481</v>
      </c>
      <c r="J141" s="4" t="s">
        <v>121</v>
      </c>
      <c r="K141" t="s">
        <v>238</v>
      </c>
      <c r="L141" t="s">
        <v>482</v>
      </c>
      <c r="M141" t="s">
        <v>482</v>
      </c>
      <c r="N141" s="1" t="s">
        <v>247</v>
      </c>
    </row>
    <row r="142" spans="1:14" x14ac:dyDescent="0.3">
      <c r="A142" s="1" t="s">
        <v>471</v>
      </c>
      <c r="B142" t="s">
        <v>524</v>
      </c>
      <c r="C142" s="2" t="s">
        <v>530</v>
      </c>
      <c r="D142" t="s">
        <v>282</v>
      </c>
      <c r="E142" s="10" t="s">
        <v>187</v>
      </c>
      <c r="F142" s="14" t="s">
        <v>119</v>
      </c>
      <c r="G142" s="5" t="s">
        <v>480</v>
      </c>
      <c r="H142" s="6" t="s">
        <v>120</v>
      </c>
      <c r="I142" s="4" t="s">
        <v>481</v>
      </c>
      <c r="J142" s="4" t="s">
        <v>121</v>
      </c>
      <c r="K142" t="s">
        <v>230</v>
      </c>
      <c r="L142" t="s">
        <v>482</v>
      </c>
      <c r="M142" t="s">
        <v>482</v>
      </c>
      <c r="N142" s="1" t="s">
        <v>247</v>
      </c>
    </row>
    <row r="143" spans="1:14" x14ac:dyDescent="0.3">
      <c r="A143" s="1" t="s">
        <v>471</v>
      </c>
      <c r="B143" t="s">
        <v>524</v>
      </c>
      <c r="C143" s="2" t="s">
        <v>531</v>
      </c>
      <c r="D143" t="s">
        <v>282</v>
      </c>
      <c r="E143" s="3" t="s">
        <v>152</v>
      </c>
      <c r="F143" s="14" t="s">
        <v>119</v>
      </c>
      <c r="G143" s="5" t="s">
        <v>480</v>
      </c>
      <c r="H143" s="6" t="s">
        <v>120</v>
      </c>
      <c r="I143" s="4" t="s">
        <v>481</v>
      </c>
      <c r="J143" s="4" t="s">
        <v>121</v>
      </c>
      <c r="K143" t="s">
        <v>235</v>
      </c>
      <c r="L143" t="s">
        <v>482</v>
      </c>
      <c r="M143" t="s">
        <v>482</v>
      </c>
      <c r="N143" s="1" t="s">
        <v>247</v>
      </c>
    </row>
    <row r="144" spans="1:14" x14ac:dyDescent="0.3">
      <c r="A144" s="1" t="s">
        <v>471</v>
      </c>
      <c r="B144" t="s">
        <v>524</v>
      </c>
      <c r="C144" s="2" t="s">
        <v>532</v>
      </c>
      <c r="D144" t="s">
        <v>282</v>
      </c>
      <c r="E144" s="3" t="s">
        <v>152</v>
      </c>
      <c r="F144" s="14" t="s">
        <v>119</v>
      </c>
      <c r="G144" s="5" t="s">
        <v>480</v>
      </c>
      <c r="H144" s="6" t="s">
        <v>120</v>
      </c>
      <c r="I144" s="4" t="s">
        <v>481</v>
      </c>
      <c r="J144" s="4" t="s">
        <v>121</v>
      </c>
      <c r="K144" t="s">
        <v>235</v>
      </c>
      <c r="L144" t="s">
        <v>482</v>
      </c>
      <c r="M144" t="s">
        <v>482</v>
      </c>
      <c r="N144" t="s">
        <v>247</v>
      </c>
    </row>
    <row r="145" spans="1:14" x14ac:dyDescent="0.3">
      <c r="A145" s="1" t="s">
        <v>471</v>
      </c>
      <c r="B145" t="s">
        <v>524</v>
      </c>
      <c r="C145" s="2" t="s">
        <v>533</v>
      </c>
      <c r="D145" t="s">
        <v>282</v>
      </c>
      <c r="E145" s="10" t="s">
        <v>187</v>
      </c>
      <c r="F145" s="14" t="s">
        <v>119</v>
      </c>
      <c r="G145" s="5" t="s">
        <v>480</v>
      </c>
      <c r="H145" s="6" t="s">
        <v>120</v>
      </c>
      <c r="I145" s="4" t="s">
        <v>481</v>
      </c>
      <c r="J145" s="4" t="s">
        <v>121</v>
      </c>
      <c r="K145" t="s">
        <v>230</v>
      </c>
      <c r="L145" t="s">
        <v>482</v>
      </c>
      <c r="M145" t="s">
        <v>482</v>
      </c>
      <c r="N145" s="1" t="s">
        <v>247</v>
      </c>
    </row>
    <row r="146" spans="1:14" x14ac:dyDescent="0.3">
      <c r="A146" s="1" t="s">
        <v>471</v>
      </c>
      <c r="B146" t="s">
        <v>524</v>
      </c>
      <c r="C146" s="2" t="s">
        <v>534</v>
      </c>
      <c r="D146" t="s">
        <v>282</v>
      </c>
      <c r="E146" s="10" t="s">
        <v>187</v>
      </c>
      <c r="F146" s="14" t="s">
        <v>119</v>
      </c>
      <c r="G146" s="5" t="s">
        <v>480</v>
      </c>
      <c r="H146" s="6" t="s">
        <v>120</v>
      </c>
      <c r="I146" s="4" t="s">
        <v>481</v>
      </c>
      <c r="J146" s="4" t="s">
        <v>121</v>
      </c>
      <c r="K146" t="s">
        <v>230</v>
      </c>
      <c r="L146" t="s">
        <v>482</v>
      </c>
      <c r="M146" t="s">
        <v>482</v>
      </c>
      <c r="N146" s="1" t="s">
        <v>247</v>
      </c>
    </row>
    <row r="147" spans="1:14" x14ac:dyDescent="0.3">
      <c r="A147" s="1" t="s">
        <v>471</v>
      </c>
      <c r="B147" t="s">
        <v>524</v>
      </c>
      <c r="C147" s="2" t="s">
        <v>535</v>
      </c>
      <c r="D147" t="s">
        <v>282</v>
      </c>
      <c r="E147" s="10" t="s">
        <v>187</v>
      </c>
      <c r="F147" s="14" t="s">
        <v>119</v>
      </c>
      <c r="G147" s="5" t="s">
        <v>480</v>
      </c>
      <c r="H147" s="6" t="s">
        <v>120</v>
      </c>
      <c r="I147" s="4" t="s">
        <v>481</v>
      </c>
      <c r="J147" s="4" t="s">
        <v>121</v>
      </c>
      <c r="K147" t="s">
        <v>230</v>
      </c>
      <c r="L147" t="s">
        <v>482</v>
      </c>
      <c r="M147" t="s">
        <v>482</v>
      </c>
      <c r="N147" s="1" t="s">
        <v>247</v>
      </c>
    </row>
    <row r="148" spans="1:14" x14ac:dyDescent="0.3">
      <c r="A148" s="1" t="s">
        <v>471</v>
      </c>
      <c r="B148" t="s">
        <v>524</v>
      </c>
      <c r="C148" s="2" t="s">
        <v>536</v>
      </c>
      <c r="D148" t="s">
        <v>282</v>
      </c>
      <c r="E148" s="3" t="s">
        <v>152</v>
      </c>
      <c r="F148" s="14" t="s">
        <v>119</v>
      </c>
      <c r="G148" s="5" t="s">
        <v>480</v>
      </c>
      <c r="H148" s="6" t="s">
        <v>120</v>
      </c>
      <c r="I148" s="4" t="s">
        <v>481</v>
      </c>
      <c r="J148" s="4" t="s">
        <v>121</v>
      </c>
      <c r="K148" t="s">
        <v>235</v>
      </c>
      <c r="L148" t="s">
        <v>482</v>
      </c>
      <c r="M148" t="s">
        <v>482</v>
      </c>
      <c r="N148" t="s">
        <v>247</v>
      </c>
    </row>
    <row r="149" spans="1:14" x14ac:dyDescent="0.3">
      <c r="A149" s="1" t="s">
        <v>471</v>
      </c>
      <c r="B149" t="s">
        <v>524</v>
      </c>
      <c r="C149" s="2" t="s">
        <v>537</v>
      </c>
      <c r="D149" t="s">
        <v>282</v>
      </c>
      <c r="E149" s="10" t="s">
        <v>187</v>
      </c>
      <c r="F149" s="14" t="s">
        <v>119</v>
      </c>
      <c r="G149" s="5" t="s">
        <v>480</v>
      </c>
      <c r="H149" s="6" t="s">
        <v>120</v>
      </c>
      <c r="I149" s="4" t="s">
        <v>481</v>
      </c>
      <c r="J149" s="4" t="s">
        <v>121</v>
      </c>
      <c r="K149" t="s">
        <v>230</v>
      </c>
      <c r="L149" t="s">
        <v>482</v>
      </c>
      <c r="M149" t="s">
        <v>482</v>
      </c>
      <c r="N149" t="s">
        <v>247</v>
      </c>
    </row>
    <row r="150" spans="1:14" x14ac:dyDescent="0.3">
      <c r="A150" s="1" t="s">
        <v>471</v>
      </c>
      <c r="B150" t="s">
        <v>538</v>
      </c>
      <c r="C150" s="2" t="s">
        <v>539</v>
      </c>
      <c r="D150" t="s">
        <v>282</v>
      </c>
      <c r="E150" s="7" t="s">
        <v>158</v>
      </c>
      <c r="F150" s="15" t="s">
        <v>118</v>
      </c>
      <c r="G150" s="5" t="s">
        <v>480</v>
      </c>
      <c r="H150" s="6" t="s">
        <v>120</v>
      </c>
      <c r="I150" s="4" t="s">
        <v>481</v>
      </c>
      <c r="J150" s="4" t="s">
        <v>121</v>
      </c>
      <c r="K150" t="s">
        <v>230</v>
      </c>
      <c r="L150" t="s">
        <v>482</v>
      </c>
      <c r="M150" t="s">
        <v>482</v>
      </c>
      <c r="N150" s="1" t="s">
        <v>247</v>
      </c>
    </row>
    <row r="151" spans="1:14" x14ac:dyDescent="0.3">
      <c r="A151" s="1" t="s">
        <v>471</v>
      </c>
      <c r="B151" t="s">
        <v>538</v>
      </c>
      <c r="C151" s="2" t="s">
        <v>540</v>
      </c>
      <c r="D151" t="s">
        <v>282</v>
      </c>
      <c r="E151" s="3" t="s">
        <v>152</v>
      </c>
      <c r="F151" s="15" t="s">
        <v>118</v>
      </c>
      <c r="G151" s="5" t="s">
        <v>480</v>
      </c>
      <c r="H151" s="6" t="s">
        <v>120</v>
      </c>
      <c r="I151" s="4" t="s">
        <v>481</v>
      </c>
      <c r="J151" s="4" t="s">
        <v>121</v>
      </c>
      <c r="K151" t="s">
        <v>230</v>
      </c>
      <c r="L151" t="s">
        <v>482</v>
      </c>
      <c r="M151" t="s">
        <v>482</v>
      </c>
      <c r="N151" s="1" t="s">
        <v>247</v>
      </c>
    </row>
    <row r="152" spans="1:14" x14ac:dyDescent="0.3">
      <c r="A152" s="1" t="s">
        <v>471</v>
      </c>
      <c r="B152" t="s">
        <v>538</v>
      </c>
      <c r="C152" s="2" t="s">
        <v>541</v>
      </c>
      <c r="D152" t="s">
        <v>282</v>
      </c>
      <c r="E152" s="3" t="s">
        <v>152</v>
      </c>
      <c r="F152" s="15" t="s">
        <v>118</v>
      </c>
      <c r="G152" s="5" t="s">
        <v>480</v>
      </c>
      <c r="H152" s="6" t="s">
        <v>120</v>
      </c>
      <c r="I152" s="4" t="s">
        <v>481</v>
      </c>
      <c r="J152" s="4" t="s">
        <v>121</v>
      </c>
      <c r="K152" t="s">
        <v>230</v>
      </c>
      <c r="L152" t="s">
        <v>482</v>
      </c>
      <c r="M152" t="s">
        <v>482</v>
      </c>
      <c r="N152" s="1" t="s">
        <v>247</v>
      </c>
    </row>
    <row r="153" spans="1:14" x14ac:dyDescent="0.3">
      <c r="A153" s="1" t="s">
        <v>471</v>
      </c>
      <c r="B153" t="s">
        <v>538</v>
      </c>
      <c r="C153" s="2" t="s">
        <v>542</v>
      </c>
      <c r="D153" t="s">
        <v>282</v>
      </c>
      <c r="E153" s="7" t="s">
        <v>158</v>
      </c>
      <c r="F153" s="15" t="s">
        <v>118</v>
      </c>
      <c r="G153" s="5" t="s">
        <v>480</v>
      </c>
      <c r="H153" s="6" t="s">
        <v>120</v>
      </c>
      <c r="I153" s="4" t="s">
        <v>481</v>
      </c>
      <c r="J153" s="4" t="s">
        <v>121</v>
      </c>
      <c r="K153" t="s">
        <v>300</v>
      </c>
      <c r="L153" t="s">
        <v>482</v>
      </c>
      <c r="M153" t="s">
        <v>482</v>
      </c>
      <c r="N153" s="1" t="s">
        <v>247</v>
      </c>
    </row>
    <row r="154" spans="1:14" x14ac:dyDescent="0.3">
      <c r="A154" s="1" t="s">
        <v>471</v>
      </c>
      <c r="B154" t="s">
        <v>538</v>
      </c>
      <c r="C154" s="2" t="s">
        <v>543</v>
      </c>
      <c r="D154" t="s">
        <v>282</v>
      </c>
      <c r="E154" s="3" t="s">
        <v>152</v>
      </c>
      <c r="F154" s="14" t="s">
        <v>119</v>
      </c>
      <c r="G154" s="5" t="s">
        <v>480</v>
      </c>
      <c r="H154" s="6" t="s">
        <v>120</v>
      </c>
      <c r="I154" s="4" t="s">
        <v>481</v>
      </c>
      <c r="J154" s="4" t="s">
        <v>121</v>
      </c>
      <c r="K154" t="s">
        <v>300</v>
      </c>
      <c r="L154" t="s">
        <v>482</v>
      </c>
      <c r="M154" t="s">
        <v>482</v>
      </c>
      <c r="N154" s="1" t="s">
        <v>247</v>
      </c>
    </row>
    <row r="155" spans="1:14" x14ac:dyDescent="0.3">
      <c r="A155" s="1" t="s">
        <v>544</v>
      </c>
      <c r="B155" t="s">
        <v>545</v>
      </c>
      <c r="C155" s="2" t="s">
        <v>546</v>
      </c>
      <c r="D155" t="s">
        <v>282</v>
      </c>
      <c r="E155" s="8" t="s">
        <v>166</v>
      </c>
      <c r="F155" s="15" t="s">
        <v>118</v>
      </c>
      <c r="G155" s="5" t="s">
        <v>480</v>
      </c>
      <c r="H155" s="6" t="s">
        <v>120</v>
      </c>
      <c r="I155" s="4" t="s">
        <v>547</v>
      </c>
      <c r="J155" s="4" t="s">
        <v>121</v>
      </c>
      <c r="K155" t="s">
        <v>300</v>
      </c>
      <c r="L155" t="s">
        <v>548</v>
      </c>
      <c r="M155" t="s">
        <v>548</v>
      </c>
      <c r="N155" t="s">
        <v>247</v>
      </c>
    </row>
    <row r="156" spans="1:14" x14ac:dyDescent="0.3">
      <c r="A156" s="1" t="s">
        <v>544</v>
      </c>
      <c r="B156" t="s">
        <v>549</v>
      </c>
      <c r="C156" s="2" t="s">
        <v>550</v>
      </c>
      <c r="D156" t="s">
        <v>282</v>
      </c>
      <c r="E156" s="7" t="s">
        <v>158</v>
      </c>
      <c r="F156" s="15" t="s">
        <v>118</v>
      </c>
      <c r="G156" s="5" t="s">
        <v>551</v>
      </c>
      <c r="H156" s="6" t="s">
        <v>120</v>
      </c>
      <c r="I156" s="5" t="s">
        <v>156</v>
      </c>
      <c r="J156" s="5" t="s">
        <v>120</v>
      </c>
      <c r="K156" t="s">
        <v>230</v>
      </c>
      <c r="L156" t="s">
        <v>548</v>
      </c>
      <c r="M156" t="s">
        <v>548</v>
      </c>
      <c r="N156" s="1" t="s">
        <v>247</v>
      </c>
    </row>
    <row r="157" spans="1:14" x14ac:dyDescent="0.3">
      <c r="A157" s="1" t="s">
        <v>544</v>
      </c>
      <c r="B157" t="s">
        <v>552</v>
      </c>
      <c r="C157" s="2" t="s">
        <v>553</v>
      </c>
      <c r="D157" t="s">
        <v>282</v>
      </c>
      <c r="E157" s="7" t="s">
        <v>158</v>
      </c>
      <c r="F157" s="15" t="s">
        <v>118</v>
      </c>
      <c r="G157" s="5" t="s">
        <v>551</v>
      </c>
      <c r="H157" s="6" t="s">
        <v>120</v>
      </c>
      <c r="I157" s="5" t="s">
        <v>156</v>
      </c>
      <c r="J157" s="5" t="s">
        <v>120</v>
      </c>
      <c r="K157" t="s">
        <v>230</v>
      </c>
      <c r="L157" t="s">
        <v>548</v>
      </c>
      <c r="M157" t="s">
        <v>548</v>
      </c>
      <c r="N157" s="1" t="s">
        <v>247</v>
      </c>
    </row>
    <row r="158" spans="1:14" x14ac:dyDescent="0.3">
      <c r="A158" s="1" t="s">
        <v>544</v>
      </c>
      <c r="B158" t="s">
        <v>554</v>
      </c>
      <c r="C158" s="2" t="s">
        <v>555</v>
      </c>
      <c r="D158" t="s">
        <v>282</v>
      </c>
      <c r="E158" s="12" t="s">
        <v>205</v>
      </c>
      <c r="F158" s="15" t="s">
        <v>118</v>
      </c>
      <c r="G158" s="5" t="s">
        <v>551</v>
      </c>
      <c r="H158" s="6" t="s">
        <v>120</v>
      </c>
      <c r="I158" s="4" t="s">
        <v>556</v>
      </c>
      <c r="J158" s="4" t="s">
        <v>121</v>
      </c>
      <c r="K158" t="s">
        <v>387</v>
      </c>
      <c r="L158" t="s">
        <v>548</v>
      </c>
      <c r="M158" t="s">
        <v>557</v>
      </c>
      <c r="N158" s="1" t="s">
        <v>247</v>
      </c>
    </row>
    <row r="159" spans="1:14" x14ac:dyDescent="0.3">
      <c r="A159" s="1" t="s">
        <v>544</v>
      </c>
      <c r="B159" t="s">
        <v>558</v>
      </c>
      <c r="C159" s="2" t="s">
        <v>559</v>
      </c>
      <c r="D159" t="s">
        <v>282</v>
      </c>
      <c r="E159" s="3" t="s">
        <v>152</v>
      </c>
      <c r="F159" s="15" t="s">
        <v>118</v>
      </c>
      <c r="G159" s="5" t="s">
        <v>551</v>
      </c>
      <c r="H159" s="6" t="s">
        <v>120</v>
      </c>
      <c r="I159" s="4" t="s">
        <v>560</v>
      </c>
      <c r="J159" s="4" t="s">
        <v>121</v>
      </c>
      <c r="K159" t="s">
        <v>235</v>
      </c>
      <c r="L159" t="s">
        <v>548</v>
      </c>
      <c r="N159" t="s">
        <v>247</v>
      </c>
    </row>
    <row r="160" spans="1:14" x14ac:dyDescent="0.3">
      <c r="A160" s="1" t="s">
        <v>561</v>
      </c>
      <c r="B160" t="s">
        <v>562</v>
      </c>
      <c r="C160" s="2" t="s">
        <v>563</v>
      </c>
      <c r="D160" t="s">
        <v>282</v>
      </c>
      <c r="E160" s="10" t="s">
        <v>187</v>
      </c>
      <c r="F160" s="14" t="s">
        <v>119</v>
      </c>
      <c r="G160" s="5" t="s">
        <v>564</v>
      </c>
      <c r="H160" s="6" t="s">
        <v>120</v>
      </c>
      <c r="I160" s="5" t="s">
        <v>565</v>
      </c>
      <c r="J160" s="5" t="s">
        <v>120</v>
      </c>
      <c r="K160" t="s">
        <v>230</v>
      </c>
      <c r="L160" t="s">
        <v>566</v>
      </c>
      <c r="M160" t="s">
        <v>567</v>
      </c>
      <c r="N160" t="s">
        <v>247</v>
      </c>
    </row>
    <row r="161" spans="1:14" x14ac:dyDescent="0.3">
      <c r="A161" s="1" t="s">
        <v>568</v>
      </c>
      <c r="B161" t="s">
        <v>569</v>
      </c>
      <c r="C161" s="2" t="s">
        <v>570</v>
      </c>
      <c r="D161" t="s">
        <v>282</v>
      </c>
      <c r="E161" s="7" t="s">
        <v>158</v>
      </c>
      <c r="F161" s="15" t="s">
        <v>118</v>
      </c>
      <c r="G161" s="5" t="s">
        <v>551</v>
      </c>
      <c r="H161" s="6" t="s">
        <v>120</v>
      </c>
      <c r="I161" s="4" t="s">
        <v>193</v>
      </c>
      <c r="J161" s="4" t="s">
        <v>121</v>
      </c>
      <c r="K161" t="s">
        <v>230</v>
      </c>
      <c r="L161" t="s">
        <v>548</v>
      </c>
      <c r="M161" t="s">
        <v>548</v>
      </c>
      <c r="N161" t="s">
        <v>247</v>
      </c>
    </row>
    <row r="162" spans="1:14" x14ac:dyDescent="0.3">
      <c r="A162" s="1" t="s">
        <v>568</v>
      </c>
      <c r="B162" t="s">
        <v>569</v>
      </c>
      <c r="C162" s="2" t="s">
        <v>571</v>
      </c>
      <c r="D162" t="s">
        <v>282</v>
      </c>
      <c r="E162" s="7" t="s">
        <v>158</v>
      </c>
      <c r="F162" s="15" t="s">
        <v>118</v>
      </c>
      <c r="G162" s="5" t="s">
        <v>551</v>
      </c>
      <c r="H162" s="6" t="s">
        <v>120</v>
      </c>
      <c r="I162" s="4" t="s">
        <v>193</v>
      </c>
      <c r="J162" s="4" t="s">
        <v>121</v>
      </c>
      <c r="K162" t="s">
        <v>230</v>
      </c>
      <c r="L162" t="s">
        <v>548</v>
      </c>
      <c r="M162" t="s">
        <v>548</v>
      </c>
      <c r="N162" s="1" t="s">
        <v>247</v>
      </c>
    </row>
    <row r="163" spans="1:14" x14ac:dyDescent="0.3">
      <c r="A163" s="1" t="s">
        <v>568</v>
      </c>
      <c r="B163" t="s">
        <v>572</v>
      </c>
      <c r="C163" s="2" t="s">
        <v>573</v>
      </c>
      <c r="D163" t="s">
        <v>282</v>
      </c>
      <c r="E163" s="12" t="s">
        <v>205</v>
      </c>
      <c r="F163" s="15" t="s">
        <v>118</v>
      </c>
      <c r="G163" s="5" t="s">
        <v>551</v>
      </c>
      <c r="H163" s="6" t="s">
        <v>120</v>
      </c>
      <c r="I163" s="4" t="s">
        <v>193</v>
      </c>
      <c r="J163" s="4" t="s">
        <v>121</v>
      </c>
      <c r="K163" t="s">
        <v>230</v>
      </c>
      <c r="L163" t="s">
        <v>548</v>
      </c>
      <c r="M163" t="s">
        <v>548</v>
      </c>
      <c r="N163" t="s">
        <v>247</v>
      </c>
    </row>
    <row r="164" spans="1:14" x14ac:dyDescent="0.3">
      <c r="A164" s="1" t="s">
        <v>568</v>
      </c>
      <c r="B164" t="s">
        <v>574</v>
      </c>
      <c r="C164" s="2" t="s">
        <v>575</v>
      </c>
      <c r="D164" t="s">
        <v>282</v>
      </c>
      <c r="E164" s="7" t="s">
        <v>158</v>
      </c>
      <c r="F164" s="15" t="s">
        <v>118</v>
      </c>
      <c r="G164" s="5" t="s">
        <v>551</v>
      </c>
      <c r="H164" s="6" t="s">
        <v>120</v>
      </c>
      <c r="I164" s="4" t="s">
        <v>193</v>
      </c>
      <c r="J164" s="4" t="s">
        <v>121</v>
      </c>
      <c r="K164" t="s">
        <v>230</v>
      </c>
      <c r="L164" t="s">
        <v>548</v>
      </c>
      <c r="M164" t="s">
        <v>548</v>
      </c>
      <c r="N164" s="1" t="s">
        <v>247</v>
      </c>
    </row>
    <row r="165" spans="1:14" x14ac:dyDescent="0.3">
      <c r="A165" s="1" t="s">
        <v>125</v>
      </c>
      <c r="B165" t="s">
        <v>576</v>
      </c>
      <c r="C165" s="2" t="s">
        <v>577</v>
      </c>
      <c r="D165" t="s">
        <v>282</v>
      </c>
      <c r="E165" s="3" t="s">
        <v>152</v>
      </c>
      <c r="F165" s="14" t="s">
        <v>119</v>
      </c>
      <c r="G165" s="5" t="s">
        <v>310</v>
      </c>
      <c r="H165" s="6" t="s">
        <v>120</v>
      </c>
      <c r="I165" s="5" t="s">
        <v>578</v>
      </c>
      <c r="J165" s="5" t="s">
        <v>120</v>
      </c>
      <c r="K165" t="s">
        <v>424</v>
      </c>
      <c r="L165" t="s">
        <v>579</v>
      </c>
      <c r="M165" t="s">
        <v>580</v>
      </c>
      <c r="N165" t="s">
        <v>247</v>
      </c>
    </row>
    <row r="166" spans="1:14" x14ac:dyDescent="0.3">
      <c r="A166" s="1" t="s">
        <v>125</v>
      </c>
      <c r="B166" t="s">
        <v>581</v>
      </c>
      <c r="C166" s="2" t="s">
        <v>11</v>
      </c>
      <c r="D166" t="s">
        <v>470</v>
      </c>
      <c r="E166" s="3" t="s">
        <v>152</v>
      </c>
      <c r="F166" s="14" t="s">
        <v>119</v>
      </c>
      <c r="G166" s="5" t="s">
        <v>153</v>
      </c>
      <c r="H166" s="6" t="s">
        <v>120</v>
      </c>
      <c r="I166" s="9" t="s">
        <v>582</v>
      </c>
      <c r="J166" s="5" t="s">
        <v>120</v>
      </c>
      <c r="K166" t="s">
        <v>230</v>
      </c>
      <c r="L166" t="s">
        <v>231</v>
      </c>
      <c r="M166" t="s">
        <v>583</v>
      </c>
      <c r="N166" s="1" t="s">
        <v>247</v>
      </c>
    </row>
    <row r="167" spans="1:14" x14ac:dyDescent="0.3">
      <c r="A167" s="1" t="s">
        <v>125</v>
      </c>
      <c r="B167" t="s">
        <v>581</v>
      </c>
      <c r="C167" s="2" t="s">
        <v>2</v>
      </c>
      <c r="D167" t="s">
        <v>470</v>
      </c>
      <c r="E167" s="3" t="s">
        <v>152</v>
      </c>
      <c r="F167" s="14" t="s">
        <v>119</v>
      </c>
      <c r="G167" s="5" t="s">
        <v>153</v>
      </c>
      <c r="H167" s="6" t="s">
        <v>120</v>
      </c>
      <c r="I167" s="9" t="s">
        <v>582</v>
      </c>
      <c r="J167" s="5" t="s">
        <v>120</v>
      </c>
      <c r="K167" t="s">
        <v>230</v>
      </c>
      <c r="L167" t="s">
        <v>231</v>
      </c>
      <c r="M167" t="s">
        <v>583</v>
      </c>
      <c r="N167" s="1" t="s">
        <v>247</v>
      </c>
    </row>
    <row r="168" spans="1:14" x14ac:dyDescent="0.3">
      <c r="A168" s="1" t="s">
        <v>125</v>
      </c>
      <c r="B168" t="s">
        <v>581</v>
      </c>
      <c r="C168" s="2" t="s">
        <v>3</v>
      </c>
      <c r="D168" t="s">
        <v>470</v>
      </c>
      <c r="E168" s="3" t="s">
        <v>152</v>
      </c>
      <c r="F168" s="14" t="s">
        <v>119</v>
      </c>
      <c r="G168" s="5" t="s">
        <v>153</v>
      </c>
      <c r="H168" s="6" t="s">
        <v>120</v>
      </c>
      <c r="I168" s="9" t="s">
        <v>582</v>
      </c>
      <c r="J168" s="5" t="s">
        <v>120</v>
      </c>
      <c r="K168" t="s">
        <v>230</v>
      </c>
      <c r="L168" t="s">
        <v>231</v>
      </c>
      <c r="M168" t="s">
        <v>583</v>
      </c>
      <c r="N168" t="s">
        <v>247</v>
      </c>
    </row>
    <row r="169" spans="1:14" x14ac:dyDescent="0.3">
      <c r="A169" s="1" t="s">
        <v>125</v>
      </c>
      <c r="B169" t="s">
        <v>581</v>
      </c>
      <c r="C169" s="2" t="s">
        <v>4</v>
      </c>
      <c r="D169" t="s">
        <v>470</v>
      </c>
      <c r="E169" s="3" t="s">
        <v>152</v>
      </c>
      <c r="F169" s="14" t="s">
        <v>119</v>
      </c>
      <c r="G169" s="5" t="s">
        <v>153</v>
      </c>
      <c r="H169" s="6" t="s">
        <v>120</v>
      </c>
      <c r="I169" s="9" t="s">
        <v>582</v>
      </c>
      <c r="J169" s="5" t="s">
        <v>120</v>
      </c>
      <c r="K169" t="s">
        <v>230</v>
      </c>
      <c r="L169" t="s">
        <v>231</v>
      </c>
      <c r="M169" t="s">
        <v>583</v>
      </c>
      <c r="N169" s="1" t="s">
        <v>247</v>
      </c>
    </row>
    <row r="170" spans="1:14" x14ac:dyDescent="0.3">
      <c r="A170" s="1" t="s">
        <v>125</v>
      </c>
      <c r="B170" t="s">
        <v>581</v>
      </c>
      <c r="C170" s="2" t="s">
        <v>5</v>
      </c>
      <c r="D170" t="s">
        <v>470</v>
      </c>
      <c r="E170" s="3" t="s">
        <v>152</v>
      </c>
      <c r="F170" s="14" t="s">
        <v>119</v>
      </c>
      <c r="G170" s="5" t="s">
        <v>153</v>
      </c>
      <c r="H170" s="6" t="s">
        <v>120</v>
      </c>
      <c r="I170" s="9" t="s">
        <v>582</v>
      </c>
      <c r="J170" s="5" t="s">
        <v>120</v>
      </c>
      <c r="K170" t="s">
        <v>230</v>
      </c>
      <c r="L170" t="s">
        <v>231</v>
      </c>
      <c r="M170" t="s">
        <v>583</v>
      </c>
      <c r="N170" s="1" t="s">
        <v>247</v>
      </c>
    </row>
    <row r="171" spans="1:14" x14ac:dyDescent="0.3">
      <c r="A171" s="1" t="s">
        <v>125</v>
      </c>
      <c r="B171" t="s">
        <v>581</v>
      </c>
      <c r="C171" s="2" t="s">
        <v>155</v>
      </c>
      <c r="D171" t="s">
        <v>470</v>
      </c>
      <c r="E171" s="3" t="s">
        <v>152</v>
      </c>
      <c r="F171" s="14" t="s">
        <v>119</v>
      </c>
      <c r="G171" s="5" t="s">
        <v>153</v>
      </c>
      <c r="H171" s="6" t="s">
        <v>120</v>
      </c>
      <c r="I171" s="9" t="s">
        <v>582</v>
      </c>
      <c r="J171" s="5" t="s">
        <v>120</v>
      </c>
      <c r="K171" t="s">
        <v>230</v>
      </c>
      <c r="L171" t="s">
        <v>231</v>
      </c>
      <c r="M171" t="s">
        <v>583</v>
      </c>
      <c r="N171" s="1" t="s">
        <v>247</v>
      </c>
    </row>
    <row r="172" spans="1:14" x14ac:dyDescent="0.3">
      <c r="A172" s="1" t="s">
        <v>125</v>
      </c>
      <c r="B172" t="s">
        <v>581</v>
      </c>
      <c r="C172" s="2" t="s">
        <v>8</v>
      </c>
      <c r="D172" t="s">
        <v>470</v>
      </c>
      <c r="E172" s="3" t="s">
        <v>152</v>
      </c>
      <c r="F172" s="14" t="s">
        <v>119</v>
      </c>
      <c r="G172" s="5" t="s">
        <v>153</v>
      </c>
      <c r="H172" s="6" t="s">
        <v>120</v>
      </c>
      <c r="I172" s="5" t="s">
        <v>584</v>
      </c>
      <c r="J172" s="5" t="s">
        <v>120</v>
      </c>
      <c r="K172" t="s">
        <v>300</v>
      </c>
      <c r="L172" t="s">
        <v>231</v>
      </c>
      <c r="M172" t="s">
        <v>583</v>
      </c>
      <c r="N172" s="1" t="s">
        <v>247</v>
      </c>
    </row>
    <row r="173" spans="1:14" x14ac:dyDescent="0.3">
      <c r="A173" s="1" t="s">
        <v>125</v>
      </c>
      <c r="B173" t="s">
        <v>581</v>
      </c>
      <c r="C173" s="2" t="s">
        <v>9</v>
      </c>
      <c r="D173" t="s">
        <v>470</v>
      </c>
      <c r="E173" s="3" t="s">
        <v>152</v>
      </c>
      <c r="F173" s="14" t="s">
        <v>119</v>
      </c>
      <c r="G173" s="5" t="s">
        <v>153</v>
      </c>
      <c r="H173" s="6" t="s">
        <v>120</v>
      </c>
      <c r="I173" s="5" t="s">
        <v>584</v>
      </c>
      <c r="J173" s="5" t="s">
        <v>120</v>
      </c>
      <c r="K173" t="s">
        <v>235</v>
      </c>
      <c r="L173" t="s">
        <v>231</v>
      </c>
      <c r="M173" t="s">
        <v>583</v>
      </c>
      <c r="N173" t="s">
        <v>247</v>
      </c>
    </row>
    <row r="174" spans="1:14" x14ac:dyDescent="0.3">
      <c r="A174" s="1" t="s">
        <v>125</v>
      </c>
      <c r="B174" t="s">
        <v>581</v>
      </c>
      <c r="C174" s="2" t="s">
        <v>6</v>
      </c>
      <c r="D174" t="s">
        <v>470</v>
      </c>
      <c r="E174" s="3" t="s">
        <v>152</v>
      </c>
      <c r="F174" s="14" t="s">
        <v>119</v>
      </c>
      <c r="G174" s="5" t="s">
        <v>153</v>
      </c>
      <c r="H174" s="6" t="s">
        <v>120</v>
      </c>
      <c r="I174" s="9" t="s">
        <v>582</v>
      </c>
      <c r="J174" s="5" t="s">
        <v>120</v>
      </c>
      <c r="K174" t="s">
        <v>230</v>
      </c>
      <c r="L174" t="s">
        <v>231</v>
      </c>
      <c r="M174" t="s">
        <v>583</v>
      </c>
      <c r="N174" s="1" t="s">
        <v>247</v>
      </c>
    </row>
    <row r="175" spans="1:14" x14ac:dyDescent="0.3">
      <c r="A175" s="1" t="s">
        <v>125</v>
      </c>
      <c r="B175" t="s">
        <v>581</v>
      </c>
      <c r="C175" s="2" t="s">
        <v>585</v>
      </c>
      <c r="D175" t="s">
        <v>470</v>
      </c>
      <c r="E175" s="3" t="s">
        <v>152</v>
      </c>
      <c r="F175" s="14" t="s">
        <v>119</v>
      </c>
      <c r="G175" s="5" t="s">
        <v>153</v>
      </c>
      <c r="H175" s="6" t="s">
        <v>120</v>
      </c>
      <c r="I175" s="9" t="s">
        <v>582</v>
      </c>
      <c r="J175" s="5" t="s">
        <v>120</v>
      </c>
      <c r="K175" t="s">
        <v>230</v>
      </c>
      <c r="L175" t="s">
        <v>231</v>
      </c>
      <c r="M175" t="s">
        <v>583</v>
      </c>
      <c r="N175" s="1" t="s">
        <v>247</v>
      </c>
    </row>
    <row r="176" spans="1:14" x14ac:dyDescent="0.3">
      <c r="A176" s="1" t="s">
        <v>125</v>
      </c>
      <c r="B176" t="s">
        <v>581</v>
      </c>
      <c r="C176" s="2" t="s">
        <v>7</v>
      </c>
      <c r="D176" t="s">
        <v>470</v>
      </c>
      <c r="E176" s="3" t="s">
        <v>152</v>
      </c>
      <c r="F176" s="14" t="s">
        <v>119</v>
      </c>
      <c r="G176" s="5" t="s">
        <v>153</v>
      </c>
      <c r="H176" s="6" t="s">
        <v>120</v>
      </c>
      <c r="I176" s="9" t="s">
        <v>582</v>
      </c>
      <c r="J176" s="5" t="s">
        <v>120</v>
      </c>
      <c r="K176" t="s">
        <v>230</v>
      </c>
      <c r="L176" t="s">
        <v>231</v>
      </c>
      <c r="M176" t="s">
        <v>583</v>
      </c>
      <c r="N176" s="1" t="s">
        <v>247</v>
      </c>
    </row>
    <row r="177" spans="1:14" x14ac:dyDescent="0.3">
      <c r="A177" s="1" t="s">
        <v>125</v>
      </c>
      <c r="B177" t="s">
        <v>581</v>
      </c>
      <c r="C177" s="2" t="s">
        <v>586</v>
      </c>
      <c r="D177" t="s">
        <v>470</v>
      </c>
      <c r="E177" s="3" t="s">
        <v>152</v>
      </c>
      <c r="F177" s="14" t="s">
        <v>119</v>
      </c>
      <c r="G177" s="5" t="s">
        <v>153</v>
      </c>
      <c r="H177" s="6" t="s">
        <v>120</v>
      </c>
      <c r="I177" s="9" t="s">
        <v>582</v>
      </c>
      <c r="J177" s="5" t="s">
        <v>120</v>
      </c>
      <c r="K177" t="s">
        <v>230</v>
      </c>
      <c r="L177" t="s">
        <v>231</v>
      </c>
      <c r="M177" t="s">
        <v>583</v>
      </c>
      <c r="N177" s="1" t="s">
        <v>247</v>
      </c>
    </row>
    <row r="178" spans="1:14" x14ac:dyDescent="0.3">
      <c r="A178" s="1" t="s">
        <v>125</v>
      </c>
      <c r="B178" t="s">
        <v>581</v>
      </c>
      <c r="C178" s="2" t="s">
        <v>587</v>
      </c>
      <c r="D178" t="s">
        <v>470</v>
      </c>
      <c r="E178" s="3" t="s">
        <v>152</v>
      </c>
      <c r="F178" s="14" t="s">
        <v>119</v>
      </c>
      <c r="G178" s="5" t="s">
        <v>153</v>
      </c>
      <c r="H178" s="6" t="s">
        <v>120</v>
      </c>
      <c r="I178" s="9" t="s">
        <v>582</v>
      </c>
      <c r="J178" s="5" t="s">
        <v>120</v>
      </c>
      <c r="K178" t="s">
        <v>230</v>
      </c>
      <c r="L178" t="s">
        <v>231</v>
      </c>
      <c r="M178" t="s">
        <v>583</v>
      </c>
      <c r="N178" s="1" t="s">
        <v>247</v>
      </c>
    </row>
    <row r="179" spans="1:14" x14ac:dyDescent="0.3">
      <c r="A179" s="1" t="s">
        <v>125</v>
      </c>
      <c r="B179" t="s">
        <v>581</v>
      </c>
      <c r="C179" s="2" t="s">
        <v>12</v>
      </c>
      <c r="D179" t="s">
        <v>470</v>
      </c>
      <c r="E179" s="3" t="s">
        <v>152</v>
      </c>
      <c r="F179" s="14" t="s">
        <v>119</v>
      </c>
      <c r="G179" s="5" t="s">
        <v>153</v>
      </c>
      <c r="H179" s="6" t="s">
        <v>120</v>
      </c>
      <c r="I179" s="9" t="s">
        <v>582</v>
      </c>
      <c r="J179" s="5" t="s">
        <v>120</v>
      </c>
      <c r="K179" t="s">
        <v>230</v>
      </c>
      <c r="L179" t="s">
        <v>231</v>
      </c>
      <c r="M179" t="s">
        <v>583</v>
      </c>
      <c r="N179" s="1" t="s">
        <v>247</v>
      </c>
    </row>
    <row r="180" spans="1:14" x14ac:dyDescent="0.3">
      <c r="A180" s="1" t="s">
        <v>125</v>
      </c>
      <c r="B180" t="s">
        <v>581</v>
      </c>
      <c r="C180" s="2" t="s">
        <v>10</v>
      </c>
      <c r="D180" t="s">
        <v>470</v>
      </c>
      <c r="E180" s="3" t="s">
        <v>152</v>
      </c>
      <c r="F180" s="14" t="s">
        <v>119</v>
      </c>
      <c r="G180" s="5" t="s">
        <v>153</v>
      </c>
      <c r="H180" s="6" t="s">
        <v>120</v>
      </c>
      <c r="I180" s="9" t="s">
        <v>582</v>
      </c>
      <c r="J180" s="5" t="s">
        <v>120</v>
      </c>
      <c r="K180" t="s">
        <v>300</v>
      </c>
      <c r="L180" t="s">
        <v>231</v>
      </c>
      <c r="M180" t="s">
        <v>583</v>
      </c>
      <c r="N180" s="1" t="s">
        <v>247</v>
      </c>
    </row>
    <row r="181" spans="1:14" x14ac:dyDescent="0.3">
      <c r="A181" s="1" t="s">
        <v>125</v>
      </c>
      <c r="B181" t="s">
        <v>581</v>
      </c>
      <c r="C181" s="2" t="s">
        <v>13</v>
      </c>
      <c r="D181" t="s">
        <v>470</v>
      </c>
      <c r="E181" s="3" t="s">
        <v>152</v>
      </c>
      <c r="F181" s="14" t="s">
        <v>119</v>
      </c>
      <c r="G181" s="5" t="s">
        <v>153</v>
      </c>
      <c r="H181" s="6" t="s">
        <v>120</v>
      </c>
      <c r="I181" s="9" t="s">
        <v>582</v>
      </c>
      <c r="J181" s="5" t="s">
        <v>120</v>
      </c>
      <c r="K181" t="s">
        <v>230</v>
      </c>
      <c r="L181" t="s">
        <v>231</v>
      </c>
      <c r="M181" t="s">
        <v>583</v>
      </c>
      <c r="N181" t="s">
        <v>247</v>
      </c>
    </row>
    <row r="182" spans="1:14" x14ac:dyDescent="0.3">
      <c r="A182" s="1" t="s">
        <v>126</v>
      </c>
      <c r="B182" t="s">
        <v>588</v>
      </c>
      <c r="C182" s="2" t="s">
        <v>589</v>
      </c>
      <c r="D182" t="s">
        <v>282</v>
      </c>
      <c r="E182" s="7" t="s">
        <v>158</v>
      </c>
      <c r="F182" s="15" t="s">
        <v>118</v>
      </c>
      <c r="G182" s="5" t="s">
        <v>157</v>
      </c>
      <c r="H182" s="6" t="s">
        <v>120</v>
      </c>
      <c r="I182" s="4" t="s">
        <v>590</v>
      </c>
      <c r="J182" s="4" t="s">
        <v>121</v>
      </c>
      <c r="K182" t="s">
        <v>230</v>
      </c>
      <c r="L182" t="s">
        <v>591</v>
      </c>
      <c r="M182" t="s">
        <v>591</v>
      </c>
      <c r="N182" s="1" t="s">
        <v>247</v>
      </c>
    </row>
    <row r="183" spans="1:14" x14ac:dyDescent="0.3">
      <c r="A183" s="1" t="s">
        <v>126</v>
      </c>
      <c r="B183" t="s">
        <v>592</v>
      </c>
      <c r="C183" s="2" t="s">
        <v>593</v>
      </c>
      <c r="D183" t="s">
        <v>282</v>
      </c>
      <c r="E183" s="3" t="s">
        <v>152</v>
      </c>
      <c r="F183" s="14" t="s">
        <v>119</v>
      </c>
      <c r="G183" s="5" t="s">
        <v>480</v>
      </c>
      <c r="H183" s="6" t="s">
        <v>120</v>
      </c>
      <c r="I183" s="4" t="s">
        <v>178</v>
      </c>
      <c r="J183" s="4" t="s">
        <v>121</v>
      </c>
      <c r="K183" t="s">
        <v>230</v>
      </c>
      <c r="L183" t="s">
        <v>594</v>
      </c>
      <c r="M183" t="s">
        <v>595</v>
      </c>
      <c r="N183" t="s">
        <v>247</v>
      </c>
    </row>
    <row r="184" spans="1:14" x14ac:dyDescent="0.3">
      <c r="A184" s="1" t="s">
        <v>126</v>
      </c>
      <c r="B184" t="s">
        <v>596</v>
      </c>
      <c r="C184" s="2" t="s">
        <v>597</v>
      </c>
      <c r="D184" t="s">
        <v>282</v>
      </c>
      <c r="E184" s="3" t="s">
        <v>152</v>
      </c>
      <c r="F184" s="14" t="s">
        <v>119</v>
      </c>
      <c r="G184" s="5" t="s">
        <v>598</v>
      </c>
      <c r="H184" s="6" t="s">
        <v>120</v>
      </c>
      <c r="I184" s="4" t="s">
        <v>178</v>
      </c>
      <c r="J184" s="4" t="s">
        <v>121</v>
      </c>
      <c r="K184" t="s">
        <v>424</v>
      </c>
      <c r="L184" t="s">
        <v>594</v>
      </c>
      <c r="M184" t="s">
        <v>595</v>
      </c>
      <c r="N184" t="s">
        <v>247</v>
      </c>
    </row>
    <row r="185" spans="1:14" x14ac:dyDescent="0.3">
      <c r="A185" s="1" t="s">
        <v>126</v>
      </c>
      <c r="B185" t="s">
        <v>599</v>
      </c>
      <c r="C185" s="2" t="s">
        <v>600</v>
      </c>
      <c r="D185" t="s">
        <v>282</v>
      </c>
      <c r="E185" s="10" t="s">
        <v>187</v>
      </c>
      <c r="F185" s="14" t="s">
        <v>119</v>
      </c>
      <c r="G185" s="5" t="s">
        <v>601</v>
      </c>
      <c r="H185" s="6" t="s">
        <v>120</v>
      </c>
      <c r="I185" s="4" t="s">
        <v>178</v>
      </c>
      <c r="J185" s="4" t="s">
        <v>121</v>
      </c>
      <c r="K185" t="s">
        <v>235</v>
      </c>
      <c r="L185" t="s">
        <v>595</v>
      </c>
      <c r="M185" t="s">
        <v>595</v>
      </c>
      <c r="N185" s="1" t="s">
        <v>247</v>
      </c>
    </row>
    <row r="186" spans="1:14" x14ac:dyDescent="0.3">
      <c r="A186" s="1" t="s">
        <v>126</v>
      </c>
      <c r="B186" t="s">
        <v>599</v>
      </c>
      <c r="C186" s="2" t="s">
        <v>602</v>
      </c>
      <c r="D186" t="s">
        <v>282</v>
      </c>
      <c r="E186" s="10" t="s">
        <v>187</v>
      </c>
      <c r="F186" s="14" t="s">
        <v>119</v>
      </c>
      <c r="G186" s="5" t="s">
        <v>601</v>
      </c>
      <c r="H186" s="6" t="s">
        <v>120</v>
      </c>
      <c r="I186" s="4" t="s">
        <v>178</v>
      </c>
      <c r="J186" s="4" t="s">
        <v>121</v>
      </c>
      <c r="K186" t="s">
        <v>230</v>
      </c>
      <c r="L186" t="s">
        <v>595</v>
      </c>
      <c r="M186" t="s">
        <v>595</v>
      </c>
      <c r="N186" s="1" t="s">
        <v>247</v>
      </c>
    </row>
    <row r="187" spans="1:14" x14ac:dyDescent="0.3">
      <c r="A187" s="1" t="s">
        <v>126</v>
      </c>
      <c r="B187" t="s">
        <v>603</v>
      </c>
      <c r="C187" s="2" t="s">
        <v>604</v>
      </c>
      <c r="D187" t="s">
        <v>282</v>
      </c>
      <c r="E187" s="10" t="s">
        <v>187</v>
      </c>
      <c r="F187" s="14" t="s">
        <v>119</v>
      </c>
      <c r="G187" s="5" t="s">
        <v>480</v>
      </c>
      <c r="H187" s="6" t="s">
        <v>120</v>
      </c>
      <c r="I187" s="4" t="s">
        <v>178</v>
      </c>
      <c r="J187" s="4" t="s">
        <v>121</v>
      </c>
      <c r="K187" t="s">
        <v>230</v>
      </c>
      <c r="L187" t="s">
        <v>594</v>
      </c>
      <c r="M187" t="s">
        <v>595</v>
      </c>
      <c r="N187" t="s">
        <v>247</v>
      </c>
    </row>
    <row r="188" spans="1:14" x14ac:dyDescent="0.3">
      <c r="A188" s="1" t="s">
        <v>126</v>
      </c>
      <c r="B188" t="s">
        <v>605</v>
      </c>
      <c r="C188" s="2" t="s">
        <v>606</v>
      </c>
      <c r="D188" t="s">
        <v>282</v>
      </c>
      <c r="E188" s="3" t="s">
        <v>152</v>
      </c>
      <c r="F188" s="14" t="s">
        <v>119</v>
      </c>
      <c r="G188" s="5" t="s">
        <v>159</v>
      </c>
      <c r="H188" s="6" t="s">
        <v>120</v>
      </c>
      <c r="I188" s="4" t="s">
        <v>178</v>
      </c>
      <c r="J188" s="4" t="s">
        <v>121</v>
      </c>
      <c r="K188" t="s">
        <v>230</v>
      </c>
      <c r="L188" t="s">
        <v>257</v>
      </c>
      <c r="M188" t="s">
        <v>595</v>
      </c>
      <c r="N188" t="s">
        <v>247</v>
      </c>
    </row>
    <row r="189" spans="1:14" x14ac:dyDescent="0.3">
      <c r="A189" s="1" t="s">
        <v>126</v>
      </c>
      <c r="B189" t="s">
        <v>605</v>
      </c>
      <c r="C189" s="2" t="s">
        <v>607</v>
      </c>
      <c r="D189" t="s">
        <v>282</v>
      </c>
      <c r="E189" s="3" t="s">
        <v>152</v>
      </c>
      <c r="F189" s="14" t="s">
        <v>119</v>
      </c>
      <c r="G189" s="5" t="s">
        <v>159</v>
      </c>
      <c r="H189" s="6" t="s">
        <v>120</v>
      </c>
      <c r="I189" s="4" t="s">
        <v>178</v>
      </c>
      <c r="J189" s="4" t="s">
        <v>121</v>
      </c>
      <c r="K189" t="s">
        <v>230</v>
      </c>
      <c r="L189" t="s">
        <v>257</v>
      </c>
      <c r="M189" t="s">
        <v>595</v>
      </c>
      <c r="N189" s="1" t="s">
        <v>247</v>
      </c>
    </row>
    <row r="190" spans="1:14" x14ac:dyDescent="0.3">
      <c r="A190" s="1" t="s">
        <v>126</v>
      </c>
      <c r="B190" t="s">
        <v>608</v>
      </c>
      <c r="C190" s="2" t="s">
        <v>609</v>
      </c>
      <c r="D190" t="s">
        <v>282</v>
      </c>
      <c r="E190" s="10" t="s">
        <v>187</v>
      </c>
      <c r="F190" s="14" t="s">
        <v>119</v>
      </c>
      <c r="G190" s="5" t="s">
        <v>480</v>
      </c>
      <c r="H190" s="6" t="s">
        <v>120</v>
      </c>
      <c r="I190" s="4" t="s">
        <v>178</v>
      </c>
      <c r="J190" s="4" t="s">
        <v>121</v>
      </c>
      <c r="K190" t="s">
        <v>230</v>
      </c>
      <c r="L190" t="s">
        <v>594</v>
      </c>
      <c r="M190" t="s">
        <v>595</v>
      </c>
      <c r="N190" s="1" t="s">
        <v>247</v>
      </c>
    </row>
    <row r="191" spans="1:14" x14ac:dyDescent="0.3">
      <c r="A191" s="1" t="s">
        <v>126</v>
      </c>
      <c r="B191" t="s">
        <v>608</v>
      </c>
      <c r="C191" s="2" t="s">
        <v>610</v>
      </c>
      <c r="D191" t="s">
        <v>282</v>
      </c>
      <c r="E191" s="10" t="s">
        <v>187</v>
      </c>
      <c r="F191" s="14" t="s">
        <v>119</v>
      </c>
      <c r="G191" s="5" t="s">
        <v>480</v>
      </c>
      <c r="H191" s="6" t="s">
        <v>120</v>
      </c>
      <c r="I191" s="4" t="s">
        <v>178</v>
      </c>
      <c r="J191" s="4" t="s">
        <v>121</v>
      </c>
      <c r="K191" t="s">
        <v>230</v>
      </c>
      <c r="L191" t="s">
        <v>594</v>
      </c>
      <c r="M191" t="s">
        <v>595</v>
      </c>
      <c r="N191" s="1" t="s">
        <v>247</v>
      </c>
    </row>
    <row r="192" spans="1:14" x14ac:dyDescent="0.3">
      <c r="A192" s="1" t="s">
        <v>126</v>
      </c>
      <c r="B192" t="s">
        <v>611</v>
      </c>
      <c r="C192" s="2" t="s">
        <v>612</v>
      </c>
      <c r="D192" t="s">
        <v>282</v>
      </c>
      <c r="E192" s="7" t="s">
        <v>158</v>
      </c>
      <c r="F192" s="15" t="s">
        <v>118</v>
      </c>
      <c r="G192" s="5" t="s">
        <v>480</v>
      </c>
      <c r="H192" s="6" t="s">
        <v>120</v>
      </c>
      <c r="I192" s="4" t="s">
        <v>178</v>
      </c>
      <c r="J192" s="4" t="s">
        <v>121</v>
      </c>
      <c r="K192" t="s">
        <v>230</v>
      </c>
      <c r="L192" t="s">
        <v>594</v>
      </c>
      <c r="M192" t="s">
        <v>595</v>
      </c>
      <c r="N192" s="1" t="s">
        <v>247</v>
      </c>
    </row>
    <row r="193" spans="1:14" x14ac:dyDescent="0.3">
      <c r="A193" s="1" t="s">
        <v>126</v>
      </c>
      <c r="B193" t="s">
        <v>611</v>
      </c>
      <c r="C193" s="2" t="s">
        <v>613</v>
      </c>
      <c r="D193" t="s">
        <v>282</v>
      </c>
      <c r="E193" s="7" t="s">
        <v>158</v>
      </c>
      <c r="F193" s="15" t="s">
        <v>118</v>
      </c>
      <c r="G193" s="5" t="s">
        <v>480</v>
      </c>
      <c r="H193" s="6" t="s">
        <v>120</v>
      </c>
      <c r="I193" s="4" t="s">
        <v>178</v>
      </c>
      <c r="J193" s="4" t="s">
        <v>121</v>
      </c>
      <c r="K193" t="s">
        <v>230</v>
      </c>
      <c r="L193" t="s">
        <v>594</v>
      </c>
      <c r="M193" t="s">
        <v>595</v>
      </c>
      <c r="N193" s="1" t="s">
        <v>247</v>
      </c>
    </row>
    <row r="194" spans="1:14" x14ac:dyDescent="0.3">
      <c r="A194" s="1" t="s">
        <v>126</v>
      </c>
      <c r="B194" t="s">
        <v>611</v>
      </c>
      <c r="C194" s="2" t="s">
        <v>614</v>
      </c>
      <c r="D194" t="s">
        <v>282</v>
      </c>
      <c r="E194" s="7" t="s">
        <v>158</v>
      </c>
      <c r="F194" s="15" t="s">
        <v>118</v>
      </c>
      <c r="G194" s="5" t="s">
        <v>480</v>
      </c>
      <c r="H194" s="6" t="s">
        <v>120</v>
      </c>
      <c r="I194" s="4" t="s">
        <v>178</v>
      </c>
      <c r="J194" s="4" t="s">
        <v>121</v>
      </c>
      <c r="K194" t="s">
        <v>230</v>
      </c>
      <c r="L194" t="s">
        <v>594</v>
      </c>
      <c r="M194" t="s">
        <v>595</v>
      </c>
      <c r="N194" s="1" t="s">
        <v>247</v>
      </c>
    </row>
    <row r="195" spans="1:14" x14ac:dyDescent="0.3">
      <c r="A195" s="1" t="s">
        <v>126</v>
      </c>
      <c r="B195" t="s">
        <v>611</v>
      </c>
      <c r="C195" s="2" t="s">
        <v>615</v>
      </c>
      <c r="D195" t="s">
        <v>282</v>
      </c>
      <c r="E195" s="7" t="s">
        <v>158</v>
      </c>
      <c r="F195" s="15" t="s">
        <v>118</v>
      </c>
      <c r="G195" s="5" t="s">
        <v>480</v>
      </c>
      <c r="H195" s="6" t="s">
        <v>120</v>
      </c>
      <c r="I195" s="4" t="s">
        <v>178</v>
      </c>
      <c r="J195" s="4" t="s">
        <v>121</v>
      </c>
      <c r="K195" t="s">
        <v>230</v>
      </c>
      <c r="L195" t="s">
        <v>594</v>
      </c>
      <c r="M195" t="s">
        <v>595</v>
      </c>
      <c r="N195" s="1" t="s">
        <v>247</v>
      </c>
    </row>
    <row r="196" spans="1:14" x14ac:dyDescent="0.3">
      <c r="A196" s="1" t="s">
        <v>126</v>
      </c>
      <c r="B196" t="s">
        <v>611</v>
      </c>
      <c r="C196" s="2" t="s">
        <v>616</v>
      </c>
      <c r="D196" t="s">
        <v>282</v>
      </c>
      <c r="E196" s="7" t="s">
        <v>158</v>
      </c>
      <c r="F196" s="15" t="s">
        <v>118</v>
      </c>
      <c r="G196" s="5" t="s">
        <v>480</v>
      </c>
      <c r="H196" s="6" t="s">
        <v>120</v>
      </c>
      <c r="I196" s="4" t="s">
        <v>178</v>
      </c>
      <c r="J196" s="4" t="s">
        <v>121</v>
      </c>
      <c r="K196" t="s">
        <v>230</v>
      </c>
      <c r="L196" t="s">
        <v>594</v>
      </c>
      <c r="M196" t="s">
        <v>595</v>
      </c>
      <c r="N196" s="1" t="s">
        <v>247</v>
      </c>
    </row>
    <row r="197" spans="1:14" x14ac:dyDescent="0.3">
      <c r="A197" s="1" t="s">
        <v>126</v>
      </c>
      <c r="B197" t="s">
        <v>617</v>
      </c>
      <c r="C197" s="2" t="s">
        <v>618</v>
      </c>
      <c r="D197" t="s">
        <v>282</v>
      </c>
      <c r="E197" s="10" t="s">
        <v>187</v>
      </c>
      <c r="F197" s="14" t="s">
        <v>119</v>
      </c>
      <c r="G197" s="5" t="s">
        <v>480</v>
      </c>
      <c r="H197" s="6" t="s">
        <v>120</v>
      </c>
      <c r="I197" s="4" t="s">
        <v>178</v>
      </c>
      <c r="J197" s="4" t="s">
        <v>121</v>
      </c>
      <c r="K197" t="s">
        <v>230</v>
      </c>
      <c r="L197" t="s">
        <v>594</v>
      </c>
      <c r="M197" t="s">
        <v>595</v>
      </c>
      <c r="N197" s="1" t="s">
        <v>247</v>
      </c>
    </row>
    <row r="198" spans="1:14" x14ac:dyDescent="0.3">
      <c r="A198" s="1" t="s">
        <v>126</v>
      </c>
      <c r="B198" t="s">
        <v>619</v>
      </c>
      <c r="C198" s="2" t="s">
        <v>620</v>
      </c>
      <c r="D198" t="s">
        <v>282</v>
      </c>
      <c r="E198" s="7" t="s">
        <v>158</v>
      </c>
      <c r="F198" s="15" t="s">
        <v>118</v>
      </c>
      <c r="G198" s="5" t="s">
        <v>480</v>
      </c>
      <c r="H198" s="6" t="s">
        <v>120</v>
      </c>
      <c r="I198" s="4" t="s">
        <v>178</v>
      </c>
      <c r="J198" s="4" t="s">
        <v>121</v>
      </c>
      <c r="K198" t="s">
        <v>230</v>
      </c>
      <c r="L198" t="s">
        <v>594</v>
      </c>
      <c r="M198" t="s">
        <v>595</v>
      </c>
      <c r="N198" s="1" t="s">
        <v>247</v>
      </c>
    </row>
    <row r="199" spans="1:14" x14ac:dyDescent="0.3">
      <c r="A199" s="1" t="s">
        <v>126</v>
      </c>
      <c r="B199" t="s">
        <v>621</v>
      </c>
      <c r="C199" s="2" t="s">
        <v>622</v>
      </c>
      <c r="D199" t="s">
        <v>282</v>
      </c>
      <c r="E199" s="3" t="s">
        <v>152</v>
      </c>
      <c r="F199" s="14" t="s">
        <v>119</v>
      </c>
      <c r="G199" s="5" t="s">
        <v>480</v>
      </c>
      <c r="H199" s="6" t="s">
        <v>120</v>
      </c>
      <c r="I199" s="4" t="s">
        <v>178</v>
      </c>
      <c r="J199" s="4" t="s">
        <v>121</v>
      </c>
      <c r="K199" t="s">
        <v>230</v>
      </c>
      <c r="L199" t="s">
        <v>594</v>
      </c>
      <c r="M199" t="s">
        <v>595</v>
      </c>
      <c r="N199" s="1" t="s">
        <v>247</v>
      </c>
    </row>
    <row r="200" spans="1:14" x14ac:dyDescent="0.3">
      <c r="A200" s="1" t="s">
        <v>126</v>
      </c>
      <c r="B200" t="s">
        <v>621</v>
      </c>
      <c r="C200" s="2" t="s">
        <v>623</v>
      </c>
      <c r="D200" t="s">
        <v>282</v>
      </c>
      <c r="E200" s="3" t="s">
        <v>152</v>
      </c>
      <c r="F200" s="14" t="s">
        <v>119</v>
      </c>
      <c r="G200" s="5" t="s">
        <v>480</v>
      </c>
      <c r="H200" s="6" t="s">
        <v>120</v>
      </c>
      <c r="I200" s="4" t="s">
        <v>178</v>
      </c>
      <c r="J200" s="4" t="s">
        <v>121</v>
      </c>
      <c r="K200" t="s">
        <v>230</v>
      </c>
      <c r="L200" t="s">
        <v>594</v>
      </c>
      <c r="M200" t="s">
        <v>595</v>
      </c>
      <c r="N200" s="1" t="s">
        <v>247</v>
      </c>
    </row>
    <row r="201" spans="1:14" x14ac:dyDescent="0.3">
      <c r="A201" s="1" t="s">
        <v>126</v>
      </c>
      <c r="B201" t="s">
        <v>624</v>
      </c>
      <c r="C201" s="2" t="s">
        <v>625</v>
      </c>
      <c r="D201" t="s">
        <v>282</v>
      </c>
      <c r="E201" s="10" t="s">
        <v>187</v>
      </c>
      <c r="F201" s="14" t="s">
        <v>119</v>
      </c>
      <c r="G201" s="5" t="s">
        <v>601</v>
      </c>
      <c r="H201" s="6" t="s">
        <v>120</v>
      </c>
      <c r="I201" s="4" t="s">
        <v>178</v>
      </c>
      <c r="J201" s="4" t="s">
        <v>121</v>
      </c>
      <c r="K201" t="s">
        <v>230</v>
      </c>
      <c r="L201" t="s">
        <v>595</v>
      </c>
      <c r="M201" t="s">
        <v>595</v>
      </c>
      <c r="N201" s="1" t="s">
        <v>247</v>
      </c>
    </row>
    <row r="202" spans="1:14" x14ac:dyDescent="0.3">
      <c r="A202" s="1" t="s">
        <v>126</v>
      </c>
      <c r="B202" t="s">
        <v>626</v>
      </c>
      <c r="C202" s="2" t="s">
        <v>627</v>
      </c>
      <c r="D202" t="s">
        <v>282</v>
      </c>
      <c r="E202" s="3" t="s">
        <v>152</v>
      </c>
      <c r="F202" s="14" t="s">
        <v>119</v>
      </c>
      <c r="G202" s="5" t="s">
        <v>601</v>
      </c>
      <c r="H202" s="6" t="s">
        <v>120</v>
      </c>
      <c r="I202" s="4" t="s">
        <v>178</v>
      </c>
      <c r="J202" s="4" t="s">
        <v>121</v>
      </c>
      <c r="K202" t="s">
        <v>235</v>
      </c>
      <c r="L202" t="s">
        <v>595</v>
      </c>
      <c r="M202" t="s">
        <v>595</v>
      </c>
      <c r="N202" s="1" t="s">
        <v>247</v>
      </c>
    </row>
    <row r="203" spans="1:14" x14ac:dyDescent="0.3">
      <c r="A203" s="1" t="s">
        <v>126</v>
      </c>
      <c r="B203" t="s">
        <v>626</v>
      </c>
      <c r="C203" s="2" t="s">
        <v>628</v>
      </c>
      <c r="D203" t="s">
        <v>282</v>
      </c>
      <c r="E203" s="3" t="s">
        <v>152</v>
      </c>
      <c r="F203" s="14" t="s">
        <v>119</v>
      </c>
      <c r="G203" s="5" t="s">
        <v>601</v>
      </c>
      <c r="H203" s="6" t="s">
        <v>120</v>
      </c>
      <c r="I203" s="4" t="s">
        <v>178</v>
      </c>
      <c r="J203" s="4" t="s">
        <v>121</v>
      </c>
      <c r="K203" t="s">
        <v>235</v>
      </c>
      <c r="L203" t="s">
        <v>595</v>
      </c>
      <c r="M203" t="s">
        <v>595</v>
      </c>
      <c r="N203" s="1" t="s">
        <v>247</v>
      </c>
    </row>
    <row r="204" spans="1:14" x14ac:dyDescent="0.3">
      <c r="A204" s="1" t="s">
        <v>126</v>
      </c>
      <c r="B204" t="s">
        <v>629</v>
      </c>
      <c r="C204" s="2" t="s">
        <v>630</v>
      </c>
      <c r="D204" t="s">
        <v>282</v>
      </c>
      <c r="E204" s="10" t="s">
        <v>187</v>
      </c>
      <c r="F204" s="14" t="s">
        <v>119</v>
      </c>
      <c r="G204" s="5" t="s">
        <v>480</v>
      </c>
      <c r="H204" s="6" t="s">
        <v>120</v>
      </c>
      <c r="I204" s="4" t="s">
        <v>178</v>
      </c>
      <c r="J204" s="4" t="s">
        <v>121</v>
      </c>
      <c r="K204" t="s">
        <v>230</v>
      </c>
      <c r="L204" t="s">
        <v>594</v>
      </c>
      <c r="M204" t="s">
        <v>595</v>
      </c>
      <c r="N204" s="1" t="s">
        <v>247</v>
      </c>
    </row>
    <row r="205" spans="1:14" x14ac:dyDescent="0.3">
      <c r="A205" s="1" t="s">
        <v>126</v>
      </c>
      <c r="B205" t="s">
        <v>631</v>
      </c>
      <c r="C205" s="2" t="s">
        <v>632</v>
      </c>
      <c r="D205" t="s">
        <v>282</v>
      </c>
      <c r="E205" s="10" t="s">
        <v>187</v>
      </c>
      <c r="F205" s="14" t="s">
        <v>119</v>
      </c>
      <c r="G205" s="5" t="s">
        <v>480</v>
      </c>
      <c r="H205" s="6" t="s">
        <v>120</v>
      </c>
      <c r="I205" s="4" t="s">
        <v>178</v>
      </c>
      <c r="J205" s="4" t="s">
        <v>121</v>
      </c>
      <c r="K205" t="s">
        <v>230</v>
      </c>
      <c r="L205" t="s">
        <v>594</v>
      </c>
      <c r="M205" t="s">
        <v>595</v>
      </c>
      <c r="N205" s="1" t="s">
        <v>247</v>
      </c>
    </row>
    <row r="206" spans="1:14" x14ac:dyDescent="0.3">
      <c r="A206" s="1" t="s">
        <v>126</v>
      </c>
      <c r="B206" t="s">
        <v>633</v>
      </c>
      <c r="C206" s="2" t="s">
        <v>634</v>
      </c>
      <c r="D206" t="s">
        <v>282</v>
      </c>
      <c r="E206" s="10" t="s">
        <v>187</v>
      </c>
      <c r="F206" s="14" t="s">
        <v>119</v>
      </c>
      <c r="G206" s="5" t="s">
        <v>601</v>
      </c>
      <c r="H206" s="6" t="s">
        <v>120</v>
      </c>
      <c r="I206" s="4" t="s">
        <v>178</v>
      </c>
      <c r="J206" s="4" t="s">
        <v>121</v>
      </c>
      <c r="K206" t="s">
        <v>235</v>
      </c>
      <c r="L206" t="s">
        <v>595</v>
      </c>
      <c r="M206" t="s">
        <v>595</v>
      </c>
      <c r="N206" s="1" t="s">
        <v>247</v>
      </c>
    </row>
    <row r="207" spans="1:14" x14ac:dyDescent="0.3">
      <c r="A207" s="1" t="s">
        <v>126</v>
      </c>
      <c r="B207" t="s">
        <v>633</v>
      </c>
      <c r="C207" s="2" t="s">
        <v>635</v>
      </c>
      <c r="D207" t="s">
        <v>282</v>
      </c>
      <c r="E207" s="10" t="s">
        <v>187</v>
      </c>
      <c r="F207" s="14" t="s">
        <v>119</v>
      </c>
      <c r="G207" s="5" t="s">
        <v>601</v>
      </c>
      <c r="H207" s="6" t="s">
        <v>120</v>
      </c>
      <c r="I207" s="4" t="s">
        <v>178</v>
      </c>
      <c r="J207" s="4" t="s">
        <v>121</v>
      </c>
      <c r="K207" t="s">
        <v>235</v>
      </c>
      <c r="L207" t="s">
        <v>595</v>
      </c>
      <c r="M207" t="s">
        <v>595</v>
      </c>
      <c r="N207" s="1" t="s">
        <v>247</v>
      </c>
    </row>
    <row r="208" spans="1:14" x14ac:dyDescent="0.3">
      <c r="A208" s="1" t="s">
        <v>126</v>
      </c>
      <c r="B208" t="s">
        <v>636</v>
      </c>
      <c r="C208" s="2" t="s">
        <v>637</v>
      </c>
      <c r="D208" t="s">
        <v>282</v>
      </c>
      <c r="E208" s="3" t="s">
        <v>152</v>
      </c>
      <c r="F208" s="14" t="s">
        <v>119</v>
      </c>
      <c r="G208" s="5" t="s">
        <v>601</v>
      </c>
      <c r="H208" s="6" t="s">
        <v>120</v>
      </c>
      <c r="I208" s="4" t="s">
        <v>178</v>
      </c>
      <c r="J208" s="4" t="s">
        <v>121</v>
      </c>
      <c r="K208" t="s">
        <v>638</v>
      </c>
      <c r="L208" t="s">
        <v>595</v>
      </c>
      <c r="M208" t="s">
        <v>595</v>
      </c>
      <c r="N208" s="1" t="s">
        <v>247</v>
      </c>
    </row>
    <row r="209" spans="1:14" x14ac:dyDescent="0.3">
      <c r="A209" s="1" t="s">
        <v>126</v>
      </c>
      <c r="B209" t="s">
        <v>636</v>
      </c>
      <c r="C209" s="2" t="s">
        <v>639</v>
      </c>
      <c r="D209" t="s">
        <v>282</v>
      </c>
      <c r="E209" s="7" t="s">
        <v>158</v>
      </c>
      <c r="F209" s="15" t="s">
        <v>118</v>
      </c>
      <c r="G209" s="5" t="s">
        <v>601</v>
      </c>
      <c r="H209" s="6" t="s">
        <v>120</v>
      </c>
      <c r="I209" s="4" t="s">
        <v>178</v>
      </c>
      <c r="J209" s="4" t="s">
        <v>121</v>
      </c>
      <c r="K209" t="s">
        <v>230</v>
      </c>
      <c r="L209" t="s">
        <v>595</v>
      </c>
      <c r="M209" t="s">
        <v>595</v>
      </c>
      <c r="N209" t="s">
        <v>247</v>
      </c>
    </row>
    <row r="210" spans="1:14" x14ac:dyDescent="0.3">
      <c r="A210" s="1" t="s">
        <v>126</v>
      </c>
      <c r="B210" t="s">
        <v>636</v>
      </c>
      <c r="C210" s="2" t="s">
        <v>640</v>
      </c>
      <c r="D210" t="s">
        <v>282</v>
      </c>
      <c r="E210" s="10" t="s">
        <v>187</v>
      </c>
      <c r="F210" s="14" t="s">
        <v>119</v>
      </c>
      <c r="G210" s="5" t="s">
        <v>601</v>
      </c>
      <c r="H210" s="6" t="s">
        <v>120</v>
      </c>
      <c r="I210" s="4" t="s">
        <v>178</v>
      </c>
      <c r="J210" s="4" t="s">
        <v>121</v>
      </c>
      <c r="K210" t="s">
        <v>230</v>
      </c>
      <c r="L210" t="s">
        <v>595</v>
      </c>
      <c r="M210" t="s">
        <v>595</v>
      </c>
      <c r="N210" s="1" t="s">
        <v>247</v>
      </c>
    </row>
    <row r="211" spans="1:14" x14ac:dyDescent="0.3">
      <c r="A211" s="1" t="s">
        <v>126</v>
      </c>
      <c r="B211" t="s">
        <v>636</v>
      </c>
      <c r="C211" s="2" t="s">
        <v>641</v>
      </c>
      <c r="D211" t="s">
        <v>282</v>
      </c>
      <c r="E211" s="3" t="s">
        <v>152</v>
      </c>
      <c r="F211" s="14" t="s">
        <v>119</v>
      </c>
      <c r="G211" s="5" t="s">
        <v>310</v>
      </c>
      <c r="H211" s="6" t="s">
        <v>120</v>
      </c>
      <c r="I211" s="4" t="s">
        <v>178</v>
      </c>
      <c r="J211" s="4" t="s">
        <v>121</v>
      </c>
      <c r="K211" t="s">
        <v>387</v>
      </c>
      <c r="L211" t="s">
        <v>642</v>
      </c>
      <c r="M211" t="s">
        <v>595</v>
      </c>
      <c r="N211" t="s">
        <v>247</v>
      </c>
    </row>
    <row r="212" spans="1:14" x14ac:dyDescent="0.3">
      <c r="A212" s="1" t="s">
        <v>126</v>
      </c>
      <c r="B212" t="s">
        <v>636</v>
      </c>
      <c r="C212" s="2" t="s">
        <v>643</v>
      </c>
      <c r="D212" t="s">
        <v>282</v>
      </c>
      <c r="E212" s="10" t="s">
        <v>187</v>
      </c>
      <c r="F212" s="14" t="s">
        <v>119</v>
      </c>
      <c r="G212" s="5" t="s">
        <v>601</v>
      </c>
      <c r="H212" s="6" t="s">
        <v>120</v>
      </c>
      <c r="I212" s="4" t="s">
        <v>178</v>
      </c>
      <c r="J212" s="4" t="s">
        <v>121</v>
      </c>
      <c r="K212" t="s">
        <v>230</v>
      </c>
      <c r="L212" t="s">
        <v>595</v>
      </c>
      <c r="M212" t="s">
        <v>595</v>
      </c>
      <c r="N212" s="1" t="s">
        <v>247</v>
      </c>
    </row>
    <row r="213" spans="1:14" x14ac:dyDescent="0.3">
      <c r="A213" s="1" t="s">
        <v>126</v>
      </c>
      <c r="B213" t="s">
        <v>636</v>
      </c>
      <c r="C213" s="2" t="s">
        <v>644</v>
      </c>
      <c r="D213" t="s">
        <v>282</v>
      </c>
      <c r="E213" s="3" t="s">
        <v>152</v>
      </c>
      <c r="F213" s="14" t="s">
        <v>119</v>
      </c>
      <c r="G213" s="5" t="s">
        <v>601</v>
      </c>
      <c r="H213" s="6" t="s">
        <v>120</v>
      </c>
      <c r="I213" s="4" t="s">
        <v>178</v>
      </c>
      <c r="J213" s="4" t="s">
        <v>121</v>
      </c>
      <c r="K213" t="s">
        <v>230</v>
      </c>
      <c r="L213" t="s">
        <v>595</v>
      </c>
      <c r="M213" t="s">
        <v>595</v>
      </c>
      <c r="N213" s="1" t="s">
        <v>247</v>
      </c>
    </row>
    <row r="214" spans="1:14" x14ac:dyDescent="0.3">
      <c r="A214" s="1" t="s">
        <v>126</v>
      </c>
      <c r="B214" t="s">
        <v>636</v>
      </c>
      <c r="C214" s="2" t="s">
        <v>645</v>
      </c>
      <c r="D214" t="s">
        <v>282</v>
      </c>
      <c r="E214" s="10" t="s">
        <v>187</v>
      </c>
      <c r="F214" s="14" t="s">
        <v>119</v>
      </c>
      <c r="G214" s="5" t="s">
        <v>310</v>
      </c>
      <c r="H214" s="6" t="s">
        <v>120</v>
      </c>
      <c r="I214" s="4" t="s">
        <v>178</v>
      </c>
      <c r="J214" s="4" t="s">
        <v>121</v>
      </c>
      <c r="K214" t="s">
        <v>387</v>
      </c>
      <c r="L214" t="s">
        <v>642</v>
      </c>
      <c r="M214" t="s">
        <v>595</v>
      </c>
      <c r="N214" s="1" t="s">
        <v>247</v>
      </c>
    </row>
    <row r="215" spans="1:14" x14ac:dyDescent="0.3">
      <c r="A215" s="1" t="s">
        <v>126</v>
      </c>
      <c r="B215" t="s">
        <v>636</v>
      </c>
      <c r="C215" s="2" t="s">
        <v>646</v>
      </c>
      <c r="D215" t="s">
        <v>282</v>
      </c>
      <c r="E215" s="10" t="s">
        <v>187</v>
      </c>
      <c r="F215" s="14" t="s">
        <v>119</v>
      </c>
      <c r="G215" s="5" t="s">
        <v>601</v>
      </c>
      <c r="H215" s="6" t="s">
        <v>120</v>
      </c>
      <c r="I215" s="4" t="s">
        <v>178</v>
      </c>
      <c r="J215" s="4" t="s">
        <v>121</v>
      </c>
      <c r="K215" t="s">
        <v>230</v>
      </c>
      <c r="L215" t="s">
        <v>595</v>
      </c>
      <c r="M215" t="s">
        <v>595</v>
      </c>
      <c r="N215" s="1" t="s">
        <v>247</v>
      </c>
    </row>
    <row r="216" spans="1:14" x14ac:dyDescent="0.3">
      <c r="A216" s="1" t="s">
        <v>126</v>
      </c>
      <c r="B216" t="s">
        <v>636</v>
      </c>
      <c r="C216" s="2" t="s">
        <v>647</v>
      </c>
      <c r="D216" t="s">
        <v>282</v>
      </c>
      <c r="E216" s="3" t="s">
        <v>152</v>
      </c>
      <c r="F216" s="14" t="s">
        <v>119</v>
      </c>
      <c r="G216" s="5" t="s">
        <v>601</v>
      </c>
      <c r="H216" s="6" t="s">
        <v>120</v>
      </c>
      <c r="I216" s="4" t="s">
        <v>178</v>
      </c>
      <c r="J216" s="4" t="s">
        <v>121</v>
      </c>
      <c r="K216" t="s">
        <v>230</v>
      </c>
      <c r="L216" t="s">
        <v>595</v>
      </c>
      <c r="M216" t="s">
        <v>595</v>
      </c>
      <c r="N216" t="s">
        <v>247</v>
      </c>
    </row>
    <row r="217" spans="1:14" x14ac:dyDescent="0.3">
      <c r="A217" s="1" t="s">
        <v>126</v>
      </c>
      <c r="B217" t="s">
        <v>636</v>
      </c>
      <c r="C217" s="2" t="s">
        <v>648</v>
      </c>
      <c r="D217" t="s">
        <v>282</v>
      </c>
      <c r="E217" s="3" t="s">
        <v>152</v>
      </c>
      <c r="F217" s="14" t="s">
        <v>119</v>
      </c>
      <c r="G217" s="5" t="s">
        <v>601</v>
      </c>
      <c r="H217" s="6" t="s">
        <v>120</v>
      </c>
      <c r="I217" s="4" t="s">
        <v>178</v>
      </c>
      <c r="J217" s="4" t="s">
        <v>121</v>
      </c>
      <c r="K217" t="s">
        <v>230</v>
      </c>
      <c r="L217" t="s">
        <v>595</v>
      </c>
      <c r="M217" t="s">
        <v>595</v>
      </c>
      <c r="N217" s="1" t="s">
        <v>247</v>
      </c>
    </row>
    <row r="218" spans="1:14" x14ac:dyDescent="0.3">
      <c r="A218" s="1" t="s">
        <v>126</v>
      </c>
      <c r="B218" t="s">
        <v>636</v>
      </c>
      <c r="C218" s="2" t="s">
        <v>649</v>
      </c>
      <c r="D218" t="s">
        <v>282</v>
      </c>
      <c r="E218" s="10" t="s">
        <v>187</v>
      </c>
      <c r="F218" s="14" t="s">
        <v>119</v>
      </c>
      <c r="G218" s="5" t="s">
        <v>601</v>
      </c>
      <c r="H218" s="6" t="s">
        <v>120</v>
      </c>
      <c r="I218" s="4" t="s">
        <v>178</v>
      </c>
      <c r="J218" s="4" t="s">
        <v>121</v>
      </c>
      <c r="K218" t="s">
        <v>230</v>
      </c>
      <c r="L218" t="s">
        <v>595</v>
      </c>
      <c r="M218" t="s">
        <v>595</v>
      </c>
      <c r="N218" t="s">
        <v>247</v>
      </c>
    </row>
    <row r="219" spans="1:14" x14ac:dyDescent="0.3">
      <c r="A219" s="1" t="s">
        <v>126</v>
      </c>
      <c r="B219" t="s">
        <v>636</v>
      </c>
      <c r="C219" s="2" t="s">
        <v>650</v>
      </c>
      <c r="D219" t="s">
        <v>282</v>
      </c>
      <c r="E219" s="3" t="s">
        <v>152</v>
      </c>
      <c r="F219" s="14" t="s">
        <v>119</v>
      </c>
      <c r="G219" s="5" t="s">
        <v>601</v>
      </c>
      <c r="H219" s="6" t="s">
        <v>120</v>
      </c>
      <c r="I219" s="4" t="s">
        <v>178</v>
      </c>
      <c r="J219" s="4" t="s">
        <v>121</v>
      </c>
      <c r="K219" t="s">
        <v>230</v>
      </c>
      <c r="L219" t="s">
        <v>595</v>
      </c>
      <c r="M219" t="s">
        <v>595</v>
      </c>
      <c r="N219" s="1" t="s">
        <v>247</v>
      </c>
    </row>
    <row r="220" spans="1:14" x14ac:dyDescent="0.3">
      <c r="A220" s="1" t="s">
        <v>126</v>
      </c>
      <c r="B220" t="s">
        <v>636</v>
      </c>
      <c r="C220" s="2" t="s">
        <v>651</v>
      </c>
      <c r="D220" t="s">
        <v>282</v>
      </c>
      <c r="E220" s="10" t="s">
        <v>187</v>
      </c>
      <c r="F220" s="14" t="s">
        <v>119</v>
      </c>
      <c r="G220" s="5" t="s">
        <v>601</v>
      </c>
      <c r="H220" s="6" t="s">
        <v>120</v>
      </c>
      <c r="I220" s="4" t="s">
        <v>178</v>
      </c>
      <c r="J220" s="4" t="s">
        <v>121</v>
      </c>
      <c r="K220" t="s">
        <v>230</v>
      </c>
      <c r="L220" t="s">
        <v>595</v>
      </c>
      <c r="M220" t="s">
        <v>595</v>
      </c>
      <c r="N220" s="1" t="s">
        <v>247</v>
      </c>
    </row>
    <row r="221" spans="1:14" x14ac:dyDescent="0.3">
      <c r="A221" s="1" t="s">
        <v>126</v>
      </c>
      <c r="B221" t="s">
        <v>636</v>
      </c>
      <c r="C221" s="2" t="s">
        <v>652</v>
      </c>
      <c r="D221" t="s">
        <v>282</v>
      </c>
      <c r="E221" s="10" t="s">
        <v>187</v>
      </c>
      <c r="F221" s="14" t="s">
        <v>119</v>
      </c>
      <c r="G221" s="5" t="s">
        <v>601</v>
      </c>
      <c r="H221" s="6" t="s">
        <v>120</v>
      </c>
      <c r="I221" s="4" t="s">
        <v>178</v>
      </c>
      <c r="J221" s="4" t="s">
        <v>121</v>
      </c>
      <c r="K221" t="s">
        <v>230</v>
      </c>
      <c r="L221" t="s">
        <v>595</v>
      </c>
      <c r="M221" t="s">
        <v>595</v>
      </c>
      <c r="N221" s="1" t="s">
        <v>247</v>
      </c>
    </row>
    <row r="222" spans="1:14" x14ac:dyDescent="0.3">
      <c r="A222" s="1" t="s">
        <v>126</v>
      </c>
      <c r="B222" t="s">
        <v>636</v>
      </c>
      <c r="C222" s="2" t="s">
        <v>653</v>
      </c>
      <c r="D222" t="s">
        <v>282</v>
      </c>
      <c r="E222" s="10" t="s">
        <v>187</v>
      </c>
      <c r="F222" s="14" t="s">
        <v>119</v>
      </c>
      <c r="G222" s="5" t="s">
        <v>310</v>
      </c>
      <c r="H222" s="6" t="s">
        <v>120</v>
      </c>
      <c r="I222" s="4" t="s">
        <v>178</v>
      </c>
      <c r="J222" s="4" t="s">
        <v>121</v>
      </c>
      <c r="K222" t="s">
        <v>238</v>
      </c>
      <c r="L222" t="s">
        <v>642</v>
      </c>
      <c r="M222" t="s">
        <v>595</v>
      </c>
      <c r="N222" t="s">
        <v>247</v>
      </c>
    </row>
    <row r="223" spans="1:14" x14ac:dyDescent="0.3">
      <c r="A223" s="1" t="s">
        <v>126</v>
      </c>
      <c r="B223" t="s">
        <v>636</v>
      </c>
      <c r="C223" s="2" t="s">
        <v>654</v>
      </c>
      <c r="D223" t="s">
        <v>282</v>
      </c>
      <c r="E223" s="10" t="s">
        <v>187</v>
      </c>
      <c r="F223" s="14" t="s">
        <v>119</v>
      </c>
      <c r="G223" s="5" t="s">
        <v>601</v>
      </c>
      <c r="H223" s="6" t="s">
        <v>120</v>
      </c>
      <c r="I223" s="4" t="s">
        <v>178</v>
      </c>
      <c r="J223" s="4" t="s">
        <v>121</v>
      </c>
      <c r="K223" t="s">
        <v>230</v>
      </c>
      <c r="L223" t="s">
        <v>595</v>
      </c>
      <c r="M223" t="s">
        <v>595</v>
      </c>
      <c r="N223" s="1" t="s">
        <v>247</v>
      </c>
    </row>
    <row r="224" spans="1:14" x14ac:dyDescent="0.3">
      <c r="A224" s="1" t="s">
        <v>126</v>
      </c>
      <c r="B224" t="s">
        <v>636</v>
      </c>
      <c r="C224" s="2" t="s">
        <v>655</v>
      </c>
      <c r="D224" t="s">
        <v>282</v>
      </c>
      <c r="E224" s="10" t="s">
        <v>187</v>
      </c>
      <c r="F224" s="14" t="s">
        <v>119</v>
      </c>
      <c r="G224" s="5" t="s">
        <v>601</v>
      </c>
      <c r="H224" s="6" t="s">
        <v>120</v>
      </c>
      <c r="I224" s="4" t="s">
        <v>178</v>
      </c>
      <c r="J224" s="4" t="s">
        <v>121</v>
      </c>
      <c r="K224" t="s">
        <v>230</v>
      </c>
      <c r="L224" t="s">
        <v>595</v>
      </c>
      <c r="M224" t="s">
        <v>595</v>
      </c>
      <c r="N224" t="s">
        <v>247</v>
      </c>
    </row>
    <row r="225" spans="1:14" x14ac:dyDescent="0.3">
      <c r="A225" s="1" t="s">
        <v>126</v>
      </c>
      <c r="B225" t="s">
        <v>636</v>
      </c>
      <c r="C225" s="2" t="s">
        <v>656</v>
      </c>
      <c r="D225" t="s">
        <v>282</v>
      </c>
      <c r="E225" s="10" t="s">
        <v>187</v>
      </c>
      <c r="F225" s="14" t="s">
        <v>119</v>
      </c>
      <c r="G225" s="5" t="s">
        <v>310</v>
      </c>
      <c r="H225" s="6" t="s">
        <v>120</v>
      </c>
      <c r="I225" s="4" t="s">
        <v>178</v>
      </c>
      <c r="J225" s="4" t="s">
        <v>121</v>
      </c>
      <c r="K225" t="s">
        <v>238</v>
      </c>
      <c r="L225" t="s">
        <v>642</v>
      </c>
      <c r="M225" t="s">
        <v>595</v>
      </c>
      <c r="N225" t="s">
        <v>247</v>
      </c>
    </row>
    <row r="226" spans="1:14" x14ac:dyDescent="0.3">
      <c r="A226" s="1" t="s">
        <v>126</v>
      </c>
      <c r="B226" t="s">
        <v>636</v>
      </c>
      <c r="C226" s="2" t="s">
        <v>657</v>
      </c>
      <c r="D226" t="s">
        <v>282</v>
      </c>
      <c r="E226" s="3" t="s">
        <v>152</v>
      </c>
      <c r="F226" s="14" t="s">
        <v>119</v>
      </c>
      <c r="G226" s="5" t="s">
        <v>601</v>
      </c>
      <c r="H226" s="6" t="s">
        <v>120</v>
      </c>
      <c r="I226" s="4" t="s">
        <v>178</v>
      </c>
      <c r="J226" s="4" t="s">
        <v>121</v>
      </c>
      <c r="K226" t="s">
        <v>230</v>
      </c>
      <c r="L226" t="s">
        <v>595</v>
      </c>
      <c r="M226" t="s">
        <v>595</v>
      </c>
      <c r="N226" s="1" t="s">
        <v>247</v>
      </c>
    </row>
    <row r="227" spans="1:14" x14ac:dyDescent="0.3">
      <c r="A227" s="1" t="s">
        <v>126</v>
      </c>
      <c r="B227" t="s">
        <v>636</v>
      </c>
      <c r="C227" s="2" t="s">
        <v>658</v>
      </c>
      <c r="D227" t="s">
        <v>282</v>
      </c>
      <c r="E227" s="10" t="s">
        <v>187</v>
      </c>
      <c r="F227" s="14" t="s">
        <v>119</v>
      </c>
      <c r="G227" s="5" t="s">
        <v>310</v>
      </c>
      <c r="H227" s="6" t="s">
        <v>120</v>
      </c>
      <c r="I227" s="4" t="s">
        <v>178</v>
      </c>
      <c r="J227" s="4" t="s">
        <v>121</v>
      </c>
      <c r="K227" t="s">
        <v>235</v>
      </c>
      <c r="L227" t="s">
        <v>642</v>
      </c>
      <c r="M227" t="s">
        <v>595</v>
      </c>
      <c r="N227" s="1" t="s">
        <v>247</v>
      </c>
    </row>
    <row r="228" spans="1:14" x14ac:dyDescent="0.3">
      <c r="A228" s="1" t="s">
        <v>126</v>
      </c>
      <c r="B228" t="s">
        <v>636</v>
      </c>
      <c r="C228" s="2" t="s">
        <v>659</v>
      </c>
      <c r="D228" t="s">
        <v>282</v>
      </c>
      <c r="E228" s="10" t="s">
        <v>187</v>
      </c>
      <c r="F228" s="14" t="s">
        <v>119</v>
      </c>
      <c r="G228" s="5" t="s">
        <v>601</v>
      </c>
      <c r="H228" s="6" t="s">
        <v>120</v>
      </c>
      <c r="I228" s="4" t="s">
        <v>178</v>
      </c>
      <c r="J228" s="4" t="s">
        <v>121</v>
      </c>
      <c r="K228" t="s">
        <v>230</v>
      </c>
      <c r="L228" t="s">
        <v>595</v>
      </c>
      <c r="M228" t="s">
        <v>595</v>
      </c>
      <c r="N228" t="s">
        <v>247</v>
      </c>
    </row>
    <row r="229" spans="1:14" x14ac:dyDescent="0.3">
      <c r="A229" s="1" t="s">
        <v>126</v>
      </c>
      <c r="B229" t="s">
        <v>636</v>
      </c>
      <c r="C229" s="2" t="s">
        <v>660</v>
      </c>
      <c r="D229" t="s">
        <v>282</v>
      </c>
      <c r="E229" s="3" t="s">
        <v>152</v>
      </c>
      <c r="F229" s="14" t="s">
        <v>119</v>
      </c>
      <c r="G229" s="5" t="s">
        <v>601</v>
      </c>
      <c r="H229" s="6" t="s">
        <v>120</v>
      </c>
      <c r="I229" s="4" t="s">
        <v>178</v>
      </c>
      <c r="J229" s="4" t="s">
        <v>121</v>
      </c>
      <c r="K229" t="s">
        <v>230</v>
      </c>
      <c r="L229" t="s">
        <v>595</v>
      </c>
      <c r="M229" t="s">
        <v>595</v>
      </c>
      <c r="N229" s="1" t="s">
        <v>247</v>
      </c>
    </row>
    <row r="230" spans="1:14" x14ac:dyDescent="0.3">
      <c r="A230" s="1" t="s">
        <v>126</v>
      </c>
      <c r="B230" t="s">
        <v>636</v>
      </c>
      <c r="C230" s="2" t="s">
        <v>661</v>
      </c>
      <c r="D230" t="s">
        <v>282</v>
      </c>
      <c r="E230" s="10" t="s">
        <v>187</v>
      </c>
      <c r="F230" s="14" t="s">
        <v>119</v>
      </c>
      <c r="G230" s="5" t="s">
        <v>310</v>
      </c>
      <c r="H230" s="6" t="s">
        <v>120</v>
      </c>
      <c r="I230" s="4" t="s">
        <v>178</v>
      </c>
      <c r="J230" s="4" t="s">
        <v>121</v>
      </c>
      <c r="K230" t="s">
        <v>387</v>
      </c>
      <c r="L230" t="s">
        <v>642</v>
      </c>
      <c r="M230" t="s">
        <v>595</v>
      </c>
      <c r="N230" t="s">
        <v>247</v>
      </c>
    </row>
    <row r="231" spans="1:14" x14ac:dyDescent="0.3">
      <c r="A231" s="1" t="s">
        <v>126</v>
      </c>
      <c r="B231" t="s">
        <v>636</v>
      </c>
      <c r="C231" s="2" t="s">
        <v>662</v>
      </c>
      <c r="D231" t="s">
        <v>282</v>
      </c>
      <c r="E231" s="10" t="s">
        <v>187</v>
      </c>
      <c r="F231" s="14" t="s">
        <v>119</v>
      </c>
      <c r="G231" s="5" t="s">
        <v>601</v>
      </c>
      <c r="H231" s="6" t="s">
        <v>120</v>
      </c>
      <c r="I231" s="4" t="s">
        <v>178</v>
      </c>
      <c r="J231" s="4" t="s">
        <v>121</v>
      </c>
      <c r="K231" t="s">
        <v>230</v>
      </c>
      <c r="L231" t="s">
        <v>595</v>
      </c>
      <c r="M231" t="s">
        <v>595</v>
      </c>
      <c r="N231" s="1" t="s">
        <v>247</v>
      </c>
    </row>
    <row r="232" spans="1:14" x14ac:dyDescent="0.3">
      <c r="A232" s="1" t="s">
        <v>126</v>
      </c>
      <c r="B232" t="s">
        <v>636</v>
      </c>
      <c r="C232" s="2" t="s">
        <v>663</v>
      </c>
      <c r="D232" t="s">
        <v>282</v>
      </c>
      <c r="E232" s="3" t="s">
        <v>152</v>
      </c>
      <c r="F232" s="14" t="s">
        <v>119</v>
      </c>
      <c r="G232" s="5" t="s">
        <v>310</v>
      </c>
      <c r="H232" s="6" t="s">
        <v>120</v>
      </c>
      <c r="I232" s="4" t="s">
        <v>178</v>
      </c>
      <c r="J232" s="4" t="s">
        <v>121</v>
      </c>
      <c r="K232" t="s">
        <v>238</v>
      </c>
      <c r="L232" t="s">
        <v>642</v>
      </c>
      <c r="M232" t="s">
        <v>595</v>
      </c>
      <c r="N232" s="1" t="s">
        <v>247</v>
      </c>
    </row>
    <row r="233" spans="1:14" x14ac:dyDescent="0.3">
      <c r="A233" s="1" t="s">
        <v>126</v>
      </c>
      <c r="B233" t="s">
        <v>636</v>
      </c>
      <c r="C233" s="2" t="s">
        <v>664</v>
      </c>
      <c r="D233" t="s">
        <v>282</v>
      </c>
      <c r="E233" s="3" t="s">
        <v>152</v>
      </c>
      <c r="F233" s="14" t="s">
        <v>119</v>
      </c>
      <c r="G233" s="5" t="s">
        <v>601</v>
      </c>
      <c r="H233" s="6" t="s">
        <v>120</v>
      </c>
      <c r="I233" s="4" t="s">
        <v>178</v>
      </c>
      <c r="J233" s="4" t="s">
        <v>121</v>
      </c>
      <c r="K233" t="s">
        <v>230</v>
      </c>
      <c r="L233" t="s">
        <v>595</v>
      </c>
      <c r="M233" t="s">
        <v>595</v>
      </c>
      <c r="N233" t="s">
        <v>247</v>
      </c>
    </row>
    <row r="234" spans="1:14" x14ac:dyDescent="0.3">
      <c r="A234" s="1" t="s">
        <v>126</v>
      </c>
      <c r="B234" t="s">
        <v>636</v>
      </c>
      <c r="C234" s="2" t="s">
        <v>665</v>
      </c>
      <c r="D234" t="s">
        <v>282</v>
      </c>
      <c r="E234" s="3" t="s">
        <v>152</v>
      </c>
      <c r="F234" s="14" t="s">
        <v>119</v>
      </c>
      <c r="G234" s="5" t="s">
        <v>310</v>
      </c>
      <c r="H234" s="6" t="s">
        <v>120</v>
      </c>
      <c r="I234" s="4" t="s">
        <v>178</v>
      </c>
      <c r="J234" s="4" t="s">
        <v>121</v>
      </c>
      <c r="K234" t="s">
        <v>387</v>
      </c>
      <c r="L234" t="s">
        <v>642</v>
      </c>
      <c r="M234" t="s">
        <v>595</v>
      </c>
      <c r="N234" s="1" t="s">
        <v>247</v>
      </c>
    </row>
    <row r="235" spans="1:14" x14ac:dyDescent="0.3">
      <c r="A235" s="1" t="s">
        <v>126</v>
      </c>
      <c r="B235" t="s">
        <v>636</v>
      </c>
      <c r="C235" s="2" t="s">
        <v>666</v>
      </c>
      <c r="D235" t="s">
        <v>282</v>
      </c>
      <c r="E235" s="3" t="s">
        <v>152</v>
      </c>
      <c r="F235" s="14" t="s">
        <v>119</v>
      </c>
      <c r="G235" s="5" t="s">
        <v>601</v>
      </c>
      <c r="H235" s="6" t="s">
        <v>120</v>
      </c>
      <c r="I235" s="4" t="s">
        <v>178</v>
      </c>
      <c r="J235" s="4" t="s">
        <v>121</v>
      </c>
      <c r="K235" t="s">
        <v>230</v>
      </c>
      <c r="L235" t="s">
        <v>595</v>
      </c>
      <c r="M235" t="s">
        <v>595</v>
      </c>
      <c r="N235" t="s">
        <v>247</v>
      </c>
    </row>
    <row r="236" spans="1:14" x14ac:dyDescent="0.3">
      <c r="A236" s="1" t="s">
        <v>126</v>
      </c>
      <c r="B236" t="s">
        <v>636</v>
      </c>
      <c r="C236" s="2" t="s">
        <v>667</v>
      </c>
      <c r="D236" t="s">
        <v>282</v>
      </c>
      <c r="E236" s="10" t="s">
        <v>187</v>
      </c>
      <c r="F236" s="14" t="s">
        <v>119</v>
      </c>
      <c r="G236" s="5" t="s">
        <v>601</v>
      </c>
      <c r="H236" s="6" t="s">
        <v>120</v>
      </c>
      <c r="I236" s="4" t="s">
        <v>178</v>
      </c>
      <c r="J236" s="4" t="s">
        <v>121</v>
      </c>
      <c r="K236" t="s">
        <v>230</v>
      </c>
      <c r="L236" t="s">
        <v>595</v>
      </c>
      <c r="M236" t="s">
        <v>595</v>
      </c>
      <c r="N236" s="1" t="s">
        <v>247</v>
      </c>
    </row>
    <row r="237" spans="1:14" x14ac:dyDescent="0.3">
      <c r="A237" s="1" t="s">
        <v>126</v>
      </c>
      <c r="B237" t="s">
        <v>636</v>
      </c>
      <c r="C237" s="2" t="s">
        <v>668</v>
      </c>
      <c r="D237" t="s">
        <v>282</v>
      </c>
      <c r="E237" s="10" t="s">
        <v>187</v>
      </c>
      <c r="F237" s="14" t="s">
        <v>119</v>
      </c>
      <c r="G237" s="5" t="s">
        <v>601</v>
      </c>
      <c r="H237" s="6" t="s">
        <v>120</v>
      </c>
      <c r="I237" s="4" t="s">
        <v>178</v>
      </c>
      <c r="J237" s="4" t="s">
        <v>121</v>
      </c>
      <c r="K237" t="s">
        <v>230</v>
      </c>
      <c r="L237" t="s">
        <v>595</v>
      </c>
      <c r="M237" t="s">
        <v>595</v>
      </c>
      <c r="N237" t="s">
        <v>247</v>
      </c>
    </row>
    <row r="238" spans="1:14" x14ac:dyDescent="0.3">
      <c r="A238" s="1" t="s">
        <v>126</v>
      </c>
      <c r="B238" t="s">
        <v>636</v>
      </c>
      <c r="C238" s="2" t="s">
        <v>669</v>
      </c>
      <c r="D238" t="s">
        <v>282</v>
      </c>
      <c r="E238" s="10" t="s">
        <v>187</v>
      </c>
      <c r="F238" s="14" t="s">
        <v>119</v>
      </c>
      <c r="G238" s="5" t="s">
        <v>601</v>
      </c>
      <c r="H238" s="6" t="s">
        <v>120</v>
      </c>
      <c r="I238" s="4" t="s">
        <v>178</v>
      </c>
      <c r="J238" s="4" t="s">
        <v>121</v>
      </c>
      <c r="K238" t="s">
        <v>230</v>
      </c>
      <c r="L238" t="s">
        <v>595</v>
      </c>
      <c r="M238" t="s">
        <v>595</v>
      </c>
      <c r="N238" s="1" t="s">
        <v>247</v>
      </c>
    </row>
    <row r="239" spans="1:14" x14ac:dyDescent="0.3">
      <c r="A239" s="1" t="s">
        <v>126</v>
      </c>
      <c r="B239" t="s">
        <v>636</v>
      </c>
      <c r="C239" s="2" t="s">
        <v>670</v>
      </c>
      <c r="D239" t="s">
        <v>282</v>
      </c>
      <c r="E239" s="3" t="s">
        <v>152</v>
      </c>
      <c r="F239" s="14" t="s">
        <v>119</v>
      </c>
      <c r="G239" s="5" t="s">
        <v>310</v>
      </c>
      <c r="H239" s="6" t="s">
        <v>120</v>
      </c>
      <c r="I239" s="4" t="s">
        <v>178</v>
      </c>
      <c r="J239" s="4" t="s">
        <v>121</v>
      </c>
      <c r="K239" t="s">
        <v>238</v>
      </c>
      <c r="L239" t="s">
        <v>642</v>
      </c>
      <c r="M239" t="s">
        <v>595</v>
      </c>
      <c r="N239" s="1" t="s">
        <v>247</v>
      </c>
    </row>
    <row r="240" spans="1:14" x14ac:dyDescent="0.3">
      <c r="A240" s="1" t="s">
        <v>126</v>
      </c>
      <c r="B240" t="s">
        <v>636</v>
      </c>
      <c r="C240" s="2" t="s">
        <v>671</v>
      </c>
      <c r="D240" t="s">
        <v>282</v>
      </c>
      <c r="E240" s="10" t="s">
        <v>187</v>
      </c>
      <c r="F240" s="14" t="s">
        <v>119</v>
      </c>
      <c r="G240" s="5" t="s">
        <v>310</v>
      </c>
      <c r="H240" s="6" t="s">
        <v>120</v>
      </c>
      <c r="I240" s="4" t="s">
        <v>178</v>
      </c>
      <c r="J240" s="4" t="s">
        <v>121</v>
      </c>
      <c r="K240" t="s">
        <v>387</v>
      </c>
      <c r="L240" t="s">
        <v>642</v>
      </c>
      <c r="M240" t="s">
        <v>595</v>
      </c>
      <c r="N240" s="1" t="s">
        <v>247</v>
      </c>
    </row>
    <row r="241" spans="1:14" x14ac:dyDescent="0.3">
      <c r="A241" s="1" t="s">
        <v>126</v>
      </c>
      <c r="B241" t="s">
        <v>636</v>
      </c>
      <c r="C241" s="2" t="s">
        <v>672</v>
      </c>
      <c r="D241" t="s">
        <v>282</v>
      </c>
      <c r="E241" s="3" t="s">
        <v>152</v>
      </c>
      <c r="F241" s="14" t="s">
        <v>119</v>
      </c>
      <c r="G241" s="5" t="s">
        <v>601</v>
      </c>
      <c r="H241" s="6" t="s">
        <v>120</v>
      </c>
      <c r="I241" s="4" t="s">
        <v>178</v>
      </c>
      <c r="J241" s="4" t="s">
        <v>121</v>
      </c>
      <c r="K241" t="s">
        <v>230</v>
      </c>
      <c r="L241" t="s">
        <v>595</v>
      </c>
      <c r="M241" t="s">
        <v>595</v>
      </c>
      <c r="N241" s="1" t="s">
        <v>247</v>
      </c>
    </row>
    <row r="242" spans="1:14" x14ac:dyDescent="0.3">
      <c r="A242" s="1" t="s">
        <v>126</v>
      </c>
      <c r="B242" t="s">
        <v>636</v>
      </c>
      <c r="C242" s="2" t="s">
        <v>673</v>
      </c>
      <c r="D242" t="s">
        <v>282</v>
      </c>
      <c r="E242" s="7" t="s">
        <v>158</v>
      </c>
      <c r="F242" s="15" t="s">
        <v>118</v>
      </c>
      <c r="G242" s="5" t="s">
        <v>601</v>
      </c>
      <c r="H242" s="6" t="s">
        <v>120</v>
      </c>
      <c r="I242" s="4" t="s">
        <v>178</v>
      </c>
      <c r="J242" s="4" t="s">
        <v>121</v>
      </c>
      <c r="K242" t="s">
        <v>230</v>
      </c>
      <c r="L242" t="s">
        <v>595</v>
      </c>
      <c r="M242" t="s">
        <v>595</v>
      </c>
      <c r="N242" t="s">
        <v>247</v>
      </c>
    </row>
    <row r="243" spans="1:14" x14ac:dyDescent="0.3">
      <c r="A243" s="1" t="s">
        <v>126</v>
      </c>
      <c r="B243" t="s">
        <v>636</v>
      </c>
      <c r="C243" s="2" t="s">
        <v>674</v>
      </c>
      <c r="D243" t="s">
        <v>282</v>
      </c>
      <c r="E243" s="10" t="s">
        <v>187</v>
      </c>
      <c r="F243" s="14" t="s">
        <v>119</v>
      </c>
      <c r="G243" s="5" t="s">
        <v>310</v>
      </c>
      <c r="H243" s="6" t="s">
        <v>120</v>
      </c>
      <c r="I243" s="4" t="s">
        <v>178</v>
      </c>
      <c r="J243" s="4" t="s">
        <v>121</v>
      </c>
      <c r="K243" t="s">
        <v>424</v>
      </c>
      <c r="L243" t="s">
        <v>642</v>
      </c>
      <c r="M243" t="s">
        <v>595</v>
      </c>
      <c r="N243" s="1" t="s">
        <v>247</v>
      </c>
    </row>
    <row r="244" spans="1:14" x14ac:dyDescent="0.3">
      <c r="A244" s="1" t="s">
        <v>126</v>
      </c>
      <c r="B244" t="s">
        <v>636</v>
      </c>
      <c r="C244" s="2" t="s">
        <v>675</v>
      </c>
      <c r="D244" t="s">
        <v>282</v>
      </c>
      <c r="E244" s="7" t="s">
        <v>158</v>
      </c>
      <c r="F244" s="15" t="s">
        <v>118</v>
      </c>
      <c r="G244" s="5" t="s">
        <v>601</v>
      </c>
      <c r="H244" s="6" t="s">
        <v>120</v>
      </c>
      <c r="I244" s="4" t="s">
        <v>178</v>
      </c>
      <c r="J244" s="4" t="s">
        <v>121</v>
      </c>
      <c r="K244" t="s">
        <v>230</v>
      </c>
      <c r="L244" t="s">
        <v>595</v>
      </c>
      <c r="M244" t="s">
        <v>595</v>
      </c>
      <c r="N244" s="1" t="s">
        <v>247</v>
      </c>
    </row>
    <row r="245" spans="1:14" x14ac:dyDescent="0.3">
      <c r="A245" s="1" t="s">
        <v>126</v>
      </c>
      <c r="B245" t="s">
        <v>636</v>
      </c>
      <c r="C245" s="2" t="s">
        <v>676</v>
      </c>
      <c r="D245" t="s">
        <v>282</v>
      </c>
      <c r="E245" s="10" t="s">
        <v>187</v>
      </c>
      <c r="F245" s="14" t="s">
        <v>119</v>
      </c>
      <c r="G245" s="5" t="s">
        <v>601</v>
      </c>
      <c r="H245" s="6" t="s">
        <v>120</v>
      </c>
      <c r="I245" s="4" t="s">
        <v>178</v>
      </c>
      <c r="J245" s="4" t="s">
        <v>121</v>
      </c>
      <c r="K245" t="s">
        <v>230</v>
      </c>
      <c r="L245" t="s">
        <v>595</v>
      </c>
      <c r="M245" t="s">
        <v>595</v>
      </c>
      <c r="N245" s="1" t="s">
        <v>247</v>
      </c>
    </row>
    <row r="246" spans="1:14" x14ac:dyDescent="0.3">
      <c r="A246" s="1" t="s">
        <v>126</v>
      </c>
      <c r="B246" t="s">
        <v>677</v>
      </c>
      <c r="C246" s="2" t="s">
        <v>678</v>
      </c>
      <c r="D246" t="s">
        <v>282</v>
      </c>
      <c r="E246" s="3" t="s">
        <v>152</v>
      </c>
      <c r="F246" s="14" t="s">
        <v>119</v>
      </c>
      <c r="G246" s="5" t="s">
        <v>299</v>
      </c>
      <c r="H246" s="6" t="s">
        <v>120</v>
      </c>
      <c r="I246" s="4" t="s">
        <v>178</v>
      </c>
      <c r="J246" s="4" t="s">
        <v>121</v>
      </c>
      <c r="K246" t="s">
        <v>230</v>
      </c>
      <c r="L246" t="s">
        <v>679</v>
      </c>
      <c r="M246" t="s">
        <v>595</v>
      </c>
      <c r="N246" t="s">
        <v>247</v>
      </c>
    </row>
    <row r="247" spans="1:14" x14ac:dyDescent="0.3">
      <c r="A247" s="1" t="s">
        <v>126</v>
      </c>
      <c r="B247" t="s">
        <v>677</v>
      </c>
      <c r="C247" s="2" t="s">
        <v>680</v>
      </c>
      <c r="D247" t="s">
        <v>282</v>
      </c>
      <c r="E247" s="3" t="s">
        <v>152</v>
      </c>
      <c r="F247" s="14" t="s">
        <v>119</v>
      </c>
      <c r="G247" s="5" t="s">
        <v>299</v>
      </c>
      <c r="H247" s="6" t="s">
        <v>120</v>
      </c>
      <c r="I247" s="4" t="s">
        <v>178</v>
      </c>
      <c r="J247" s="4" t="s">
        <v>121</v>
      </c>
      <c r="K247" t="s">
        <v>230</v>
      </c>
      <c r="L247" t="s">
        <v>679</v>
      </c>
      <c r="M247" t="s">
        <v>595</v>
      </c>
      <c r="N247" t="s">
        <v>247</v>
      </c>
    </row>
    <row r="248" spans="1:14" x14ac:dyDescent="0.3">
      <c r="A248" s="1" t="s">
        <v>126</v>
      </c>
      <c r="B248" t="s">
        <v>677</v>
      </c>
      <c r="C248" s="2" t="s">
        <v>681</v>
      </c>
      <c r="D248" t="s">
        <v>282</v>
      </c>
      <c r="E248" s="3" t="s">
        <v>152</v>
      </c>
      <c r="F248" s="14" t="s">
        <v>119</v>
      </c>
      <c r="G248" s="5" t="s">
        <v>299</v>
      </c>
      <c r="H248" s="6" t="s">
        <v>120</v>
      </c>
      <c r="I248" s="4" t="s">
        <v>178</v>
      </c>
      <c r="J248" s="4" t="s">
        <v>121</v>
      </c>
      <c r="K248" t="s">
        <v>230</v>
      </c>
      <c r="L248" t="s">
        <v>679</v>
      </c>
      <c r="M248" t="s">
        <v>595</v>
      </c>
      <c r="N248" t="s">
        <v>247</v>
      </c>
    </row>
    <row r="249" spans="1:14" x14ac:dyDescent="0.3">
      <c r="A249" s="1" t="s">
        <v>126</v>
      </c>
      <c r="B249" t="s">
        <v>677</v>
      </c>
      <c r="C249" s="2" t="s">
        <v>682</v>
      </c>
      <c r="D249" t="s">
        <v>282</v>
      </c>
      <c r="E249" s="3" t="s">
        <v>152</v>
      </c>
      <c r="F249" s="14" t="s">
        <v>119</v>
      </c>
      <c r="G249" s="5" t="s">
        <v>299</v>
      </c>
      <c r="H249" s="6" t="s">
        <v>120</v>
      </c>
      <c r="I249" s="4" t="s">
        <v>178</v>
      </c>
      <c r="J249" s="4" t="s">
        <v>121</v>
      </c>
      <c r="K249" t="s">
        <v>230</v>
      </c>
      <c r="L249" t="s">
        <v>679</v>
      </c>
      <c r="M249" t="s">
        <v>595</v>
      </c>
      <c r="N249" t="s">
        <v>247</v>
      </c>
    </row>
    <row r="250" spans="1:14" x14ac:dyDescent="0.3">
      <c r="A250" s="1" t="s">
        <v>126</v>
      </c>
      <c r="B250" t="s">
        <v>677</v>
      </c>
      <c r="C250" s="2" t="s">
        <v>683</v>
      </c>
      <c r="D250" t="s">
        <v>282</v>
      </c>
      <c r="E250" s="10" t="s">
        <v>187</v>
      </c>
      <c r="F250" s="14" t="s">
        <v>119</v>
      </c>
      <c r="G250" s="5" t="s">
        <v>299</v>
      </c>
      <c r="H250" s="6" t="s">
        <v>120</v>
      </c>
      <c r="I250" s="4" t="s">
        <v>178</v>
      </c>
      <c r="J250" s="4" t="s">
        <v>121</v>
      </c>
      <c r="K250" t="s">
        <v>235</v>
      </c>
      <c r="L250" t="s">
        <v>679</v>
      </c>
      <c r="M250" t="s">
        <v>595</v>
      </c>
      <c r="N250" s="1" t="s">
        <v>247</v>
      </c>
    </row>
    <row r="251" spans="1:14" x14ac:dyDescent="0.3">
      <c r="A251" s="1" t="s">
        <v>126</v>
      </c>
      <c r="B251" t="s">
        <v>677</v>
      </c>
      <c r="C251" s="2" t="s">
        <v>684</v>
      </c>
      <c r="D251" t="s">
        <v>282</v>
      </c>
      <c r="E251" s="3" t="s">
        <v>152</v>
      </c>
      <c r="F251" s="14" t="s">
        <v>119</v>
      </c>
      <c r="G251" s="5" t="s">
        <v>299</v>
      </c>
      <c r="H251" s="6" t="s">
        <v>120</v>
      </c>
      <c r="I251" s="4" t="s">
        <v>178</v>
      </c>
      <c r="J251" s="4" t="s">
        <v>121</v>
      </c>
      <c r="K251" t="s">
        <v>230</v>
      </c>
      <c r="L251" t="s">
        <v>679</v>
      </c>
      <c r="M251" t="s">
        <v>595</v>
      </c>
      <c r="N251" t="s">
        <v>247</v>
      </c>
    </row>
    <row r="252" spans="1:14" x14ac:dyDescent="0.3">
      <c r="A252" s="1" t="s">
        <v>126</v>
      </c>
      <c r="B252" t="s">
        <v>677</v>
      </c>
      <c r="C252" s="2" t="s">
        <v>685</v>
      </c>
      <c r="D252" t="s">
        <v>282</v>
      </c>
      <c r="E252" s="3" t="s">
        <v>152</v>
      </c>
      <c r="F252" s="14" t="s">
        <v>119</v>
      </c>
      <c r="G252" s="5" t="s">
        <v>299</v>
      </c>
      <c r="H252" s="6" t="s">
        <v>120</v>
      </c>
      <c r="I252" s="4" t="s">
        <v>178</v>
      </c>
      <c r="J252" s="4" t="s">
        <v>121</v>
      </c>
      <c r="K252" t="s">
        <v>230</v>
      </c>
      <c r="L252" t="s">
        <v>679</v>
      </c>
      <c r="M252" t="s">
        <v>595</v>
      </c>
      <c r="N252" s="1" t="s">
        <v>247</v>
      </c>
    </row>
    <row r="253" spans="1:14" x14ac:dyDescent="0.3">
      <c r="A253" s="1" t="s">
        <v>126</v>
      </c>
      <c r="B253" t="s">
        <v>686</v>
      </c>
      <c r="C253" s="2" t="s">
        <v>687</v>
      </c>
      <c r="D253" t="s">
        <v>282</v>
      </c>
      <c r="E253" s="10" t="s">
        <v>187</v>
      </c>
      <c r="F253" s="14" t="s">
        <v>119</v>
      </c>
      <c r="G253" s="5" t="s">
        <v>601</v>
      </c>
      <c r="H253" s="6" t="s">
        <v>120</v>
      </c>
      <c r="I253" s="4" t="s">
        <v>178</v>
      </c>
      <c r="J253" s="4" t="s">
        <v>121</v>
      </c>
      <c r="K253" t="s">
        <v>387</v>
      </c>
      <c r="L253" t="s">
        <v>595</v>
      </c>
      <c r="M253" t="s">
        <v>595</v>
      </c>
      <c r="N253" s="1" t="s">
        <v>247</v>
      </c>
    </row>
    <row r="254" spans="1:14" x14ac:dyDescent="0.3">
      <c r="A254" s="1" t="s">
        <v>126</v>
      </c>
      <c r="B254" t="s">
        <v>688</v>
      </c>
      <c r="C254" s="2" t="s">
        <v>689</v>
      </c>
      <c r="D254" t="s">
        <v>282</v>
      </c>
      <c r="E254" s="10" t="s">
        <v>187</v>
      </c>
      <c r="F254" s="14" t="s">
        <v>119</v>
      </c>
      <c r="G254" s="5" t="s">
        <v>690</v>
      </c>
      <c r="H254" s="6" t="s">
        <v>120</v>
      </c>
      <c r="I254" s="4" t="s">
        <v>178</v>
      </c>
      <c r="J254" s="4" t="s">
        <v>121</v>
      </c>
      <c r="K254" t="s">
        <v>230</v>
      </c>
      <c r="L254" t="s">
        <v>691</v>
      </c>
      <c r="M254" t="s">
        <v>595</v>
      </c>
      <c r="N254" s="1" t="s">
        <v>247</v>
      </c>
    </row>
    <row r="255" spans="1:14" x14ac:dyDescent="0.3">
      <c r="A255" s="1" t="s">
        <v>126</v>
      </c>
      <c r="B255" t="s">
        <v>688</v>
      </c>
      <c r="C255" s="2" t="s">
        <v>692</v>
      </c>
      <c r="D255" t="s">
        <v>282</v>
      </c>
      <c r="E255" s="10" t="s">
        <v>187</v>
      </c>
      <c r="F255" s="14" t="s">
        <v>119</v>
      </c>
      <c r="G255" s="5" t="s">
        <v>690</v>
      </c>
      <c r="H255" s="6" t="s">
        <v>120</v>
      </c>
      <c r="I255" s="4" t="s">
        <v>178</v>
      </c>
      <c r="J255" s="4" t="s">
        <v>121</v>
      </c>
      <c r="K255" t="s">
        <v>230</v>
      </c>
      <c r="L255" t="s">
        <v>691</v>
      </c>
      <c r="M255" t="s">
        <v>595</v>
      </c>
      <c r="N255" s="1" t="s">
        <v>247</v>
      </c>
    </row>
    <row r="256" spans="1:14" x14ac:dyDescent="0.3">
      <c r="A256" s="1" t="s">
        <v>126</v>
      </c>
      <c r="B256" t="s">
        <v>688</v>
      </c>
      <c r="C256" s="2" t="s">
        <v>693</v>
      </c>
      <c r="D256" t="s">
        <v>282</v>
      </c>
      <c r="E256" s="3" t="s">
        <v>152</v>
      </c>
      <c r="F256" s="14" t="s">
        <v>119</v>
      </c>
      <c r="G256" s="5" t="s">
        <v>690</v>
      </c>
      <c r="H256" s="6" t="s">
        <v>120</v>
      </c>
      <c r="I256" s="4" t="s">
        <v>178</v>
      </c>
      <c r="J256" s="4" t="s">
        <v>121</v>
      </c>
      <c r="K256" t="s">
        <v>230</v>
      </c>
      <c r="L256" t="s">
        <v>691</v>
      </c>
      <c r="M256" t="s">
        <v>595</v>
      </c>
      <c r="N256" s="1" t="s">
        <v>247</v>
      </c>
    </row>
    <row r="257" spans="1:14" x14ac:dyDescent="0.3">
      <c r="A257" s="1" t="s">
        <v>126</v>
      </c>
      <c r="B257" t="s">
        <v>688</v>
      </c>
      <c r="C257" s="2" t="s">
        <v>694</v>
      </c>
      <c r="D257" t="s">
        <v>282</v>
      </c>
      <c r="E257" s="10" t="s">
        <v>187</v>
      </c>
      <c r="F257" s="14" t="s">
        <v>119</v>
      </c>
      <c r="G257" s="5" t="s">
        <v>690</v>
      </c>
      <c r="H257" s="6" t="s">
        <v>120</v>
      </c>
      <c r="I257" s="4" t="s">
        <v>178</v>
      </c>
      <c r="J257" s="4" t="s">
        <v>121</v>
      </c>
      <c r="K257" t="s">
        <v>424</v>
      </c>
      <c r="L257" t="s">
        <v>691</v>
      </c>
      <c r="M257" t="s">
        <v>595</v>
      </c>
      <c r="N257" t="s">
        <v>247</v>
      </c>
    </row>
    <row r="258" spans="1:14" x14ac:dyDescent="0.3">
      <c r="A258" s="1" t="s">
        <v>126</v>
      </c>
      <c r="B258" t="s">
        <v>688</v>
      </c>
      <c r="C258" s="2" t="s">
        <v>695</v>
      </c>
      <c r="D258" t="s">
        <v>282</v>
      </c>
      <c r="E258" s="3" t="s">
        <v>152</v>
      </c>
      <c r="F258" s="14" t="s">
        <v>119</v>
      </c>
      <c r="G258" s="5" t="s">
        <v>690</v>
      </c>
      <c r="H258" s="6" t="s">
        <v>120</v>
      </c>
      <c r="I258" s="4" t="s">
        <v>178</v>
      </c>
      <c r="J258" s="4" t="s">
        <v>121</v>
      </c>
      <c r="K258" t="s">
        <v>230</v>
      </c>
      <c r="L258" t="s">
        <v>691</v>
      </c>
      <c r="M258" t="s">
        <v>595</v>
      </c>
      <c r="N258" s="1" t="s">
        <v>247</v>
      </c>
    </row>
    <row r="259" spans="1:14" x14ac:dyDescent="0.3">
      <c r="A259" s="1" t="s">
        <v>126</v>
      </c>
      <c r="B259" t="s">
        <v>688</v>
      </c>
      <c r="C259" s="2" t="s">
        <v>696</v>
      </c>
      <c r="D259" t="s">
        <v>282</v>
      </c>
      <c r="E259" s="3" t="s">
        <v>152</v>
      </c>
      <c r="F259" s="14" t="s">
        <v>119</v>
      </c>
      <c r="G259" s="5" t="s">
        <v>690</v>
      </c>
      <c r="H259" s="6" t="s">
        <v>120</v>
      </c>
      <c r="I259" s="4" t="s">
        <v>178</v>
      </c>
      <c r="J259" s="4" t="s">
        <v>121</v>
      </c>
      <c r="K259" t="s">
        <v>230</v>
      </c>
      <c r="L259" t="s">
        <v>691</v>
      </c>
      <c r="M259" t="s">
        <v>595</v>
      </c>
      <c r="N259" s="1" t="s">
        <v>247</v>
      </c>
    </row>
    <row r="260" spans="1:14" x14ac:dyDescent="0.3">
      <c r="A260" s="1" t="s">
        <v>126</v>
      </c>
      <c r="B260" t="s">
        <v>688</v>
      </c>
      <c r="C260" s="2" t="s">
        <v>697</v>
      </c>
      <c r="D260" t="s">
        <v>282</v>
      </c>
      <c r="E260" s="7" t="s">
        <v>158</v>
      </c>
      <c r="F260" s="15" t="s">
        <v>118</v>
      </c>
      <c r="G260" s="5" t="s">
        <v>690</v>
      </c>
      <c r="H260" s="6" t="s">
        <v>120</v>
      </c>
      <c r="I260" s="4" t="s">
        <v>178</v>
      </c>
      <c r="J260" s="4" t="s">
        <v>121</v>
      </c>
      <c r="K260" t="s">
        <v>230</v>
      </c>
      <c r="L260" t="s">
        <v>691</v>
      </c>
      <c r="M260" t="s">
        <v>595</v>
      </c>
      <c r="N260" s="1" t="s">
        <v>247</v>
      </c>
    </row>
    <row r="261" spans="1:14" x14ac:dyDescent="0.3">
      <c r="A261" s="1" t="s">
        <v>126</v>
      </c>
      <c r="B261" t="s">
        <v>688</v>
      </c>
      <c r="C261" s="2" t="s">
        <v>698</v>
      </c>
      <c r="D261" t="s">
        <v>282</v>
      </c>
      <c r="E261" s="10" t="s">
        <v>187</v>
      </c>
      <c r="F261" s="14" t="s">
        <v>119</v>
      </c>
      <c r="G261" s="5" t="s">
        <v>690</v>
      </c>
      <c r="H261" s="6" t="s">
        <v>120</v>
      </c>
      <c r="I261" s="4" t="s">
        <v>178</v>
      </c>
      <c r="J261" s="4" t="s">
        <v>121</v>
      </c>
      <c r="K261" t="s">
        <v>230</v>
      </c>
      <c r="L261" t="s">
        <v>691</v>
      </c>
      <c r="M261" t="s">
        <v>595</v>
      </c>
      <c r="N261" t="s">
        <v>247</v>
      </c>
    </row>
    <row r="262" spans="1:14" x14ac:dyDescent="0.3">
      <c r="A262" s="1" t="s">
        <v>126</v>
      </c>
      <c r="B262" t="s">
        <v>688</v>
      </c>
      <c r="C262" s="2" t="s">
        <v>699</v>
      </c>
      <c r="D262" t="s">
        <v>282</v>
      </c>
      <c r="E262" s="3" t="s">
        <v>152</v>
      </c>
      <c r="F262" s="14" t="s">
        <v>119</v>
      </c>
      <c r="G262" s="5" t="s">
        <v>690</v>
      </c>
      <c r="H262" s="6" t="s">
        <v>120</v>
      </c>
      <c r="I262" s="4" t="s">
        <v>178</v>
      </c>
      <c r="J262" s="4" t="s">
        <v>121</v>
      </c>
      <c r="K262" t="s">
        <v>238</v>
      </c>
      <c r="L262" t="s">
        <v>691</v>
      </c>
      <c r="M262" t="s">
        <v>595</v>
      </c>
      <c r="N262" s="1" t="s">
        <v>247</v>
      </c>
    </row>
    <row r="263" spans="1:14" x14ac:dyDescent="0.3">
      <c r="A263" s="1" t="s">
        <v>126</v>
      </c>
      <c r="B263" t="s">
        <v>688</v>
      </c>
      <c r="C263" s="2" t="s">
        <v>700</v>
      </c>
      <c r="D263" t="s">
        <v>282</v>
      </c>
      <c r="E263" s="7" t="s">
        <v>158</v>
      </c>
      <c r="F263" s="15" t="s">
        <v>118</v>
      </c>
      <c r="G263" s="5" t="s">
        <v>690</v>
      </c>
      <c r="H263" s="6" t="s">
        <v>120</v>
      </c>
      <c r="I263" s="4" t="s">
        <v>178</v>
      </c>
      <c r="J263" s="4" t="s">
        <v>121</v>
      </c>
      <c r="K263" t="s">
        <v>230</v>
      </c>
      <c r="L263" t="s">
        <v>691</v>
      </c>
      <c r="M263" t="s">
        <v>595</v>
      </c>
      <c r="N263" t="s">
        <v>247</v>
      </c>
    </row>
    <row r="264" spans="1:14" x14ac:dyDescent="0.3">
      <c r="A264" s="1" t="s">
        <v>126</v>
      </c>
      <c r="B264" t="s">
        <v>688</v>
      </c>
      <c r="C264" s="2" t="s">
        <v>701</v>
      </c>
      <c r="D264" t="s">
        <v>282</v>
      </c>
      <c r="E264" s="7" t="s">
        <v>158</v>
      </c>
      <c r="F264" s="15" t="s">
        <v>118</v>
      </c>
      <c r="G264" s="5" t="s">
        <v>690</v>
      </c>
      <c r="H264" s="6" t="s">
        <v>120</v>
      </c>
      <c r="I264" s="4" t="s">
        <v>178</v>
      </c>
      <c r="J264" s="4" t="s">
        <v>121</v>
      </c>
      <c r="K264" t="s">
        <v>230</v>
      </c>
      <c r="L264" t="s">
        <v>691</v>
      </c>
      <c r="M264" t="s">
        <v>595</v>
      </c>
      <c r="N264" s="1" t="s">
        <v>247</v>
      </c>
    </row>
    <row r="265" spans="1:14" x14ac:dyDescent="0.3">
      <c r="A265" s="1" t="s">
        <v>126</v>
      </c>
      <c r="B265" t="s">
        <v>688</v>
      </c>
      <c r="C265" s="2" t="s">
        <v>702</v>
      </c>
      <c r="D265" t="s">
        <v>282</v>
      </c>
      <c r="E265" s="3" t="s">
        <v>152</v>
      </c>
      <c r="F265" s="14" t="s">
        <v>119</v>
      </c>
      <c r="G265" s="5" t="s">
        <v>690</v>
      </c>
      <c r="H265" s="6" t="s">
        <v>120</v>
      </c>
      <c r="I265" s="4" t="s">
        <v>178</v>
      </c>
      <c r="J265" s="4" t="s">
        <v>121</v>
      </c>
      <c r="K265" t="s">
        <v>230</v>
      </c>
      <c r="L265" t="s">
        <v>691</v>
      </c>
      <c r="M265" t="s">
        <v>595</v>
      </c>
      <c r="N265" t="s">
        <v>247</v>
      </c>
    </row>
    <row r="266" spans="1:14" x14ac:dyDescent="0.3">
      <c r="A266" s="1" t="s">
        <v>126</v>
      </c>
      <c r="B266" t="s">
        <v>688</v>
      </c>
      <c r="C266" s="2" t="s">
        <v>703</v>
      </c>
      <c r="D266" t="s">
        <v>282</v>
      </c>
      <c r="E266" s="10" t="s">
        <v>187</v>
      </c>
      <c r="F266" s="14" t="s">
        <v>119</v>
      </c>
      <c r="G266" s="5" t="s">
        <v>690</v>
      </c>
      <c r="H266" s="6" t="s">
        <v>120</v>
      </c>
      <c r="I266" s="4" t="s">
        <v>178</v>
      </c>
      <c r="J266" s="4" t="s">
        <v>121</v>
      </c>
      <c r="K266" t="s">
        <v>230</v>
      </c>
      <c r="L266" t="s">
        <v>691</v>
      </c>
      <c r="M266" t="s">
        <v>595</v>
      </c>
      <c r="N266" s="1" t="s">
        <v>247</v>
      </c>
    </row>
    <row r="267" spans="1:14" x14ac:dyDescent="0.3">
      <c r="A267" s="1" t="s">
        <v>126</v>
      </c>
      <c r="B267" t="s">
        <v>688</v>
      </c>
      <c r="C267" s="2" t="s">
        <v>704</v>
      </c>
      <c r="D267" t="s">
        <v>282</v>
      </c>
      <c r="E267" s="10" t="s">
        <v>187</v>
      </c>
      <c r="F267" s="14" t="s">
        <v>119</v>
      </c>
      <c r="G267" s="5" t="s">
        <v>690</v>
      </c>
      <c r="H267" s="6" t="s">
        <v>120</v>
      </c>
      <c r="I267" s="4" t="s">
        <v>178</v>
      </c>
      <c r="J267" s="4" t="s">
        <v>121</v>
      </c>
      <c r="K267" t="s">
        <v>230</v>
      </c>
      <c r="L267" t="s">
        <v>691</v>
      </c>
      <c r="M267" t="s">
        <v>595</v>
      </c>
      <c r="N267" t="s">
        <v>247</v>
      </c>
    </row>
    <row r="268" spans="1:14" x14ac:dyDescent="0.3">
      <c r="A268" s="1" t="s">
        <v>126</v>
      </c>
      <c r="B268" t="s">
        <v>688</v>
      </c>
      <c r="C268" s="2" t="s">
        <v>705</v>
      </c>
      <c r="D268" t="s">
        <v>282</v>
      </c>
      <c r="E268" s="10" t="s">
        <v>187</v>
      </c>
      <c r="F268" s="14" t="s">
        <v>119</v>
      </c>
      <c r="G268" s="5" t="s">
        <v>690</v>
      </c>
      <c r="H268" s="6" t="s">
        <v>120</v>
      </c>
      <c r="I268" s="4" t="s">
        <v>178</v>
      </c>
      <c r="J268" s="4" t="s">
        <v>121</v>
      </c>
      <c r="K268" t="s">
        <v>230</v>
      </c>
      <c r="L268" t="s">
        <v>691</v>
      </c>
      <c r="M268" t="s">
        <v>595</v>
      </c>
      <c r="N268" t="s">
        <v>247</v>
      </c>
    </row>
    <row r="269" spans="1:14" x14ac:dyDescent="0.3">
      <c r="A269" s="1" t="s">
        <v>126</v>
      </c>
      <c r="B269" t="s">
        <v>688</v>
      </c>
      <c r="C269" s="2" t="s">
        <v>706</v>
      </c>
      <c r="D269" t="s">
        <v>282</v>
      </c>
      <c r="E269" s="3" t="s">
        <v>152</v>
      </c>
      <c r="F269" s="14" t="s">
        <v>119</v>
      </c>
      <c r="G269" s="5" t="s">
        <v>690</v>
      </c>
      <c r="H269" s="6" t="s">
        <v>120</v>
      </c>
      <c r="I269" s="4" t="s">
        <v>178</v>
      </c>
      <c r="J269" s="4" t="s">
        <v>121</v>
      </c>
      <c r="K269" t="s">
        <v>230</v>
      </c>
      <c r="L269" t="s">
        <v>691</v>
      </c>
      <c r="M269" t="s">
        <v>595</v>
      </c>
      <c r="N269" t="s">
        <v>247</v>
      </c>
    </row>
    <row r="270" spans="1:14" x14ac:dyDescent="0.3">
      <c r="A270" s="1" t="s">
        <v>126</v>
      </c>
      <c r="B270" t="s">
        <v>688</v>
      </c>
      <c r="C270" s="2" t="s">
        <v>707</v>
      </c>
      <c r="D270" t="s">
        <v>282</v>
      </c>
      <c r="E270" s="10" t="s">
        <v>187</v>
      </c>
      <c r="F270" s="14" t="s">
        <v>119</v>
      </c>
      <c r="G270" s="5" t="s">
        <v>690</v>
      </c>
      <c r="H270" s="6" t="s">
        <v>120</v>
      </c>
      <c r="I270" s="4" t="s">
        <v>178</v>
      </c>
      <c r="J270" s="4" t="s">
        <v>121</v>
      </c>
      <c r="K270" t="s">
        <v>230</v>
      </c>
      <c r="L270" t="s">
        <v>691</v>
      </c>
      <c r="M270" t="s">
        <v>595</v>
      </c>
      <c r="N270" s="1" t="s">
        <v>247</v>
      </c>
    </row>
    <row r="271" spans="1:14" x14ac:dyDescent="0.3">
      <c r="A271" s="1" t="s">
        <v>126</v>
      </c>
      <c r="B271" t="s">
        <v>688</v>
      </c>
      <c r="C271" s="2" t="s">
        <v>708</v>
      </c>
      <c r="D271" t="s">
        <v>282</v>
      </c>
      <c r="E271" s="10" t="s">
        <v>187</v>
      </c>
      <c r="F271" s="14" t="s">
        <v>119</v>
      </c>
      <c r="G271" s="5" t="s">
        <v>690</v>
      </c>
      <c r="H271" s="6" t="s">
        <v>120</v>
      </c>
      <c r="I271" s="4" t="s">
        <v>178</v>
      </c>
      <c r="J271" s="4" t="s">
        <v>121</v>
      </c>
      <c r="K271" t="s">
        <v>387</v>
      </c>
      <c r="L271" t="s">
        <v>691</v>
      </c>
      <c r="M271" t="s">
        <v>595</v>
      </c>
      <c r="N271" s="1" t="s">
        <v>247</v>
      </c>
    </row>
    <row r="272" spans="1:14" x14ac:dyDescent="0.3">
      <c r="A272" s="1" t="s">
        <v>126</v>
      </c>
      <c r="B272" t="s">
        <v>688</v>
      </c>
      <c r="C272" s="2" t="s">
        <v>709</v>
      </c>
      <c r="D272" t="s">
        <v>282</v>
      </c>
      <c r="E272" s="10" t="s">
        <v>187</v>
      </c>
      <c r="F272" s="14" t="s">
        <v>119</v>
      </c>
      <c r="G272" s="5" t="s">
        <v>690</v>
      </c>
      <c r="H272" s="6" t="s">
        <v>120</v>
      </c>
      <c r="I272" s="4" t="s">
        <v>178</v>
      </c>
      <c r="J272" s="4" t="s">
        <v>121</v>
      </c>
      <c r="K272" t="s">
        <v>424</v>
      </c>
      <c r="L272" t="s">
        <v>691</v>
      </c>
      <c r="M272" t="s">
        <v>595</v>
      </c>
      <c r="N272" s="1" t="s">
        <v>247</v>
      </c>
    </row>
    <row r="273" spans="1:14" x14ac:dyDescent="0.3">
      <c r="A273" s="1" t="s">
        <v>126</v>
      </c>
      <c r="B273" t="s">
        <v>710</v>
      </c>
      <c r="C273" s="2" t="s">
        <v>711</v>
      </c>
      <c r="D273" t="s">
        <v>282</v>
      </c>
      <c r="E273" s="3" t="s">
        <v>152</v>
      </c>
      <c r="F273" s="14" t="s">
        <v>119</v>
      </c>
      <c r="G273" s="5" t="s">
        <v>690</v>
      </c>
      <c r="H273" s="6" t="s">
        <v>120</v>
      </c>
      <c r="I273" s="4" t="s">
        <v>178</v>
      </c>
      <c r="J273" s="4" t="s">
        <v>121</v>
      </c>
      <c r="K273" t="s">
        <v>235</v>
      </c>
      <c r="L273" t="s">
        <v>691</v>
      </c>
      <c r="M273" t="s">
        <v>595</v>
      </c>
      <c r="N273" s="1" t="s">
        <v>247</v>
      </c>
    </row>
    <row r="274" spans="1:14" x14ac:dyDescent="0.3">
      <c r="A274" s="1" t="s">
        <v>126</v>
      </c>
      <c r="B274" t="s">
        <v>712</v>
      </c>
      <c r="C274" s="2" t="s">
        <v>713</v>
      </c>
      <c r="D274" t="s">
        <v>282</v>
      </c>
      <c r="E274" s="7" t="s">
        <v>158</v>
      </c>
      <c r="F274" s="15" t="s">
        <v>118</v>
      </c>
      <c r="G274" s="5" t="s">
        <v>310</v>
      </c>
      <c r="H274" s="6" t="s">
        <v>120</v>
      </c>
      <c r="I274" s="4" t="s">
        <v>178</v>
      </c>
      <c r="J274" s="4" t="s">
        <v>121</v>
      </c>
      <c r="K274" t="s">
        <v>387</v>
      </c>
      <c r="L274" t="s">
        <v>714</v>
      </c>
      <c r="M274" t="s">
        <v>595</v>
      </c>
      <c r="N274" s="1" t="s">
        <v>247</v>
      </c>
    </row>
    <row r="275" spans="1:14" x14ac:dyDescent="0.3">
      <c r="A275" s="1" t="s">
        <v>126</v>
      </c>
      <c r="B275" t="s">
        <v>712</v>
      </c>
      <c r="C275" s="2" t="s">
        <v>715</v>
      </c>
      <c r="D275" t="s">
        <v>282</v>
      </c>
      <c r="E275" s="7" t="s">
        <v>158</v>
      </c>
      <c r="F275" s="15" t="s">
        <v>118</v>
      </c>
      <c r="G275" s="5" t="s">
        <v>310</v>
      </c>
      <c r="H275" s="6" t="s">
        <v>120</v>
      </c>
      <c r="I275" s="4" t="s">
        <v>178</v>
      </c>
      <c r="J275" s="4" t="s">
        <v>121</v>
      </c>
      <c r="K275" t="s">
        <v>230</v>
      </c>
      <c r="L275" t="s">
        <v>714</v>
      </c>
      <c r="M275" t="s">
        <v>595</v>
      </c>
      <c r="N275" s="1" t="s">
        <v>247</v>
      </c>
    </row>
    <row r="276" spans="1:14" x14ac:dyDescent="0.3">
      <c r="A276" s="1" t="s">
        <v>126</v>
      </c>
      <c r="B276" t="s">
        <v>712</v>
      </c>
      <c r="C276" s="2" t="s">
        <v>716</v>
      </c>
      <c r="D276" t="s">
        <v>282</v>
      </c>
      <c r="E276" s="7" t="s">
        <v>158</v>
      </c>
      <c r="F276" s="15" t="s">
        <v>118</v>
      </c>
      <c r="G276" s="5" t="s">
        <v>310</v>
      </c>
      <c r="H276" s="6" t="s">
        <v>120</v>
      </c>
      <c r="I276" s="4" t="s">
        <v>178</v>
      </c>
      <c r="J276" s="4" t="s">
        <v>121</v>
      </c>
      <c r="K276" t="s">
        <v>230</v>
      </c>
      <c r="L276" t="s">
        <v>714</v>
      </c>
      <c r="M276" t="s">
        <v>595</v>
      </c>
      <c r="N276" t="s">
        <v>247</v>
      </c>
    </row>
    <row r="277" spans="1:14" x14ac:dyDescent="0.3">
      <c r="A277" s="1" t="s">
        <v>126</v>
      </c>
      <c r="B277" t="s">
        <v>712</v>
      </c>
      <c r="C277" s="2" t="s">
        <v>717</v>
      </c>
      <c r="D277" t="s">
        <v>282</v>
      </c>
      <c r="E277" s="7" t="s">
        <v>158</v>
      </c>
      <c r="F277" s="15" t="s">
        <v>118</v>
      </c>
      <c r="G277" s="5" t="s">
        <v>310</v>
      </c>
      <c r="H277" s="6" t="s">
        <v>120</v>
      </c>
      <c r="I277" s="4" t="s">
        <v>178</v>
      </c>
      <c r="J277" s="4" t="s">
        <v>121</v>
      </c>
      <c r="K277" t="s">
        <v>238</v>
      </c>
      <c r="L277" t="s">
        <v>714</v>
      </c>
      <c r="M277" t="s">
        <v>595</v>
      </c>
      <c r="N277" s="1" t="s">
        <v>247</v>
      </c>
    </row>
    <row r="278" spans="1:14" x14ac:dyDescent="0.3">
      <c r="A278" s="1" t="s">
        <v>126</v>
      </c>
      <c r="B278" t="s">
        <v>712</v>
      </c>
      <c r="C278" s="2" t="s">
        <v>718</v>
      </c>
      <c r="D278" t="s">
        <v>282</v>
      </c>
      <c r="E278" s="7" t="s">
        <v>158</v>
      </c>
      <c r="F278" s="15" t="s">
        <v>118</v>
      </c>
      <c r="G278" s="5" t="s">
        <v>310</v>
      </c>
      <c r="H278" s="6" t="s">
        <v>120</v>
      </c>
      <c r="I278" s="4" t="s">
        <v>178</v>
      </c>
      <c r="J278" s="4" t="s">
        <v>121</v>
      </c>
      <c r="K278" t="s">
        <v>230</v>
      </c>
      <c r="L278" t="s">
        <v>714</v>
      </c>
      <c r="M278" t="s">
        <v>595</v>
      </c>
      <c r="N278" s="1" t="s">
        <v>247</v>
      </c>
    </row>
    <row r="279" spans="1:14" x14ac:dyDescent="0.3">
      <c r="A279" s="1" t="s">
        <v>126</v>
      </c>
      <c r="B279" t="s">
        <v>712</v>
      </c>
      <c r="C279" s="2" t="s">
        <v>719</v>
      </c>
      <c r="D279" t="s">
        <v>282</v>
      </c>
      <c r="E279" s="7" t="s">
        <v>158</v>
      </c>
      <c r="F279" s="15" t="s">
        <v>118</v>
      </c>
      <c r="G279" s="5" t="s">
        <v>310</v>
      </c>
      <c r="H279" s="6" t="s">
        <v>120</v>
      </c>
      <c r="I279" s="4" t="s">
        <v>178</v>
      </c>
      <c r="J279" s="4" t="s">
        <v>121</v>
      </c>
      <c r="K279" t="s">
        <v>238</v>
      </c>
      <c r="L279" t="s">
        <v>714</v>
      </c>
      <c r="M279" t="s">
        <v>595</v>
      </c>
      <c r="N279" s="1" t="s">
        <v>247</v>
      </c>
    </row>
    <row r="280" spans="1:14" x14ac:dyDescent="0.3">
      <c r="A280" s="1" t="s">
        <v>126</v>
      </c>
      <c r="B280" t="s">
        <v>712</v>
      </c>
      <c r="C280" s="2" t="s">
        <v>720</v>
      </c>
      <c r="D280" t="s">
        <v>282</v>
      </c>
      <c r="E280" s="7" t="s">
        <v>158</v>
      </c>
      <c r="F280" s="15" t="s">
        <v>118</v>
      </c>
      <c r="G280" s="5" t="s">
        <v>310</v>
      </c>
      <c r="H280" s="6" t="s">
        <v>120</v>
      </c>
      <c r="I280" s="4" t="s">
        <v>178</v>
      </c>
      <c r="J280" s="4" t="s">
        <v>121</v>
      </c>
      <c r="K280" t="s">
        <v>238</v>
      </c>
      <c r="L280" t="s">
        <v>714</v>
      </c>
      <c r="M280" t="s">
        <v>595</v>
      </c>
      <c r="N280" s="1" t="s">
        <v>247</v>
      </c>
    </row>
    <row r="281" spans="1:14" x14ac:dyDescent="0.3">
      <c r="A281" s="1" t="s">
        <v>126</v>
      </c>
      <c r="B281" t="s">
        <v>712</v>
      </c>
      <c r="C281" s="2" t="s">
        <v>721</v>
      </c>
      <c r="D281" t="s">
        <v>282</v>
      </c>
      <c r="E281" s="7" t="s">
        <v>158</v>
      </c>
      <c r="F281" s="15" t="s">
        <v>118</v>
      </c>
      <c r="G281" s="5" t="s">
        <v>310</v>
      </c>
      <c r="H281" s="6" t="s">
        <v>120</v>
      </c>
      <c r="I281" s="4" t="s">
        <v>178</v>
      </c>
      <c r="J281" s="4" t="s">
        <v>121</v>
      </c>
      <c r="K281" t="s">
        <v>238</v>
      </c>
      <c r="L281" t="s">
        <v>714</v>
      </c>
      <c r="M281" t="s">
        <v>595</v>
      </c>
      <c r="N281" s="1" t="s">
        <v>247</v>
      </c>
    </row>
    <row r="282" spans="1:14" x14ac:dyDescent="0.3">
      <c r="A282" s="1" t="s">
        <v>126</v>
      </c>
      <c r="B282" t="s">
        <v>712</v>
      </c>
      <c r="C282" s="2" t="s">
        <v>722</v>
      </c>
      <c r="D282" t="s">
        <v>282</v>
      </c>
      <c r="E282" s="7" t="s">
        <v>158</v>
      </c>
      <c r="F282" s="15" t="s">
        <v>118</v>
      </c>
      <c r="G282" s="5" t="s">
        <v>310</v>
      </c>
      <c r="H282" s="6" t="s">
        <v>120</v>
      </c>
      <c r="I282" s="4" t="s">
        <v>178</v>
      </c>
      <c r="J282" s="4" t="s">
        <v>121</v>
      </c>
      <c r="K282" t="s">
        <v>230</v>
      </c>
      <c r="L282" t="s">
        <v>714</v>
      </c>
      <c r="M282" t="s">
        <v>595</v>
      </c>
      <c r="N282" s="1" t="s">
        <v>247</v>
      </c>
    </row>
    <row r="283" spans="1:14" x14ac:dyDescent="0.3">
      <c r="A283" s="1" t="s">
        <v>126</v>
      </c>
      <c r="B283" t="s">
        <v>712</v>
      </c>
      <c r="C283" s="2" t="s">
        <v>723</v>
      </c>
      <c r="D283" t="s">
        <v>282</v>
      </c>
      <c r="E283" s="7" t="s">
        <v>158</v>
      </c>
      <c r="F283" s="15" t="s">
        <v>118</v>
      </c>
      <c r="G283" s="5" t="s">
        <v>310</v>
      </c>
      <c r="H283" s="6" t="s">
        <v>120</v>
      </c>
      <c r="I283" s="4" t="s">
        <v>178</v>
      </c>
      <c r="J283" s="4" t="s">
        <v>121</v>
      </c>
      <c r="K283" t="s">
        <v>230</v>
      </c>
      <c r="L283" t="s">
        <v>714</v>
      </c>
      <c r="M283" t="s">
        <v>595</v>
      </c>
      <c r="N283" s="1" t="s">
        <v>247</v>
      </c>
    </row>
    <row r="284" spans="1:14" x14ac:dyDescent="0.3">
      <c r="A284" s="1" t="s">
        <v>126</v>
      </c>
      <c r="B284" t="s">
        <v>712</v>
      </c>
      <c r="C284" s="2" t="s">
        <v>724</v>
      </c>
      <c r="D284" t="s">
        <v>282</v>
      </c>
      <c r="E284" s="7" t="s">
        <v>158</v>
      </c>
      <c r="F284" s="15" t="s">
        <v>118</v>
      </c>
      <c r="G284" s="5" t="s">
        <v>310</v>
      </c>
      <c r="H284" s="6" t="s">
        <v>120</v>
      </c>
      <c r="I284" s="4" t="s">
        <v>178</v>
      </c>
      <c r="J284" s="4" t="s">
        <v>121</v>
      </c>
      <c r="K284" t="s">
        <v>230</v>
      </c>
      <c r="L284" t="s">
        <v>714</v>
      </c>
      <c r="M284" t="s">
        <v>595</v>
      </c>
      <c r="N284" s="1" t="s">
        <v>247</v>
      </c>
    </row>
    <row r="285" spans="1:14" x14ac:dyDescent="0.3">
      <c r="A285" s="1" t="s">
        <v>126</v>
      </c>
      <c r="B285" t="s">
        <v>725</v>
      </c>
      <c r="C285" s="2" t="s">
        <v>726</v>
      </c>
      <c r="D285" t="s">
        <v>282</v>
      </c>
      <c r="E285" s="10" t="s">
        <v>187</v>
      </c>
      <c r="F285" s="14" t="s">
        <v>119</v>
      </c>
      <c r="G285" s="5" t="s">
        <v>310</v>
      </c>
      <c r="H285" s="6" t="s">
        <v>120</v>
      </c>
      <c r="I285" s="4" t="s">
        <v>178</v>
      </c>
      <c r="J285" s="4" t="s">
        <v>121</v>
      </c>
      <c r="K285" t="s">
        <v>238</v>
      </c>
      <c r="L285" t="s">
        <v>727</v>
      </c>
      <c r="M285" t="s">
        <v>595</v>
      </c>
      <c r="N285" s="1" t="s">
        <v>247</v>
      </c>
    </row>
    <row r="286" spans="1:14" x14ac:dyDescent="0.3">
      <c r="A286" s="1" t="s">
        <v>126</v>
      </c>
      <c r="B286" t="s">
        <v>728</v>
      </c>
      <c r="C286" s="2" t="s">
        <v>729</v>
      </c>
      <c r="D286" t="s">
        <v>282</v>
      </c>
      <c r="E286" s="3" t="s">
        <v>152</v>
      </c>
      <c r="F286" s="14" t="s">
        <v>119</v>
      </c>
      <c r="G286" s="5" t="s">
        <v>601</v>
      </c>
      <c r="H286" s="6" t="s">
        <v>120</v>
      </c>
      <c r="I286" s="4" t="s">
        <v>178</v>
      </c>
      <c r="J286" s="4" t="s">
        <v>121</v>
      </c>
      <c r="K286" t="s">
        <v>230</v>
      </c>
      <c r="L286" t="s">
        <v>595</v>
      </c>
      <c r="M286" t="s">
        <v>595</v>
      </c>
      <c r="N286" s="1" t="s">
        <v>247</v>
      </c>
    </row>
    <row r="287" spans="1:14" x14ac:dyDescent="0.3">
      <c r="A287" s="1" t="s">
        <v>126</v>
      </c>
      <c r="B287" t="s">
        <v>728</v>
      </c>
      <c r="C287" s="2" t="s">
        <v>730</v>
      </c>
      <c r="D287" t="s">
        <v>282</v>
      </c>
      <c r="E287" s="3" t="s">
        <v>152</v>
      </c>
      <c r="F287" s="14" t="s">
        <v>119</v>
      </c>
      <c r="G287" s="5" t="s">
        <v>601</v>
      </c>
      <c r="H287" s="6" t="s">
        <v>120</v>
      </c>
      <c r="I287" s="4" t="s">
        <v>178</v>
      </c>
      <c r="J287" s="4" t="s">
        <v>121</v>
      </c>
      <c r="K287" t="s">
        <v>230</v>
      </c>
      <c r="L287" t="s">
        <v>595</v>
      </c>
      <c r="M287" t="s">
        <v>595</v>
      </c>
      <c r="N287" t="s">
        <v>247</v>
      </c>
    </row>
    <row r="288" spans="1:14" x14ac:dyDescent="0.3">
      <c r="A288" s="1" t="s">
        <v>126</v>
      </c>
      <c r="B288" t="s">
        <v>728</v>
      </c>
      <c r="C288" s="2" t="s">
        <v>731</v>
      </c>
      <c r="D288" t="s">
        <v>282</v>
      </c>
      <c r="E288" s="3" t="s">
        <v>152</v>
      </c>
      <c r="F288" s="14" t="s">
        <v>119</v>
      </c>
      <c r="G288" s="5" t="s">
        <v>601</v>
      </c>
      <c r="H288" s="6" t="s">
        <v>120</v>
      </c>
      <c r="I288" s="4" t="s">
        <v>178</v>
      </c>
      <c r="J288" s="4" t="s">
        <v>121</v>
      </c>
      <c r="K288" t="s">
        <v>230</v>
      </c>
      <c r="L288" t="s">
        <v>595</v>
      </c>
      <c r="M288" t="s">
        <v>595</v>
      </c>
      <c r="N288" s="1" t="s">
        <v>247</v>
      </c>
    </row>
    <row r="289" spans="1:14" x14ac:dyDescent="0.3">
      <c r="A289" s="1" t="s">
        <v>126</v>
      </c>
      <c r="B289" t="s">
        <v>728</v>
      </c>
      <c r="C289" s="2" t="s">
        <v>732</v>
      </c>
      <c r="D289" t="s">
        <v>282</v>
      </c>
      <c r="E289" s="3" t="s">
        <v>152</v>
      </c>
      <c r="F289" s="14" t="s">
        <v>119</v>
      </c>
      <c r="G289" s="5" t="s">
        <v>601</v>
      </c>
      <c r="H289" s="6" t="s">
        <v>120</v>
      </c>
      <c r="I289" s="4" t="s">
        <v>178</v>
      </c>
      <c r="J289" s="4" t="s">
        <v>121</v>
      </c>
      <c r="K289" t="s">
        <v>230</v>
      </c>
      <c r="L289" t="s">
        <v>595</v>
      </c>
      <c r="M289" t="s">
        <v>595</v>
      </c>
      <c r="N289" s="1" t="s">
        <v>247</v>
      </c>
    </row>
    <row r="290" spans="1:14" x14ac:dyDescent="0.3">
      <c r="A290" s="1" t="s">
        <v>126</v>
      </c>
      <c r="B290" t="s">
        <v>728</v>
      </c>
      <c r="C290" s="2" t="s">
        <v>733</v>
      </c>
      <c r="D290" t="s">
        <v>282</v>
      </c>
      <c r="E290" s="3" t="s">
        <v>152</v>
      </c>
      <c r="F290" s="14" t="s">
        <v>119</v>
      </c>
      <c r="G290" s="5" t="s">
        <v>601</v>
      </c>
      <c r="H290" s="6" t="s">
        <v>120</v>
      </c>
      <c r="I290" s="4" t="s">
        <v>178</v>
      </c>
      <c r="J290" s="4" t="s">
        <v>121</v>
      </c>
      <c r="K290" t="s">
        <v>230</v>
      </c>
      <c r="L290" t="s">
        <v>595</v>
      </c>
      <c r="M290" t="s">
        <v>595</v>
      </c>
      <c r="N290" t="s">
        <v>247</v>
      </c>
    </row>
    <row r="291" spans="1:14" x14ac:dyDescent="0.3">
      <c r="A291" s="1" t="s">
        <v>126</v>
      </c>
      <c r="B291" t="s">
        <v>728</v>
      </c>
      <c r="C291" s="2" t="s">
        <v>734</v>
      </c>
      <c r="D291" t="s">
        <v>282</v>
      </c>
      <c r="E291" s="3" t="s">
        <v>152</v>
      </c>
      <c r="F291" s="14" t="s">
        <v>119</v>
      </c>
      <c r="G291" s="5" t="s">
        <v>601</v>
      </c>
      <c r="H291" s="6" t="s">
        <v>120</v>
      </c>
      <c r="I291" s="4" t="s">
        <v>178</v>
      </c>
      <c r="J291" s="4" t="s">
        <v>121</v>
      </c>
      <c r="K291" t="s">
        <v>230</v>
      </c>
      <c r="L291" t="s">
        <v>595</v>
      </c>
      <c r="M291" t="s">
        <v>595</v>
      </c>
      <c r="N291" s="1" t="s">
        <v>247</v>
      </c>
    </row>
    <row r="292" spans="1:14" x14ac:dyDescent="0.3">
      <c r="A292" s="1" t="s">
        <v>126</v>
      </c>
      <c r="B292" t="s">
        <v>728</v>
      </c>
      <c r="C292" s="2" t="s">
        <v>735</v>
      </c>
      <c r="D292" t="s">
        <v>282</v>
      </c>
      <c r="E292" s="3" t="s">
        <v>152</v>
      </c>
      <c r="F292" s="14" t="s">
        <v>119</v>
      </c>
      <c r="G292" s="5" t="s">
        <v>601</v>
      </c>
      <c r="H292" s="6" t="s">
        <v>120</v>
      </c>
      <c r="I292" s="4" t="s">
        <v>178</v>
      </c>
      <c r="J292" s="4" t="s">
        <v>121</v>
      </c>
      <c r="K292" t="s">
        <v>387</v>
      </c>
      <c r="L292" t="s">
        <v>595</v>
      </c>
      <c r="M292" t="s">
        <v>595</v>
      </c>
      <c r="N292" t="s">
        <v>247</v>
      </c>
    </row>
    <row r="293" spans="1:14" x14ac:dyDescent="0.3">
      <c r="A293" s="1" t="s">
        <v>126</v>
      </c>
      <c r="B293" t="s">
        <v>728</v>
      </c>
      <c r="C293" s="2" t="s">
        <v>736</v>
      </c>
      <c r="D293" t="s">
        <v>282</v>
      </c>
      <c r="E293" s="3" t="s">
        <v>152</v>
      </c>
      <c r="F293" s="14" t="s">
        <v>119</v>
      </c>
      <c r="G293" s="5" t="s">
        <v>601</v>
      </c>
      <c r="H293" s="6" t="s">
        <v>120</v>
      </c>
      <c r="I293" s="4" t="s">
        <v>178</v>
      </c>
      <c r="J293" s="4" t="s">
        <v>121</v>
      </c>
      <c r="K293" t="s">
        <v>230</v>
      </c>
      <c r="L293" t="s">
        <v>595</v>
      </c>
      <c r="M293" t="s">
        <v>595</v>
      </c>
      <c r="N293" s="1" t="s">
        <v>247</v>
      </c>
    </row>
    <row r="294" spans="1:14" x14ac:dyDescent="0.3">
      <c r="A294" s="1" t="s">
        <v>126</v>
      </c>
      <c r="B294" t="s">
        <v>737</v>
      </c>
      <c r="C294" s="2" t="s">
        <v>738</v>
      </c>
      <c r="D294" t="s">
        <v>282</v>
      </c>
      <c r="E294" s="10" t="s">
        <v>187</v>
      </c>
      <c r="F294" s="14" t="s">
        <v>119</v>
      </c>
      <c r="G294" s="5" t="s">
        <v>480</v>
      </c>
      <c r="H294" s="6" t="s">
        <v>120</v>
      </c>
      <c r="I294" s="4" t="s">
        <v>178</v>
      </c>
      <c r="J294" s="4" t="s">
        <v>121</v>
      </c>
      <c r="K294" t="s">
        <v>230</v>
      </c>
      <c r="L294" t="s">
        <v>594</v>
      </c>
      <c r="M294" t="s">
        <v>595</v>
      </c>
      <c r="N294" t="s">
        <v>247</v>
      </c>
    </row>
    <row r="295" spans="1:14" x14ac:dyDescent="0.3">
      <c r="A295" s="1" t="s">
        <v>126</v>
      </c>
      <c r="B295" t="s">
        <v>739</v>
      </c>
      <c r="C295" s="2" t="s">
        <v>740</v>
      </c>
      <c r="D295" t="s">
        <v>282</v>
      </c>
      <c r="E295" s="10" t="s">
        <v>187</v>
      </c>
      <c r="F295" s="14" t="s">
        <v>119</v>
      </c>
      <c r="G295" s="5" t="s">
        <v>601</v>
      </c>
      <c r="H295" s="6" t="s">
        <v>120</v>
      </c>
      <c r="I295" s="4" t="s">
        <v>178</v>
      </c>
      <c r="J295" s="4" t="s">
        <v>121</v>
      </c>
      <c r="K295" t="s">
        <v>230</v>
      </c>
      <c r="L295" t="s">
        <v>595</v>
      </c>
      <c r="M295" t="s">
        <v>595</v>
      </c>
      <c r="N295" s="1" t="s">
        <v>247</v>
      </c>
    </row>
    <row r="296" spans="1:14" x14ac:dyDescent="0.3">
      <c r="A296" s="1" t="s">
        <v>126</v>
      </c>
      <c r="B296" t="s">
        <v>741</v>
      </c>
      <c r="C296" s="2" t="s">
        <v>742</v>
      </c>
      <c r="D296" t="s">
        <v>282</v>
      </c>
      <c r="E296" s="10" t="s">
        <v>187</v>
      </c>
      <c r="F296" s="14" t="s">
        <v>119</v>
      </c>
      <c r="G296" s="5" t="s">
        <v>480</v>
      </c>
      <c r="H296" s="6" t="s">
        <v>120</v>
      </c>
      <c r="I296" s="4" t="s">
        <v>178</v>
      </c>
      <c r="J296" s="4" t="s">
        <v>121</v>
      </c>
      <c r="K296" t="s">
        <v>230</v>
      </c>
      <c r="L296" t="s">
        <v>594</v>
      </c>
      <c r="M296" t="s">
        <v>595</v>
      </c>
      <c r="N296" t="s">
        <v>247</v>
      </c>
    </row>
    <row r="297" spans="1:14" x14ac:dyDescent="0.3">
      <c r="A297" s="1" t="s">
        <v>126</v>
      </c>
      <c r="B297" t="s">
        <v>743</v>
      </c>
      <c r="C297" s="2" t="s">
        <v>744</v>
      </c>
      <c r="D297" t="s">
        <v>282</v>
      </c>
      <c r="E297" s="3" t="s">
        <v>152</v>
      </c>
      <c r="F297" s="14" t="s">
        <v>119</v>
      </c>
      <c r="G297" s="5" t="s">
        <v>601</v>
      </c>
      <c r="H297" s="6" t="s">
        <v>120</v>
      </c>
      <c r="I297" s="4" t="s">
        <v>178</v>
      </c>
      <c r="J297" s="4" t="s">
        <v>121</v>
      </c>
      <c r="K297" t="s">
        <v>230</v>
      </c>
      <c r="L297" t="s">
        <v>595</v>
      </c>
      <c r="M297" t="s">
        <v>595</v>
      </c>
      <c r="N297" s="1" t="s">
        <v>247</v>
      </c>
    </row>
    <row r="298" spans="1:14" x14ac:dyDescent="0.3">
      <c r="A298" s="1" t="s">
        <v>126</v>
      </c>
      <c r="B298" t="s">
        <v>743</v>
      </c>
      <c r="C298" s="2" t="s">
        <v>745</v>
      </c>
      <c r="D298" t="s">
        <v>282</v>
      </c>
      <c r="E298" s="3" t="s">
        <v>152</v>
      </c>
      <c r="F298" s="15" t="s">
        <v>118</v>
      </c>
      <c r="G298" s="5" t="s">
        <v>601</v>
      </c>
      <c r="H298" s="6" t="s">
        <v>120</v>
      </c>
      <c r="I298" s="4" t="s">
        <v>178</v>
      </c>
      <c r="J298" s="4" t="s">
        <v>121</v>
      </c>
      <c r="K298" t="s">
        <v>230</v>
      </c>
      <c r="L298" t="s">
        <v>595</v>
      </c>
      <c r="M298" t="s">
        <v>595</v>
      </c>
      <c r="N298" s="1" t="s">
        <v>247</v>
      </c>
    </row>
    <row r="299" spans="1:14" x14ac:dyDescent="0.3">
      <c r="A299" s="1" t="s">
        <v>126</v>
      </c>
      <c r="B299" t="s">
        <v>743</v>
      </c>
      <c r="C299" s="2" t="s">
        <v>746</v>
      </c>
      <c r="D299" t="s">
        <v>282</v>
      </c>
      <c r="E299" s="3" t="s">
        <v>152</v>
      </c>
      <c r="F299" s="15" t="s">
        <v>118</v>
      </c>
      <c r="G299" s="5" t="s">
        <v>601</v>
      </c>
      <c r="H299" s="6" t="s">
        <v>120</v>
      </c>
      <c r="I299" s="4" t="s">
        <v>178</v>
      </c>
      <c r="J299" s="4" t="s">
        <v>121</v>
      </c>
      <c r="K299" t="s">
        <v>230</v>
      </c>
      <c r="L299" t="s">
        <v>595</v>
      </c>
      <c r="M299" t="s">
        <v>595</v>
      </c>
      <c r="N299" s="1" t="s">
        <v>247</v>
      </c>
    </row>
    <row r="300" spans="1:14" x14ac:dyDescent="0.3">
      <c r="A300" s="1" t="s">
        <v>126</v>
      </c>
      <c r="B300" t="s">
        <v>743</v>
      </c>
      <c r="C300" s="2" t="s">
        <v>747</v>
      </c>
      <c r="D300" t="s">
        <v>282</v>
      </c>
      <c r="E300" s="7" t="s">
        <v>158</v>
      </c>
      <c r="F300" s="15" t="s">
        <v>118</v>
      </c>
      <c r="G300" s="5" t="s">
        <v>601</v>
      </c>
      <c r="H300" s="6" t="s">
        <v>120</v>
      </c>
      <c r="I300" s="4" t="s">
        <v>178</v>
      </c>
      <c r="J300" s="4" t="s">
        <v>121</v>
      </c>
      <c r="K300" t="s">
        <v>230</v>
      </c>
      <c r="L300" t="s">
        <v>595</v>
      </c>
      <c r="M300" t="s">
        <v>595</v>
      </c>
      <c r="N300" s="1" t="s">
        <v>247</v>
      </c>
    </row>
    <row r="301" spans="1:14" x14ac:dyDescent="0.3">
      <c r="A301" s="1" t="s">
        <v>126</v>
      </c>
      <c r="B301" t="s">
        <v>743</v>
      </c>
      <c r="C301" s="2" t="s">
        <v>748</v>
      </c>
      <c r="D301" t="s">
        <v>282</v>
      </c>
      <c r="E301" s="7" t="s">
        <v>158</v>
      </c>
      <c r="F301" s="15" t="s">
        <v>118</v>
      </c>
      <c r="G301" s="5" t="s">
        <v>601</v>
      </c>
      <c r="H301" s="6" t="s">
        <v>120</v>
      </c>
      <c r="I301" s="4" t="s">
        <v>178</v>
      </c>
      <c r="J301" s="4" t="s">
        <v>121</v>
      </c>
      <c r="K301" t="s">
        <v>235</v>
      </c>
      <c r="L301" t="s">
        <v>595</v>
      </c>
      <c r="M301" t="s">
        <v>595</v>
      </c>
      <c r="N301" s="1" t="s">
        <v>247</v>
      </c>
    </row>
    <row r="302" spans="1:14" x14ac:dyDescent="0.3">
      <c r="A302" s="1" t="s">
        <v>126</v>
      </c>
      <c r="B302" t="s">
        <v>743</v>
      </c>
      <c r="C302" s="2" t="s">
        <v>749</v>
      </c>
      <c r="D302" t="s">
        <v>282</v>
      </c>
      <c r="E302" s="7" t="s">
        <v>158</v>
      </c>
      <c r="F302" s="15" t="s">
        <v>118</v>
      </c>
      <c r="G302" s="5" t="s">
        <v>601</v>
      </c>
      <c r="H302" s="6" t="s">
        <v>120</v>
      </c>
      <c r="I302" s="4" t="s">
        <v>178</v>
      </c>
      <c r="J302" s="4" t="s">
        <v>121</v>
      </c>
      <c r="K302" t="s">
        <v>230</v>
      </c>
      <c r="L302" t="s">
        <v>595</v>
      </c>
      <c r="M302" t="s">
        <v>595</v>
      </c>
      <c r="N302" t="s">
        <v>247</v>
      </c>
    </row>
    <row r="303" spans="1:14" x14ac:dyDescent="0.3">
      <c r="A303" s="1" t="s">
        <v>126</v>
      </c>
      <c r="B303" t="s">
        <v>743</v>
      </c>
      <c r="C303" s="2" t="s">
        <v>750</v>
      </c>
      <c r="D303" t="s">
        <v>282</v>
      </c>
      <c r="E303" s="3" t="s">
        <v>152</v>
      </c>
      <c r="F303" s="14" t="s">
        <v>119</v>
      </c>
      <c r="G303" s="5" t="s">
        <v>601</v>
      </c>
      <c r="H303" s="6" t="s">
        <v>120</v>
      </c>
      <c r="I303" s="4" t="s">
        <v>178</v>
      </c>
      <c r="J303" s="4" t="s">
        <v>121</v>
      </c>
      <c r="K303" t="s">
        <v>230</v>
      </c>
      <c r="L303" t="s">
        <v>595</v>
      </c>
      <c r="M303" t="s">
        <v>595</v>
      </c>
      <c r="N303" s="1" t="s">
        <v>247</v>
      </c>
    </row>
    <row r="304" spans="1:14" x14ac:dyDescent="0.3">
      <c r="A304" s="1" t="s">
        <v>126</v>
      </c>
      <c r="B304" t="s">
        <v>751</v>
      </c>
      <c r="C304" s="2" t="s">
        <v>752</v>
      </c>
      <c r="D304" t="s">
        <v>282</v>
      </c>
      <c r="E304" s="10" t="s">
        <v>187</v>
      </c>
      <c r="F304" s="14" t="s">
        <v>119</v>
      </c>
      <c r="G304" s="5" t="s">
        <v>601</v>
      </c>
      <c r="H304" s="6" t="s">
        <v>120</v>
      </c>
      <c r="I304" s="4" t="s">
        <v>178</v>
      </c>
      <c r="J304" s="4" t="s">
        <v>121</v>
      </c>
      <c r="K304" t="s">
        <v>235</v>
      </c>
      <c r="L304" t="s">
        <v>595</v>
      </c>
      <c r="M304" t="s">
        <v>595</v>
      </c>
      <c r="N304" t="s">
        <v>247</v>
      </c>
    </row>
    <row r="305" spans="1:14" x14ac:dyDescent="0.3">
      <c r="A305" s="1" t="s">
        <v>126</v>
      </c>
      <c r="B305" t="s">
        <v>751</v>
      </c>
      <c r="C305" s="2" t="s">
        <v>753</v>
      </c>
      <c r="D305" t="s">
        <v>282</v>
      </c>
      <c r="E305" s="10" t="s">
        <v>187</v>
      </c>
      <c r="F305" s="14" t="s">
        <v>119</v>
      </c>
      <c r="G305" s="5" t="s">
        <v>601</v>
      </c>
      <c r="H305" s="6" t="s">
        <v>120</v>
      </c>
      <c r="I305" s="4" t="s">
        <v>178</v>
      </c>
      <c r="J305" s="4" t="s">
        <v>121</v>
      </c>
      <c r="K305" t="s">
        <v>230</v>
      </c>
      <c r="L305" t="s">
        <v>595</v>
      </c>
      <c r="M305" t="s">
        <v>595</v>
      </c>
      <c r="N305" s="1" t="s">
        <v>247</v>
      </c>
    </row>
    <row r="306" spans="1:14" x14ac:dyDescent="0.3">
      <c r="A306" s="1" t="s">
        <v>126</v>
      </c>
      <c r="B306" t="s">
        <v>754</v>
      </c>
      <c r="C306" s="2" t="s">
        <v>755</v>
      </c>
      <c r="D306" t="s">
        <v>282</v>
      </c>
      <c r="E306" s="10" t="s">
        <v>187</v>
      </c>
      <c r="F306" s="14" t="s">
        <v>119</v>
      </c>
      <c r="G306" s="5" t="s">
        <v>601</v>
      </c>
      <c r="H306" s="6" t="s">
        <v>120</v>
      </c>
      <c r="I306" s="4" t="s">
        <v>178</v>
      </c>
      <c r="J306" s="4" t="s">
        <v>121</v>
      </c>
      <c r="K306" t="s">
        <v>230</v>
      </c>
      <c r="L306" t="s">
        <v>595</v>
      </c>
      <c r="M306" t="s">
        <v>595</v>
      </c>
      <c r="N306" t="s">
        <v>247</v>
      </c>
    </row>
    <row r="307" spans="1:14" x14ac:dyDescent="0.3">
      <c r="A307" s="1" t="s">
        <v>126</v>
      </c>
      <c r="B307" t="s">
        <v>754</v>
      </c>
      <c r="C307" s="2" t="s">
        <v>756</v>
      </c>
      <c r="D307" t="s">
        <v>282</v>
      </c>
      <c r="E307" s="3" t="s">
        <v>152</v>
      </c>
      <c r="F307" s="15" t="s">
        <v>118</v>
      </c>
      <c r="G307" s="5" t="s">
        <v>601</v>
      </c>
      <c r="H307" s="6" t="s">
        <v>120</v>
      </c>
      <c r="I307" s="4" t="s">
        <v>178</v>
      </c>
      <c r="J307" s="4" t="s">
        <v>121</v>
      </c>
      <c r="K307" t="s">
        <v>230</v>
      </c>
      <c r="L307" t="s">
        <v>595</v>
      </c>
      <c r="M307" t="s">
        <v>595</v>
      </c>
      <c r="N307" s="1" t="s">
        <v>247</v>
      </c>
    </row>
    <row r="308" spans="1:14" x14ac:dyDescent="0.3">
      <c r="A308" s="1" t="s">
        <v>126</v>
      </c>
      <c r="B308" t="s">
        <v>754</v>
      </c>
      <c r="C308" s="2" t="s">
        <v>757</v>
      </c>
      <c r="D308" t="s">
        <v>282</v>
      </c>
      <c r="E308" s="10" t="s">
        <v>187</v>
      </c>
      <c r="F308" s="14" t="s">
        <v>119</v>
      </c>
      <c r="G308" s="5" t="s">
        <v>758</v>
      </c>
      <c r="H308" s="6" t="s">
        <v>120</v>
      </c>
      <c r="I308" s="4" t="s">
        <v>178</v>
      </c>
      <c r="J308" s="4" t="s">
        <v>121</v>
      </c>
      <c r="K308" t="s">
        <v>235</v>
      </c>
      <c r="L308" t="s">
        <v>759</v>
      </c>
      <c r="M308" t="s">
        <v>759</v>
      </c>
      <c r="N308" s="1" t="s">
        <v>247</v>
      </c>
    </row>
    <row r="309" spans="1:14" x14ac:dyDescent="0.3">
      <c r="A309" s="1" t="s">
        <v>126</v>
      </c>
      <c r="B309" t="s">
        <v>754</v>
      </c>
      <c r="C309" s="2" t="s">
        <v>760</v>
      </c>
      <c r="D309" t="s">
        <v>282</v>
      </c>
      <c r="E309" s="3" t="s">
        <v>152</v>
      </c>
      <c r="F309" s="15" t="s">
        <v>118</v>
      </c>
      <c r="G309" s="5" t="s">
        <v>601</v>
      </c>
      <c r="H309" s="6" t="s">
        <v>120</v>
      </c>
      <c r="I309" s="4" t="s">
        <v>178</v>
      </c>
      <c r="J309" s="4" t="s">
        <v>121</v>
      </c>
      <c r="K309" t="s">
        <v>230</v>
      </c>
      <c r="L309" t="s">
        <v>595</v>
      </c>
      <c r="M309" t="s">
        <v>595</v>
      </c>
      <c r="N309" s="1" t="s">
        <v>247</v>
      </c>
    </row>
    <row r="310" spans="1:14" x14ac:dyDescent="0.3">
      <c r="A310" s="1" t="s">
        <v>126</v>
      </c>
      <c r="B310" t="s">
        <v>754</v>
      </c>
      <c r="C310" s="2" t="s">
        <v>761</v>
      </c>
      <c r="D310" t="s">
        <v>282</v>
      </c>
      <c r="E310" s="3" t="s">
        <v>152</v>
      </c>
      <c r="F310" s="15" t="s">
        <v>118</v>
      </c>
      <c r="G310" s="5" t="s">
        <v>601</v>
      </c>
      <c r="H310" s="6" t="s">
        <v>120</v>
      </c>
      <c r="I310" s="4" t="s">
        <v>178</v>
      </c>
      <c r="J310" s="4" t="s">
        <v>121</v>
      </c>
      <c r="K310" t="s">
        <v>230</v>
      </c>
      <c r="L310" t="s">
        <v>595</v>
      </c>
      <c r="M310" t="s">
        <v>595</v>
      </c>
      <c r="N310" s="1" t="s">
        <v>247</v>
      </c>
    </row>
    <row r="311" spans="1:14" x14ac:dyDescent="0.3">
      <c r="A311" s="1" t="s">
        <v>126</v>
      </c>
      <c r="B311" t="s">
        <v>762</v>
      </c>
      <c r="C311" s="2" t="s">
        <v>763</v>
      </c>
      <c r="D311" t="s">
        <v>282</v>
      </c>
      <c r="E311" s="3" t="s">
        <v>152</v>
      </c>
      <c r="F311" s="14" t="s">
        <v>119</v>
      </c>
      <c r="G311" s="5" t="s">
        <v>601</v>
      </c>
      <c r="H311" s="6" t="s">
        <v>120</v>
      </c>
      <c r="I311" s="4" t="s">
        <v>178</v>
      </c>
      <c r="J311" s="4" t="s">
        <v>121</v>
      </c>
      <c r="K311" t="s">
        <v>230</v>
      </c>
      <c r="L311" t="s">
        <v>764</v>
      </c>
      <c r="M311" t="s">
        <v>595</v>
      </c>
      <c r="N311" t="s">
        <v>247</v>
      </c>
    </row>
    <row r="312" spans="1:14" x14ac:dyDescent="0.3">
      <c r="A312" s="1" t="s">
        <v>126</v>
      </c>
      <c r="B312" t="s">
        <v>762</v>
      </c>
      <c r="C312" s="2" t="s">
        <v>765</v>
      </c>
      <c r="D312" t="s">
        <v>282</v>
      </c>
      <c r="E312" s="3" t="s">
        <v>152</v>
      </c>
      <c r="F312" s="14" t="s">
        <v>119</v>
      </c>
      <c r="G312" s="5" t="s">
        <v>601</v>
      </c>
      <c r="H312" s="6" t="s">
        <v>120</v>
      </c>
      <c r="I312" s="4" t="s">
        <v>178</v>
      </c>
      <c r="J312" s="4" t="s">
        <v>121</v>
      </c>
      <c r="K312" t="s">
        <v>230</v>
      </c>
      <c r="L312" t="s">
        <v>764</v>
      </c>
      <c r="M312" t="s">
        <v>595</v>
      </c>
      <c r="N312" s="1" t="s">
        <v>247</v>
      </c>
    </row>
    <row r="313" spans="1:14" x14ac:dyDescent="0.3">
      <c r="A313" s="1" t="s">
        <v>126</v>
      </c>
      <c r="B313" t="s">
        <v>766</v>
      </c>
      <c r="C313" s="2" t="s">
        <v>767</v>
      </c>
      <c r="D313" t="s">
        <v>282</v>
      </c>
      <c r="E313" s="10" t="s">
        <v>187</v>
      </c>
      <c r="F313" s="14" t="s">
        <v>119</v>
      </c>
      <c r="G313" s="5" t="s">
        <v>601</v>
      </c>
      <c r="H313" s="6" t="s">
        <v>120</v>
      </c>
      <c r="I313" s="4" t="s">
        <v>178</v>
      </c>
      <c r="J313" s="4" t="s">
        <v>121</v>
      </c>
      <c r="K313" t="s">
        <v>238</v>
      </c>
      <c r="L313" t="s">
        <v>595</v>
      </c>
      <c r="M313" t="s">
        <v>595</v>
      </c>
      <c r="N313" s="1" t="s">
        <v>247</v>
      </c>
    </row>
    <row r="314" spans="1:14" x14ac:dyDescent="0.3">
      <c r="A314" s="1" t="s">
        <v>126</v>
      </c>
      <c r="B314" t="s">
        <v>766</v>
      </c>
      <c r="C314" s="2" t="s">
        <v>768</v>
      </c>
      <c r="D314" t="s">
        <v>282</v>
      </c>
      <c r="E314" s="3" t="s">
        <v>152</v>
      </c>
      <c r="F314" s="14" t="s">
        <v>119</v>
      </c>
      <c r="G314" s="5" t="s">
        <v>601</v>
      </c>
      <c r="H314" s="6" t="s">
        <v>120</v>
      </c>
      <c r="I314" s="4" t="s">
        <v>178</v>
      </c>
      <c r="J314" s="4" t="s">
        <v>121</v>
      </c>
      <c r="K314" t="s">
        <v>230</v>
      </c>
      <c r="L314" t="s">
        <v>595</v>
      </c>
      <c r="M314" t="s">
        <v>595</v>
      </c>
      <c r="N314" s="1" t="s">
        <v>247</v>
      </c>
    </row>
    <row r="315" spans="1:14" x14ac:dyDescent="0.3">
      <c r="A315" s="1" t="s">
        <v>126</v>
      </c>
      <c r="B315" t="s">
        <v>766</v>
      </c>
      <c r="C315" s="2" t="s">
        <v>769</v>
      </c>
      <c r="D315" t="s">
        <v>282</v>
      </c>
      <c r="E315" s="10" t="s">
        <v>187</v>
      </c>
      <c r="F315" s="14" t="s">
        <v>119</v>
      </c>
      <c r="G315" s="5" t="s">
        <v>601</v>
      </c>
      <c r="H315" s="6" t="s">
        <v>120</v>
      </c>
      <c r="I315" s="4" t="s">
        <v>178</v>
      </c>
      <c r="J315" s="4" t="s">
        <v>121</v>
      </c>
      <c r="K315" t="s">
        <v>230</v>
      </c>
      <c r="L315" t="s">
        <v>770</v>
      </c>
      <c r="M315" t="s">
        <v>595</v>
      </c>
      <c r="N315" s="1" t="s">
        <v>247</v>
      </c>
    </row>
    <row r="316" spans="1:14" x14ac:dyDescent="0.3">
      <c r="A316" s="1" t="s">
        <v>126</v>
      </c>
      <c r="B316" t="s">
        <v>766</v>
      </c>
      <c r="C316" s="2" t="s">
        <v>771</v>
      </c>
      <c r="D316" t="s">
        <v>282</v>
      </c>
      <c r="E316" s="10" t="s">
        <v>187</v>
      </c>
      <c r="F316" s="14" t="s">
        <v>119</v>
      </c>
      <c r="G316" s="5" t="s">
        <v>601</v>
      </c>
      <c r="H316" s="6" t="s">
        <v>120</v>
      </c>
      <c r="I316" s="4" t="s">
        <v>178</v>
      </c>
      <c r="J316" s="4" t="s">
        <v>121</v>
      </c>
      <c r="K316" t="s">
        <v>230</v>
      </c>
      <c r="L316" t="s">
        <v>770</v>
      </c>
      <c r="M316" t="s">
        <v>595</v>
      </c>
      <c r="N316" t="s">
        <v>247</v>
      </c>
    </row>
    <row r="317" spans="1:14" x14ac:dyDescent="0.3">
      <c r="A317" s="1" t="s">
        <v>126</v>
      </c>
      <c r="B317" t="s">
        <v>766</v>
      </c>
      <c r="C317" s="2" t="s">
        <v>772</v>
      </c>
      <c r="D317" t="s">
        <v>282</v>
      </c>
      <c r="E317" s="10" t="s">
        <v>187</v>
      </c>
      <c r="F317" s="14" t="s">
        <v>119</v>
      </c>
      <c r="G317" s="5" t="s">
        <v>601</v>
      </c>
      <c r="H317" s="6" t="s">
        <v>120</v>
      </c>
      <c r="I317" s="4" t="s">
        <v>178</v>
      </c>
      <c r="J317" s="4" t="s">
        <v>121</v>
      </c>
      <c r="K317" t="s">
        <v>230</v>
      </c>
      <c r="L317" t="s">
        <v>770</v>
      </c>
      <c r="M317" t="s">
        <v>595</v>
      </c>
      <c r="N317" s="1" t="s">
        <v>247</v>
      </c>
    </row>
    <row r="318" spans="1:14" x14ac:dyDescent="0.3">
      <c r="A318" s="1" t="s">
        <v>126</v>
      </c>
      <c r="B318" t="s">
        <v>773</v>
      </c>
      <c r="C318" s="2" t="s">
        <v>774</v>
      </c>
      <c r="D318" t="s">
        <v>470</v>
      </c>
      <c r="E318" s="7" t="s">
        <v>158</v>
      </c>
      <c r="F318" s="15" t="s">
        <v>118</v>
      </c>
      <c r="G318" s="5" t="s">
        <v>601</v>
      </c>
      <c r="H318" s="6" t="s">
        <v>120</v>
      </c>
      <c r="I318" s="4" t="s">
        <v>178</v>
      </c>
      <c r="J318" s="4" t="s">
        <v>121</v>
      </c>
      <c r="K318" t="s">
        <v>230</v>
      </c>
      <c r="L318" t="s">
        <v>770</v>
      </c>
      <c r="M318" t="s">
        <v>256</v>
      </c>
      <c r="N318" t="s">
        <v>247</v>
      </c>
    </row>
    <row r="319" spans="1:14" x14ac:dyDescent="0.3">
      <c r="A319" s="1" t="s">
        <v>126</v>
      </c>
      <c r="B319" t="s">
        <v>775</v>
      </c>
      <c r="C319" s="2" t="s">
        <v>776</v>
      </c>
      <c r="D319" t="s">
        <v>282</v>
      </c>
      <c r="E319" s="3" t="s">
        <v>152</v>
      </c>
      <c r="F319" s="14" t="s">
        <v>119</v>
      </c>
      <c r="G319" s="5" t="s">
        <v>480</v>
      </c>
      <c r="H319" s="6" t="s">
        <v>120</v>
      </c>
      <c r="I319" s="4" t="s">
        <v>178</v>
      </c>
      <c r="J319" s="4" t="s">
        <v>121</v>
      </c>
      <c r="K319" t="s">
        <v>230</v>
      </c>
      <c r="L319" t="s">
        <v>594</v>
      </c>
      <c r="M319" t="s">
        <v>595</v>
      </c>
      <c r="N319" s="1" t="s">
        <v>247</v>
      </c>
    </row>
    <row r="320" spans="1:14" x14ac:dyDescent="0.3">
      <c r="A320" s="1" t="s">
        <v>126</v>
      </c>
      <c r="B320" t="s">
        <v>777</v>
      </c>
      <c r="C320" s="2" t="s">
        <v>778</v>
      </c>
      <c r="D320" t="s">
        <v>282</v>
      </c>
      <c r="E320" s="10" t="s">
        <v>187</v>
      </c>
      <c r="F320" s="14" t="s">
        <v>119</v>
      </c>
      <c r="G320" s="5" t="s">
        <v>779</v>
      </c>
      <c r="H320" s="6" t="s">
        <v>120</v>
      </c>
      <c r="I320" s="4" t="s">
        <v>178</v>
      </c>
      <c r="J320" s="4" t="s">
        <v>121</v>
      </c>
      <c r="K320" t="s">
        <v>387</v>
      </c>
      <c r="L320" t="s">
        <v>780</v>
      </c>
      <c r="M320" t="s">
        <v>595</v>
      </c>
      <c r="N320" t="s">
        <v>247</v>
      </c>
    </row>
    <row r="321" spans="1:14" x14ac:dyDescent="0.3">
      <c r="A321" s="1" t="s">
        <v>126</v>
      </c>
      <c r="B321" t="s">
        <v>777</v>
      </c>
      <c r="C321" s="2" t="s">
        <v>781</v>
      </c>
      <c r="D321" t="s">
        <v>282</v>
      </c>
      <c r="E321" s="3" t="s">
        <v>152</v>
      </c>
      <c r="F321" s="14" t="s">
        <v>119</v>
      </c>
      <c r="G321" s="5" t="s">
        <v>601</v>
      </c>
      <c r="H321" s="6" t="s">
        <v>120</v>
      </c>
      <c r="I321" s="4" t="s">
        <v>178</v>
      </c>
      <c r="J321" s="4" t="s">
        <v>121</v>
      </c>
      <c r="K321" t="s">
        <v>230</v>
      </c>
      <c r="L321" t="s">
        <v>770</v>
      </c>
      <c r="M321" t="s">
        <v>595</v>
      </c>
      <c r="N321" s="1" t="s">
        <v>247</v>
      </c>
    </row>
    <row r="322" spans="1:14" x14ac:dyDescent="0.3">
      <c r="A322" s="1" t="s">
        <v>126</v>
      </c>
      <c r="B322" t="s">
        <v>782</v>
      </c>
      <c r="C322" s="2" t="s">
        <v>783</v>
      </c>
      <c r="D322" t="s">
        <v>282</v>
      </c>
      <c r="E322" s="10" t="s">
        <v>187</v>
      </c>
      <c r="F322" s="14" t="s">
        <v>119</v>
      </c>
      <c r="G322" s="5" t="s">
        <v>601</v>
      </c>
      <c r="H322" s="6" t="s">
        <v>120</v>
      </c>
      <c r="I322" s="4" t="s">
        <v>178</v>
      </c>
      <c r="J322" s="4" t="s">
        <v>121</v>
      </c>
      <c r="K322" t="s">
        <v>230</v>
      </c>
      <c r="L322" t="s">
        <v>770</v>
      </c>
      <c r="M322" t="s">
        <v>595</v>
      </c>
      <c r="N322" t="s">
        <v>247</v>
      </c>
    </row>
    <row r="323" spans="1:14" x14ac:dyDescent="0.3">
      <c r="A323" s="1" t="s">
        <v>126</v>
      </c>
      <c r="B323" t="s">
        <v>784</v>
      </c>
      <c r="C323" s="2" t="s">
        <v>785</v>
      </c>
      <c r="D323" t="s">
        <v>282</v>
      </c>
      <c r="E323" s="10" t="s">
        <v>187</v>
      </c>
      <c r="F323" s="14" t="s">
        <v>119</v>
      </c>
      <c r="G323" s="5" t="s">
        <v>601</v>
      </c>
      <c r="H323" s="6" t="s">
        <v>120</v>
      </c>
      <c r="I323" s="4" t="s">
        <v>178</v>
      </c>
      <c r="J323" s="4" t="s">
        <v>121</v>
      </c>
      <c r="K323" t="s">
        <v>230</v>
      </c>
      <c r="L323" t="s">
        <v>770</v>
      </c>
      <c r="M323" t="s">
        <v>595</v>
      </c>
      <c r="N323" s="1" t="s">
        <v>247</v>
      </c>
    </row>
    <row r="324" spans="1:14" x14ac:dyDescent="0.3">
      <c r="A324" s="1" t="s">
        <v>126</v>
      </c>
      <c r="B324" t="s">
        <v>786</v>
      </c>
      <c r="C324" s="2" t="s">
        <v>787</v>
      </c>
      <c r="D324" t="s">
        <v>282</v>
      </c>
      <c r="E324" s="10" t="s">
        <v>187</v>
      </c>
      <c r="F324" s="14" t="s">
        <v>119</v>
      </c>
      <c r="G324" s="5" t="s">
        <v>601</v>
      </c>
      <c r="H324" s="6" t="s">
        <v>120</v>
      </c>
      <c r="I324" s="4" t="s">
        <v>178</v>
      </c>
      <c r="J324" s="4" t="s">
        <v>121</v>
      </c>
      <c r="K324" t="s">
        <v>230</v>
      </c>
      <c r="L324" t="s">
        <v>770</v>
      </c>
      <c r="M324" t="s">
        <v>595</v>
      </c>
      <c r="N324" t="s">
        <v>247</v>
      </c>
    </row>
    <row r="325" spans="1:14" x14ac:dyDescent="0.3">
      <c r="A325" s="1" t="s">
        <v>126</v>
      </c>
      <c r="B325" t="s">
        <v>786</v>
      </c>
      <c r="C325" s="2" t="s">
        <v>788</v>
      </c>
      <c r="D325" t="s">
        <v>282</v>
      </c>
      <c r="E325" s="10" t="s">
        <v>187</v>
      </c>
      <c r="F325" s="14" t="s">
        <v>119</v>
      </c>
      <c r="G325" s="5" t="s">
        <v>601</v>
      </c>
      <c r="H325" s="6" t="s">
        <v>120</v>
      </c>
      <c r="I325" s="4" t="s">
        <v>178</v>
      </c>
      <c r="J325" s="4" t="s">
        <v>121</v>
      </c>
      <c r="K325" t="s">
        <v>230</v>
      </c>
      <c r="L325" t="s">
        <v>770</v>
      </c>
      <c r="M325" t="s">
        <v>595</v>
      </c>
      <c r="N325" s="1" t="s">
        <v>247</v>
      </c>
    </row>
    <row r="326" spans="1:14" x14ac:dyDescent="0.3">
      <c r="A326" s="1" t="s">
        <v>126</v>
      </c>
      <c r="B326" t="s">
        <v>789</v>
      </c>
      <c r="C326" s="2" t="s">
        <v>790</v>
      </c>
      <c r="D326" t="s">
        <v>282</v>
      </c>
      <c r="E326" s="10" t="s">
        <v>187</v>
      </c>
      <c r="F326" s="14" t="s">
        <v>119</v>
      </c>
      <c r="G326" s="5" t="s">
        <v>601</v>
      </c>
      <c r="H326" s="6" t="s">
        <v>120</v>
      </c>
      <c r="I326" s="4" t="s">
        <v>178</v>
      </c>
      <c r="J326" s="4" t="s">
        <v>121</v>
      </c>
      <c r="K326" t="s">
        <v>230</v>
      </c>
      <c r="L326" t="s">
        <v>770</v>
      </c>
      <c r="M326" t="s">
        <v>595</v>
      </c>
      <c r="N326" s="1" t="s">
        <v>247</v>
      </c>
    </row>
    <row r="327" spans="1:14" x14ac:dyDescent="0.3">
      <c r="A327" s="1" t="s">
        <v>126</v>
      </c>
      <c r="B327" t="s">
        <v>789</v>
      </c>
      <c r="C327" s="2" t="s">
        <v>791</v>
      </c>
      <c r="D327" t="s">
        <v>282</v>
      </c>
      <c r="E327" s="10" t="s">
        <v>187</v>
      </c>
      <c r="F327" s="14" t="s">
        <v>119</v>
      </c>
      <c r="G327" s="5" t="s">
        <v>601</v>
      </c>
      <c r="H327" s="6" t="s">
        <v>120</v>
      </c>
      <c r="I327" s="4" t="s">
        <v>178</v>
      </c>
      <c r="J327" s="4" t="s">
        <v>121</v>
      </c>
      <c r="K327" t="s">
        <v>230</v>
      </c>
      <c r="L327" t="s">
        <v>770</v>
      </c>
      <c r="M327" t="s">
        <v>595</v>
      </c>
      <c r="N327" s="1" t="s">
        <v>247</v>
      </c>
    </row>
    <row r="328" spans="1:14" x14ac:dyDescent="0.3">
      <c r="A328" s="1" t="s">
        <v>126</v>
      </c>
      <c r="B328" t="s">
        <v>792</v>
      </c>
      <c r="C328" s="2" t="s">
        <v>793</v>
      </c>
      <c r="D328" t="s">
        <v>282</v>
      </c>
      <c r="E328" s="10" t="s">
        <v>187</v>
      </c>
      <c r="F328" s="14" t="s">
        <v>119</v>
      </c>
      <c r="G328" s="5" t="s">
        <v>480</v>
      </c>
      <c r="H328" s="6" t="s">
        <v>120</v>
      </c>
      <c r="I328" s="4" t="s">
        <v>178</v>
      </c>
      <c r="J328" s="4" t="s">
        <v>121</v>
      </c>
      <c r="K328" t="s">
        <v>230</v>
      </c>
      <c r="L328" t="s">
        <v>594</v>
      </c>
      <c r="M328" t="s">
        <v>595</v>
      </c>
      <c r="N328" t="s">
        <v>247</v>
      </c>
    </row>
    <row r="329" spans="1:14" x14ac:dyDescent="0.3">
      <c r="A329" s="1" t="s">
        <v>126</v>
      </c>
      <c r="B329" t="s">
        <v>792</v>
      </c>
      <c r="C329" s="2" t="s">
        <v>794</v>
      </c>
      <c r="D329" t="s">
        <v>282</v>
      </c>
      <c r="E329" s="10" t="s">
        <v>187</v>
      </c>
      <c r="F329" s="14" t="s">
        <v>119</v>
      </c>
      <c r="G329" s="5" t="s">
        <v>480</v>
      </c>
      <c r="H329" s="6" t="s">
        <v>120</v>
      </c>
      <c r="I329" s="4" t="s">
        <v>178</v>
      </c>
      <c r="J329" s="4" t="s">
        <v>121</v>
      </c>
      <c r="K329" t="s">
        <v>230</v>
      </c>
      <c r="L329" t="s">
        <v>594</v>
      </c>
      <c r="M329" t="s">
        <v>595</v>
      </c>
      <c r="N329" s="1" t="s">
        <v>247</v>
      </c>
    </row>
    <row r="330" spans="1:14" x14ac:dyDescent="0.3">
      <c r="A330" s="1" t="s">
        <v>126</v>
      </c>
      <c r="B330" t="s">
        <v>792</v>
      </c>
      <c r="C330" s="2" t="s">
        <v>795</v>
      </c>
      <c r="D330" t="s">
        <v>282</v>
      </c>
      <c r="E330" s="10" t="s">
        <v>187</v>
      </c>
      <c r="F330" s="14" t="s">
        <v>119</v>
      </c>
      <c r="G330" s="5" t="s">
        <v>480</v>
      </c>
      <c r="H330" s="6" t="s">
        <v>120</v>
      </c>
      <c r="I330" s="4" t="s">
        <v>178</v>
      </c>
      <c r="J330" s="4" t="s">
        <v>121</v>
      </c>
      <c r="K330" t="s">
        <v>230</v>
      </c>
      <c r="L330" t="s">
        <v>594</v>
      </c>
      <c r="M330" t="s">
        <v>595</v>
      </c>
      <c r="N330" s="1" t="s">
        <v>247</v>
      </c>
    </row>
    <row r="331" spans="1:14" x14ac:dyDescent="0.3">
      <c r="A331" s="1" t="s">
        <v>126</v>
      </c>
      <c r="B331" t="s">
        <v>792</v>
      </c>
      <c r="C331" s="2" t="s">
        <v>796</v>
      </c>
      <c r="D331" t="s">
        <v>282</v>
      </c>
      <c r="E331" s="10" t="s">
        <v>187</v>
      </c>
      <c r="F331" s="14" t="s">
        <v>119</v>
      </c>
      <c r="G331" s="5" t="s">
        <v>480</v>
      </c>
      <c r="H331" s="6" t="s">
        <v>120</v>
      </c>
      <c r="I331" s="4" t="s">
        <v>178</v>
      </c>
      <c r="J331" s="4" t="s">
        <v>121</v>
      </c>
      <c r="K331" t="s">
        <v>238</v>
      </c>
      <c r="L331" t="s">
        <v>594</v>
      </c>
      <c r="M331" t="s">
        <v>595</v>
      </c>
      <c r="N331" s="1" t="s">
        <v>247</v>
      </c>
    </row>
    <row r="332" spans="1:14" x14ac:dyDescent="0.3">
      <c r="A332" s="1" t="s">
        <v>126</v>
      </c>
      <c r="B332" t="s">
        <v>797</v>
      </c>
      <c r="C332" s="2" t="s">
        <v>798</v>
      </c>
      <c r="D332" t="s">
        <v>282</v>
      </c>
      <c r="E332" s="3" t="s">
        <v>152</v>
      </c>
      <c r="F332" s="14" t="s">
        <v>119</v>
      </c>
      <c r="G332" s="5" t="s">
        <v>601</v>
      </c>
      <c r="H332" s="6" t="s">
        <v>120</v>
      </c>
      <c r="I332" s="4" t="s">
        <v>178</v>
      </c>
      <c r="J332" s="4" t="s">
        <v>121</v>
      </c>
      <c r="K332" t="s">
        <v>230</v>
      </c>
      <c r="L332" t="s">
        <v>770</v>
      </c>
      <c r="M332" t="s">
        <v>595</v>
      </c>
      <c r="N332" s="1" t="s">
        <v>247</v>
      </c>
    </row>
    <row r="333" spans="1:14" x14ac:dyDescent="0.3">
      <c r="A333" s="1" t="s">
        <v>126</v>
      </c>
      <c r="B333" t="s">
        <v>799</v>
      </c>
      <c r="C333" s="2" t="s">
        <v>800</v>
      </c>
      <c r="D333" t="s">
        <v>282</v>
      </c>
      <c r="E333" s="10" t="s">
        <v>187</v>
      </c>
      <c r="F333" s="14" t="s">
        <v>119</v>
      </c>
      <c r="G333" s="5" t="s">
        <v>480</v>
      </c>
      <c r="H333" s="6" t="s">
        <v>120</v>
      </c>
      <c r="I333" s="4" t="s">
        <v>178</v>
      </c>
      <c r="J333" s="4" t="s">
        <v>121</v>
      </c>
      <c r="K333" t="s">
        <v>230</v>
      </c>
      <c r="L333" t="s">
        <v>594</v>
      </c>
      <c r="M333" t="s">
        <v>595</v>
      </c>
      <c r="N333" t="s">
        <v>247</v>
      </c>
    </row>
    <row r="334" spans="1:14" x14ac:dyDescent="0.3">
      <c r="A334" s="1" t="s">
        <v>126</v>
      </c>
      <c r="B334" t="s">
        <v>801</v>
      </c>
      <c r="C334" s="2" t="s">
        <v>802</v>
      </c>
      <c r="D334" t="s">
        <v>282</v>
      </c>
      <c r="E334" s="7" t="s">
        <v>158</v>
      </c>
      <c r="F334" s="15" t="s">
        <v>118</v>
      </c>
      <c r="G334" s="5" t="s">
        <v>480</v>
      </c>
      <c r="H334" s="6" t="s">
        <v>120</v>
      </c>
      <c r="I334" s="4" t="s">
        <v>178</v>
      </c>
      <c r="J334" s="4" t="s">
        <v>121</v>
      </c>
      <c r="K334" t="s">
        <v>230</v>
      </c>
      <c r="L334" t="s">
        <v>594</v>
      </c>
      <c r="M334" t="s">
        <v>595</v>
      </c>
      <c r="N334" t="s">
        <v>247</v>
      </c>
    </row>
    <row r="335" spans="1:14" x14ac:dyDescent="0.3">
      <c r="A335" s="1" t="s">
        <v>126</v>
      </c>
      <c r="B335" t="s">
        <v>803</v>
      </c>
      <c r="C335" s="2" t="s">
        <v>804</v>
      </c>
      <c r="D335" t="s">
        <v>282</v>
      </c>
      <c r="E335" s="3" t="s">
        <v>152</v>
      </c>
      <c r="F335" s="14" t="s">
        <v>119</v>
      </c>
      <c r="G335" s="5" t="s">
        <v>601</v>
      </c>
      <c r="H335" s="6" t="s">
        <v>120</v>
      </c>
      <c r="I335" s="4" t="s">
        <v>178</v>
      </c>
      <c r="J335" s="4" t="s">
        <v>121</v>
      </c>
      <c r="K335" t="s">
        <v>230</v>
      </c>
      <c r="L335" t="s">
        <v>770</v>
      </c>
      <c r="M335" t="s">
        <v>595</v>
      </c>
      <c r="N335" t="s">
        <v>247</v>
      </c>
    </row>
    <row r="336" spans="1:14" x14ac:dyDescent="0.3">
      <c r="A336" s="1" t="s">
        <v>126</v>
      </c>
      <c r="B336" t="s">
        <v>803</v>
      </c>
      <c r="C336" s="2" t="s">
        <v>805</v>
      </c>
      <c r="D336" t="s">
        <v>282</v>
      </c>
      <c r="E336" s="3" t="s">
        <v>152</v>
      </c>
      <c r="F336" s="14" t="s">
        <v>119</v>
      </c>
      <c r="G336" s="5" t="s">
        <v>601</v>
      </c>
      <c r="H336" s="6" t="s">
        <v>120</v>
      </c>
      <c r="I336" s="4" t="s">
        <v>178</v>
      </c>
      <c r="J336" s="4" t="s">
        <v>121</v>
      </c>
      <c r="K336" t="s">
        <v>230</v>
      </c>
      <c r="L336" t="s">
        <v>770</v>
      </c>
      <c r="M336" t="s">
        <v>595</v>
      </c>
      <c r="N336" s="1" t="s">
        <v>247</v>
      </c>
    </row>
    <row r="337" spans="1:14" x14ac:dyDescent="0.3">
      <c r="A337" s="1" t="s">
        <v>126</v>
      </c>
      <c r="B337" t="s">
        <v>803</v>
      </c>
      <c r="C337" s="2" t="s">
        <v>806</v>
      </c>
      <c r="D337" t="s">
        <v>282</v>
      </c>
      <c r="E337" s="3" t="s">
        <v>152</v>
      </c>
      <c r="F337" s="14" t="s">
        <v>119</v>
      </c>
      <c r="G337" s="5" t="s">
        <v>601</v>
      </c>
      <c r="H337" s="6" t="s">
        <v>120</v>
      </c>
      <c r="I337" s="4" t="s">
        <v>178</v>
      </c>
      <c r="J337" s="4" t="s">
        <v>121</v>
      </c>
      <c r="K337" t="s">
        <v>230</v>
      </c>
      <c r="L337" t="s">
        <v>770</v>
      </c>
      <c r="M337" t="s">
        <v>595</v>
      </c>
      <c r="N337" t="s">
        <v>247</v>
      </c>
    </row>
    <row r="338" spans="1:14" x14ac:dyDescent="0.3">
      <c r="A338" s="1" t="s">
        <v>126</v>
      </c>
      <c r="B338" t="s">
        <v>807</v>
      </c>
      <c r="C338" s="2" t="s">
        <v>808</v>
      </c>
      <c r="D338" t="s">
        <v>282</v>
      </c>
      <c r="E338" s="10" t="s">
        <v>187</v>
      </c>
      <c r="F338" s="14" t="s">
        <v>119</v>
      </c>
      <c r="G338" s="5" t="s">
        <v>601</v>
      </c>
      <c r="H338" s="6" t="s">
        <v>120</v>
      </c>
      <c r="I338" s="4" t="s">
        <v>178</v>
      </c>
      <c r="J338" s="4" t="s">
        <v>121</v>
      </c>
      <c r="K338" t="s">
        <v>235</v>
      </c>
      <c r="L338" t="s">
        <v>595</v>
      </c>
      <c r="M338" t="s">
        <v>595</v>
      </c>
      <c r="N338" s="1" t="s">
        <v>247</v>
      </c>
    </row>
    <row r="339" spans="1:14" x14ac:dyDescent="0.3">
      <c r="A339" s="1" t="s">
        <v>126</v>
      </c>
      <c r="B339" t="s">
        <v>809</v>
      </c>
      <c r="C339" s="2" t="s">
        <v>810</v>
      </c>
      <c r="D339" t="s">
        <v>282</v>
      </c>
      <c r="E339" s="3" t="s">
        <v>152</v>
      </c>
      <c r="F339" s="14" t="s">
        <v>119</v>
      </c>
      <c r="G339" s="5" t="s">
        <v>601</v>
      </c>
      <c r="H339" s="6" t="s">
        <v>120</v>
      </c>
      <c r="I339" s="4" t="s">
        <v>178</v>
      </c>
      <c r="J339" s="4" t="s">
        <v>121</v>
      </c>
      <c r="K339" t="s">
        <v>230</v>
      </c>
      <c r="L339" t="s">
        <v>770</v>
      </c>
      <c r="M339" t="s">
        <v>595</v>
      </c>
      <c r="N339" s="1" t="s">
        <v>247</v>
      </c>
    </row>
    <row r="340" spans="1:14" x14ac:dyDescent="0.3">
      <c r="A340" s="1" t="s">
        <v>126</v>
      </c>
      <c r="B340" t="s">
        <v>811</v>
      </c>
      <c r="C340" s="2" t="s">
        <v>812</v>
      </c>
      <c r="D340" t="s">
        <v>282</v>
      </c>
      <c r="E340" s="10" t="s">
        <v>187</v>
      </c>
      <c r="F340" s="14" t="s">
        <v>119</v>
      </c>
      <c r="G340" s="5" t="s">
        <v>601</v>
      </c>
      <c r="H340" s="6" t="s">
        <v>120</v>
      </c>
      <c r="I340" s="4" t="s">
        <v>178</v>
      </c>
      <c r="J340" s="4" t="s">
        <v>121</v>
      </c>
      <c r="K340" t="s">
        <v>230</v>
      </c>
      <c r="L340" t="s">
        <v>770</v>
      </c>
      <c r="M340" t="s">
        <v>595</v>
      </c>
      <c r="N340" t="s">
        <v>247</v>
      </c>
    </row>
    <row r="341" spans="1:14" x14ac:dyDescent="0.3">
      <c r="A341" s="1" t="s">
        <v>126</v>
      </c>
      <c r="B341" t="s">
        <v>811</v>
      </c>
      <c r="C341" s="2" t="s">
        <v>813</v>
      </c>
      <c r="D341" t="s">
        <v>282</v>
      </c>
      <c r="E341" s="10" t="s">
        <v>187</v>
      </c>
      <c r="F341" s="14" t="s">
        <v>119</v>
      </c>
      <c r="G341" s="5" t="s">
        <v>601</v>
      </c>
      <c r="H341" s="6" t="s">
        <v>120</v>
      </c>
      <c r="I341" s="4" t="s">
        <v>178</v>
      </c>
      <c r="J341" s="4" t="s">
        <v>121</v>
      </c>
      <c r="K341" t="s">
        <v>230</v>
      </c>
      <c r="L341" t="s">
        <v>770</v>
      </c>
      <c r="M341" t="s">
        <v>595</v>
      </c>
      <c r="N341" t="s">
        <v>247</v>
      </c>
    </row>
    <row r="342" spans="1:14" x14ac:dyDescent="0.3">
      <c r="A342" s="1" t="s">
        <v>126</v>
      </c>
      <c r="B342" t="s">
        <v>814</v>
      </c>
      <c r="C342" s="2" t="s">
        <v>815</v>
      </c>
      <c r="D342" t="s">
        <v>282</v>
      </c>
      <c r="E342" s="10" t="s">
        <v>187</v>
      </c>
      <c r="F342" s="14" t="s">
        <v>119</v>
      </c>
      <c r="G342" s="5" t="s">
        <v>480</v>
      </c>
      <c r="H342" s="6" t="s">
        <v>120</v>
      </c>
      <c r="I342" s="4" t="s">
        <v>178</v>
      </c>
      <c r="J342" s="4" t="s">
        <v>121</v>
      </c>
      <c r="K342" t="s">
        <v>235</v>
      </c>
      <c r="L342" t="s">
        <v>594</v>
      </c>
      <c r="M342" t="s">
        <v>595</v>
      </c>
      <c r="N342" t="s">
        <v>247</v>
      </c>
    </row>
    <row r="343" spans="1:14" x14ac:dyDescent="0.3">
      <c r="A343" s="1" t="s">
        <v>126</v>
      </c>
      <c r="B343" t="s">
        <v>814</v>
      </c>
      <c r="C343" s="2" t="s">
        <v>816</v>
      </c>
      <c r="D343" t="s">
        <v>282</v>
      </c>
      <c r="E343" s="10" t="s">
        <v>187</v>
      </c>
      <c r="F343" s="14" t="s">
        <v>119</v>
      </c>
      <c r="G343" s="5" t="s">
        <v>480</v>
      </c>
      <c r="H343" s="6" t="s">
        <v>120</v>
      </c>
      <c r="I343" s="4" t="s">
        <v>178</v>
      </c>
      <c r="J343" s="4" t="s">
        <v>121</v>
      </c>
      <c r="K343" t="s">
        <v>230</v>
      </c>
      <c r="L343" t="s">
        <v>594</v>
      </c>
      <c r="M343" t="s">
        <v>595</v>
      </c>
      <c r="N343" t="s">
        <v>247</v>
      </c>
    </row>
    <row r="344" spans="1:14" x14ac:dyDescent="0.3">
      <c r="A344" s="1" t="s">
        <v>126</v>
      </c>
      <c r="B344" t="s">
        <v>814</v>
      </c>
      <c r="C344" s="2" t="s">
        <v>817</v>
      </c>
      <c r="D344" t="s">
        <v>282</v>
      </c>
      <c r="E344" s="10" t="s">
        <v>187</v>
      </c>
      <c r="F344" s="14" t="s">
        <v>119</v>
      </c>
      <c r="G344" s="5" t="s">
        <v>480</v>
      </c>
      <c r="H344" s="6" t="s">
        <v>120</v>
      </c>
      <c r="I344" s="4" t="s">
        <v>178</v>
      </c>
      <c r="J344" s="4" t="s">
        <v>121</v>
      </c>
      <c r="K344" t="s">
        <v>235</v>
      </c>
      <c r="L344" t="s">
        <v>594</v>
      </c>
      <c r="M344" t="s">
        <v>595</v>
      </c>
      <c r="N344" t="s">
        <v>247</v>
      </c>
    </row>
    <row r="345" spans="1:14" x14ac:dyDescent="0.3">
      <c r="A345" s="1" t="s">
        <v>126</v>
      </c>
      <c r="B345" t="s">
        <v>814</v>
      </c>
      <c r="C345" s="2" t="s">
        <v>818</v>
      </c>
      <c r="D345" t="s">
        <v>282</v>
      </c>
      <c r="E345" s="10" t="s">
        <v>187</v>
      </c>
      <c r="F345" s="14" t="s">
        <v>119</v>
      </c>
      <c r="G345" s="5" t="s">
        <v>480</v>
      </c>
      <c r="H345" s="6" t="s">
        <v>120</v>
      </c>
      <c r="I345" s="4" t="s">
        <v>178</v>
      </c>
      <c r="J345" s="4" t="s">
        <v>121</v>
      </c>
      <c r="K345" t="s">
        <v>230</v>
      </c>
      <c r="L345" t="s">
        <v>594</v>
      </c>
      <c r="M345" t="s">
        <v>595</v>
      </c>
      <c r="N345" s="1" t="s">
        <v>247</v>
      </c>
    </row>
    <row r="346" spans="1:14" x14ac:dyDescent="0.3">
      <c r="A346" s="1" t="s">
        <v>126</v>
      </c>
      <c r="B346" t="s">
        <v>814</v>
      </c>
      <c r="C346" s="2" t="s">
        <v>819</v>
      </c>
      <c r="D346" t="s">
        <v>282</v>
      </c>
      <c r="E346" s="10" t="s">
        <v>187</v>
      </c>
      <c r="F346" s="14" t="s">
        <v>119</v>
      </c>
      <c r="G346" s="5" t="s">
        <v>480</v>
      </c>
      <c r="H346" s="6" t="s">
        <v>120</v>
      </c>
      <c r="I346" s="4" t="s">
        <v>178</v>
      </c>
      <c r="J346" s="4" t="s">
        <v>121</v>
      </c>
      <c r="K346" t="s">
        <v>230</v>
      </c>
      <c r="L346" t="s">
        <v>594</v>
      </c>
      <c r="M346" t="s">
        <v>595</v>
      </c>
      <c r="N346" s="1" t="s">
        <v>247</v>
      </c>
    </row>
    <row r="347" spans="1:14" x14ac:dyDescent="0.3">
      <c r="A347" s="1" t="s">
        <v>126</v>
      </c>
      <c r="B347" t="s">
        <v>814</v>
      </c>
      <c r="C347" s="2" t="s">
        <v>820</v>
      </c>
      <c r="D347" t="s">
        <v>282</v>
      </c>
      <c r="E347" s="10" t="s">
        <v>187</v>
      </c>
      <c r="F347" s="14" t="s">
        <v>119</v>
      </c>
      <c r="G347" s="5" t="s">
        <v>480</v>
      </c>
      <c r="H347" s="6" t="s">
        <v>120</v>
      </c>
      <c r="I347" s="4" t="s">
        <v>178</v>
      </c>
      <c r="J347" s="4" t="s">
        <v>121</v>
      </c>
      <c r="K347" t="s">
        <v>235</v>
      </c>
      <c r="L347" t="s">
        <v>594</v>
      </c>
      <c r="M347" t="s">
        <v>595</v>
      </c>
      <c r="N347" s="1" t="s">
        <v>247</v>
      </c>
    </row>
    <row r="348" spans="1:14" x14ac:dyDescent="0.3">
      <c r="A348" s="1" t="s">
        <v>126</v>
      </c>
      <c r="B348" t="s">
        <v>814</v>
      </c>
      <c r="C348" s="2" t="s">
        <v>821</v>
      </c>
      <c r="D348" t="s">
        <v>282</v>
      </c>
      <c r="E348" s="10" t="s">
        <v>187</v>
      </c>
      <c r="F348" s="14" t="s">
        <v>119</v>
      </c>
      <c r="G348" s="5" t="s">
        <v>480</v>
      </c>
      <c r="H348" s="6" t="s">
        <v>120</v>
      </c>
      <c r="I348" s="4" t="s">
        <v>178</v>
      </c>
      <c r="J348" s="4" t="s">
        <v>121</v>
      </c>
      <c r="K348" t="s">
        <v>230</v>
      </c>
      <c r="L348" t="s">
        <v>594</v>
      </c>
      <c r="M348" t="s">
        <v>595</v>
      </c>
      <c r="N348" s="1" t="s">
        <v>247</v>
      </c>
    </row>
    <row r="349" spans="1:14" x14ac:dyDescent="0.3">
      <c r="A349" s="1" t="s">
        <v>126</v>
      </c>
      <c r="B349" t="s">
        <v>822</v>
      </c>
      <c r="C349" s="2" t="s">
        <v>823</v>
      </c>
      <c r="D349" t="s">
        <v>282</v>
      </c>
      <c r="E349" s="10" t="s">
        <v>187</v>
      </c>
      <c r="F349" s="14" t="s">
        <v>119</v>
      </c>
      <c r="G349" s="5" t="s">
        <v>480</v>
      </c>
      <c r="H349" s="6" t="s">
        <v>120</v>
      </c>
      <c r="I349" s="4" t="s">
        <v>178</v>
      </c>
      <c r="J349" s="4" t="s">
        <v>121</v>
      </c>
      <c r="K349" t="s">
        <v>230</v>
      </c>
      <c r="L349" t="s">
        <v>594</v>
      </c>
      <c r="M349" t="s">
        <v>595</v>
      </c>
      <c r="N349" t="s">
        <v>247</v>
      </c>
    </row>
    <row r="350" spans="1:14" x14ac:dyDescent="0.3">
      <c r="A350" s="1" t="s">
        <v>126</v>
      </c>
      <c r="B350" t="s">
        <v>824</v>
      </c>
      <c r="C350" s="2" t="s">
        <v>825</v>
      </c>
      <c r="D350" t="s">
        <v>282</v>
      </c>
      <c r="E350" s="7" t="s">
        <v>158</v>
      </c>
      <c r="F350" s="15" t="s">
        <v>118</v>
      </c>
      <c r="G350" s="5" t="s">
        <v>480</v>
      </c>
      <c r="H350" s="6" t="s">
        <v>120</v>
      </c>
      <c r="I350" s="4" t="s">
        <v>178</v>
      </c>
      <c r="J350" s="4" t="s">
        <v>121</v>
      </c>
      <c r="K350" t="s">
        <v>230</v>
      </c>
      <c r="L350" t="s">
        <v>594</v>
      </c>
      <c r="M350" t="s">
        <v>595</v>
      </c>
      <c r="N350" t="s">
        <v>247</v>
      </c>
    </row>
    <row r="351" spans="1:14" x14ac:dyDescent="0.3">
      <c r="A351" s="1" t="s">
        <v>126</v>
      </c>
      <c r="B351" t="s">
        <v>824</v>
      </c>
      <c r="C351" s="2" t="s">
        <v>826</v>
      </c>
      <c r="D351" t="s">
        <v>282</v>
      </c>
      <c r="E351" s="7" t="s">
        <v>158</v>
      </c>
      <c r="F351" s="15" t="s">
        <v>118</v>
      </c>
      <c r="G351" s="5" t="s">
        <v>480</v>
      </c>
      <c r="H351" s="6" t="s">
        <v>120</v>
      </c>
      <c r="I351" s="4" t="s">
        <v>178</v>
      </c>
      <c r="J351" s="4" t="s">
        <v>121</v>
      </c>
      <c r="K351" t="s">
        <v>230</v>
      </c>
      <c r="L351" t="s">
        <v>594</v>
      </c>
      <c r="M351" t="s">
        <v>595</v>
      </c>
      <c r="N351" t="s">
        <v>247</v>
      </c>
    </row>
    <row r="352" spans="1:14" x14ac:dyDescent="0.3">
      <c r="A352" s="1" t="s">
        <v>126</v>
      </c>
      <c r="B352" t="s">
        <v>827</v>
      </c>
      <c r="C352" s="2" t="s">
        <v>828</v>
      </c>
      <c r="D352" t="s">
        <v>282</v>
      </c>
      <c r="E352" s="10" t="s">
        <v>187</v>
      </c>
      <c r="F352" s="14" t="s">
        <v>119</v>
      </c>
      <c r="G352" s="5" t="s">
        <v>601</v>
      </c>
      <c r="H352" s="6" t="s">
        <v>120</v>
      </c>
      <c r="I352" s="4" t="s">
        <v>178</v>
      </c>
      <c r="J352" s="4" t="s">
        <v>121</v>
      </c>
      <c r="K352" t="s">
        <v>230</v>
      </c>
      <c r="L352" t="s">
        <v>770</v>
      </c>
      <c r="M352" t="s">
        <v>595</v>
      </c>
      <c r="N352" t="s">
        <v>247</v>
      </c>
    </row>
    <row r="353" spans="1:14" x14ac:dyDescent="0.3">
      <c r="A353" s="1" t="s">
        <v>126</v>
      </c>
      <c r="B353" t="s">
        <v>829</v>
      </c>
      <c r="C353" s="2" t="s">
        <v>830</v>
      </c>
      <c r="D353" t="s">
        <v>282</v>
      </c>
      <c r="E353" s="10" t="s">
        <v>187</v>
      </c>
      <c r="F353" s="14" t="s">
        <v>119</v>
      </c>
      <c r="G353" s="5" t="s">
        <v>480</v>
      </c>
      <c r="H353" s="6" t="s">
        <v>120</v>
      </c>
      <c r="I353" s="4" t="s">
        <v>178</v>
      </c>
      <c r="J353" s="4" t="s">
        <v>121</v>
      </c>
      <c r="K353" t="s">
        <v>230</v>
      </c>
      <c r="L353" t="s">
        <v>594</v>
      </c>
      <c r="M353" t="s">
        <v>595</v>
      </c>
      <c r="N353" s="1" t="s">
        <v>247</v>
      </c>
    </row>
    <row r="354" spans="1:14" x14ac:dyDescent="0.3">
      <c r="A354" s="1" t="s">
        <v>126</v>
      </c>
      <c r="B354" t="s">
        <v>831</v>
      </c>
      <c r="C354" s="2" t="s">
        <v>832</v>
      </c>
      <c r="D354" t="s">
        <v>282</v>
      </c>
      <c r="E354" s="10" t="s">
        <v>187</v>
      </c>
      <c r="F354" s="14" t="s">
        <v>119</v>
      </c>
      <c r="G354" s="5" t="s">
        <v>601</v>
      </c>
      <c r="H354" s="6" t="s">
        <v>120</v>
      </c>
      <c r="I354" s="4" t="s">
        <v>178</v>
      </c>
      <c r="J354" s="4" t="s">
        <v>121</v>
      </c>
      <c r="K354" t="s">
        <v>235</v>
      </c>
      <c r="L354" t="s">
        <v>595</v>
      </c>
      <c r="M354" t="s">
        <v>595</v>
      </c>
      <c r="N354" s="1" t="s">
        <v>247</v>
      </c>
    </row>
    <row r="355" spans="1:14" x14ac:dyDescent="0.3">
      <c r="A355" s="1" t="s">
        <v>126</v>
      </c>
      <c r="B355" t="s">
        <v>833</v>
      </c>
      <c r="C355" s="2" t="s">
        <v>834</v>
      </c>
      <c r="D355" t="s">
        <v>282</v>
      </c>
      <c r="E355" s="10" t="s">
        <v>187</v>
      </c>
      <c r="F355" s="14" t="s">
        <v>119</v>
      </c>
      <c r="G355" s="5" t="s">
        <v>480</v>
      </c>
      <c r="H355" s="6" t="s">
        <v>120</v>
      </c>
      <c r="I355" s="4" t="s">
        <v>178</v>
      </c>
      <c r="J355" s="4" t="s">
        <v>121</v>
      </c>
      <c r="K355" t="s">
        <v>235</v>
      </c>
      <c r="L355" t="s">
        <v>594</v>
      </c>
      <c r="M355" t="s">
        <v>595</v>
      </c>
      <c r="N355" s="1" t="s">
        <v>247</v>
      </c>
    </row>
    <row r="356" spans="1:14" x14ac:dyDescent="0.3">
      <c r="A356" s="1" t="s">
        <v>126</v>
      </c>
      <c r="B356" t="s">
        <v>833</v>
      </c>
      <c r="C356" s="2" t="s">
        <v>835</v>
      </c>
      <c r="D356" t="s">
        <v>282</v>
      </c>
      <c r="E356" s="10" t="s">
        <v>187</v>
      </c>
      <c r="F356" s="14" t="s">
        <v>119</v>
      </c>
      <c r="G356" s="5" t="s">
        <v>480</v>
      </c>
      <c r="H356" s="6" t="s">
        <v>120</v>
      </c>
      <c r="I356" s="4" t="s">
        <v>178</v>
      </c>
      <c r="J356" s="4" t="s">
        <v>121</v>
      </c>
      <c r="K356" t="s">
        <v>230</v>
      </c>
      <c r="L356" t="s">
        <v>594</v>
      </c>
      <c r="M356" t="s">
        <v>595</v>
      </c>
      <c r="N356" s="1" t="s">
        <v>247</v>
      </c>
    </row>
    <row r="357" spans="1:14" x14ac:dyDescent="0.3">
      <c r="A357" s="1" t="s">
        <v>126</v>
      </c>
      <c r="B357" t="s">
        <v>833</v>
      </c>
      <c r="C357" s="2" t="s">
        <v>836</v>
      </c>
      <c r="D357" t="s">
        <v>282</v>
      </c>
      <c r="E357" s="10" t="s">
        <v>187</v>
      </c>
      <c r="F357" s="14" t="s">
        <v>119</v>
      </c>
      <c r="G357" s="5" t="s">
        <v>480</v>
      </c>
      <c r="H357" s="6" t="s">
        <v>120</v>
      </c>
      <c r="I357" s="4" t="s">
        <v>178</v>
      </c>
      <c r="J357" s="4" t="s">
        <v>121</v>
      </c>
      <c r="K357" t="s">
        <v>230</v>
      </c>
      <c r="L357" t="s">
        <v>594</v>
      </c>
      <c r="M357" t="s">
        <v>595</v>
      </c>
      <c r="N357" s="1" t="s">
        <v>247</v>
      </c>
    </row>
    <row r="358" spans="1:14" x14ac:dyDescent="0.3">
      <c r="A358" s="1" t="s">
        <v>126</v>
      </c>
      <c r="B358" t="s">
        <v>833</v>
      </c>
      <c r="C358" s="2" t="s">
        <v>837</v>
      </c>
      <c r="D358" t="s">
        <v>282</v>
      </c>
      <c r="E358" s="10" t="s">
        <v>187</v>
      </c>
      <c r="F358" s="14" t="s">
        <v>119</v>
      </c>
      <c r="G358" s="5" t="s">
        <v>480</v>
      </c>
      <c r="H358" s="6" t="s">
        <v>120</v>
      </c>
      <c r="I358" s="4" t="s">
        <v>178</v>
      </c>
      <c r="J358" s="4" t="s">
        <v>121</v>
      </c>
      <c r="K358" t="s">
        <v>238</v>
      </c>
      <c r="L358" t="s">
        <v>594</v>
      </c>
      <c r="M358" t="s">
        <v>595</v>
      </c>
      <c r="N358" s="1" t="s">
        <v>247</v>
      </c>
    </row>
    <row r="359" spans="1:14" x14ac:dyDescent="0.3">
      <c r="A359" s="1" t="s">
        <v>126</v>
      </c>
      <c r="B359" t="s">
        <v>833</v>
      </c>
      <c r="C359" s="2" t="s">
        <v>838</v>
      </c>
      <c r="D359" t="s">
        <v>282</v>
      </c>
      <c r="E359" s="10" t="s">
        <v>187</v>
      </c>
      <c r="F359" s="14" t="s">
        <v>119</v>
      </c>
      <c r="G359" s="5" t="s">
        <v>480</v>
      </c>
      <c r="H359" s="6" t="s">
        <v>120</v>
      </c>
      <c r="I359" s="4" t="s">
        <v>178</v>
      </c>
      <c r="J359" s="4" t="s">
        <v>121</v>
      </c>
      <c r="K359" t="s">
        <v>230</v>
      </c>
      <c r="L359" t="s">
        <v>594</v>
      </c>
      <c r="M359" t="s">
        <v>595</v>
      </c>
      <c r="N359" s="1" t="s">
        <v>247</v>
      </c>
    </row>
    <row r="360" spans="1:14" x14ac:dyDescent="0.3">
      <c r="A360" s="1" t="s">
        <v>126</v>
      </c>
      <c r="B360" t="s">
        <v>833</v>
      </c>
      <c r="C360" s="2" t="s">
        <v>839</v>
      </c>
      <c r="D360" t="s">
        <v>282</v>
      </c>
      <c r="E360" s="10" t="s">
        <v>187</v>
      </c>
      <c r="F360" s="14" t="s">
        <v>119</v>
      </c>
      <c r="G360" s="5" t="s">
        <v>480</v>
      </c>
      <c r="H360" s="6" t="s">
        <v>120</v>
      </c>
      <c r="I360" s="4" t="s">
        <v>178</v>
      </c>
      <c r="J360" s="4" t="s">
        <v>121</v>
      </c>
      <c r="K360" t="s">
        <v>230</v>
      </c>
      <c r="L360" t="s">
        <v>594</v>
      </c>
      <c r="M360" t="s">
        <v>595</v>
      </c>
      <c r="N360" s="1" t="s">
        <v>247</v>
      </c>
    </row>
    <row r="361" spans="1:14" x14ac:dyDescent="0.3">
      <c r="A361" s="1" t="s">
        <v>126</v>
      </c>
      <c r="B361" t="s">
        <v>840</v>
      </c>
      <c r="C361" s="2" t="s">
        <v>841</v>
      </c>
      <c r="D361" t="s">
        <v>282</v>
      </c>
      <c r="E361" s="10" t="s">
        <v>187</v>
      </c>
      <c r="F361" s="14" t="s">
        <v>119</v>
      </c>
      <c r="G361" s="5" t="s">
        <v>601</v>
      </c>
      <c r="H361" s="6" t="s">
        <v>120</v>
      </c>
      <c r="I361" s="4" t="s">
        <v>178</v>
      </c>
      <c r="J361" s="4" t="s">
        <v>121</v>
      </c>
      <c r="K361" t="s">
        <v>230</v>
      </c>
      <c r="L361" t="s">
        <v>770</v>
      </c>
      <c r="M361" t="s">
        <v>595</v>
      </c>
      <c r="N361" s="1" t="s">
        <v>247</v>
      </c>
    </row>
    <row r="362" spans="1:14" x14ac:dyDescent="0.3">
      <c r="A362" s="1" t="s">
        <v>126</v>
      </c>
      <c r="B362" t="s">
        <v>842</v>
      </c>
      <c r="C362" s="2" t="s">
        <v>843</v>
      </c>
      <c r="D362" t="s">
        <v>282</v>
      </c>
      <c r="E362" s="10" t="s">
        <v>187</v>
      </c>
      <c r="F362" s="14" t="s">
        <v>119</v>
      </c>
      <c r="G362" s="5" t="s">
        <v>480</v>
      </c>
      <c r="H362" s="6" t="s">
        <v>120</v>
      </c>
      <c r="I362" s="4" t="s">
        <v>178</v>
      </c>
      <c r="J362" s="4" t="s">
        <v>121</v>
      </c>
      <c r="K362" t="s">
        <v>230</v>
      </c>
      <c r="L362" t="s">
        <v>594</v>
      </c>
      <c r="M362" t="s">
        <v>595</v>
      </c>
      <c r="N362" s="1" t="s">
        <v>247</v>
      </c>
    </row>
    <row r="363" spans="1:14" x14ac:dyDescent="0.3">
      <c r="A363" s="1" t="s">
        <v>126</v>
      </c>
      <c r="B363" t="s">
        <v>844</v>
      </c>
      <c r="C363" s="2" t="s">
        <v>845</v>
      </c>
      <c r="D363" t="s">
        <v>282</v>
      </c>
      <c r="E363" s="7" t="s">
        <v>158</v>
      </c>
      <c r="F363" s="15" t="s">
        <v>118</v>
      </c>
      <c r="G363" s="5" t="s">
        <v>601</v>
      </c>
      <c r="H363" s="6" t="s">
        <v>120</v>
      </c>
      <c r="I363" s="4" t="s">
        <v>178</v>
      </c>
      <c r="J363" s="4" t="s">
        <v>121</v>
      </c>
      <c r="K363" t="s">
        <v>230</v>
      </c>
      <c r="L363" t="s">
        <v>770</v>
      </c>
      <c r="M363" t="s">
        <v>595</v>
      </c>
      <c r="N363" s="1" t="s">
        <v>247</v>
      </c>
    </row>
    <row r="364" spans="1:14" x14ac:dyDescent="0.3">
      <c r="A364" s="1" t="s">
        <v>126</v>
      </c>
      <c r="B364" t="s">
        <v>844</v>
      </c>
      <c r="C364" s="2" t="s">
        <v>846</v>
      </c>
      <c r="D364" t="s">
        <v>282</v>
      </c>
      <c r="E364" s="10" t="s">
        <v>187</v>
      </c>
      <c r="F364" s="14" t="s">
        <v>119</v>
      </c>
      <c r="G364" s="5" t="s">
        <v>601</v>
      </c>
      <c r="H364" s="6" t="s">
        <v>120</v>
      </c>
      <c r="I364" s="4" t="s">
        <v>178</v>
      </c>
      <c r="J364" s="4" t="s">
        <v>121</v>
      </c>
      <c r="K364" t="s">
        <v>230</v>
      </c>
      <c r="L364" t="s">
        <v>770</v>
      </c>
      <c r="M364" t="s">
        <v>595</v>
      </c>
      <c r="N364" s="1" t="s">
        <v>247</v>
      </c>
    </row>
    <row r="365" spans="1:14" x14ac:dyDescent="0.3">
      <c r="A365" s="1" t="s">
        <v>126</v>
      </c>
      <c r="B365" t="s">
        <v>844</v>
      </c>
      <c r="C365" s="2" t="s">
        <v>847</v>
      </c>
      <c r="D365" t="s">
        <v>282</v>
      </c>
      <c r="E365" s="10" t="s">
        <v>187</v>
      </c>
      <c r="F365" s="14" t="s">
        <v>119</v>
      </c>
      <c r="G365" s="5" t="s">
        <v>601</v>
      </c>
      <c r="H365" s="6" t="s">
        <v>120</v>
      </c>
      <c r="I365" s="4" t="s">
        <v>178</v>
      </c>
      <c r="J365" s="4" t="s">
        <v>121</v>
      </c>
      <c r="K365" t="s">
        <v>230</v>
      </c>
      <c r="L365" t="s">
        <v>770</v>
      </c>
      <c r="M365" t="s">
        <v>595</v>
      </c>
      <c r="N365" s="1" t="s">
        <v>247</v>
      </c>
    </row>
    <row r="366" spans="1:14" x14ac:dyDescent="0.3">
      <c r="A366" s="1" t="s">
        <v>126</v>
      </c>
      <c r="B366" t="s">
        <v>844</v>
      </c>
      <c r="C366" s="2" t="s">
        <v>848</v>
      </c>
      <c r="D366" t="s">
        <v>282</v>
      </c>
      <c r="E366" s="10" t="s">
        <v>187</v>
      </c>
      <c r="F366" s="14" t="s">
        <v>119</v>
      </c>
      <c r="G366" s="5" t="s">
        <v>601</v>
      </c>
      <c r="H366" s="6" t="s">
        <v>120</v>
      </c>
      <c r="I366" s="4" t="s">
        <v>178</v>
      </c>
      <c r="J366" s="4" t="s">
        <v>121</v>
      </c>
      <c r="K366" t="s">
        <v>230</v>
      </c>
      <c r="L366" t="s">
        <v>770</v>
      </c>
      <c r="M366" t="s">
        <v>595</v>
      </c>
      <c r="N366" t="s">
        <v>247</v>
      </c>
    </row>
    <row r="367" spans="1:14" x14ac:dyDescent="0.3">
      <c r="A367" s="1" t="s">
        <v>126</v>
      </c>
      <c r="B367" t="s">
        <v>849</v>
      </c>
      <c r="C367" s="2" t="s">
        <v>850</v>
      </c>
      <c r="D367" t="s">
        <v>282</v>
      </c>
      <c r="E367" s="7" t="s">
        <v>158</v>
      </c>
      <c r="F367" s="15" t="s">
        <v>118</v>
      </c>
      <c r="G367" s="5" t="s">
        <v>480</v>
      </c>
      <c r="H367" s="6" t="s">
        <v>120</v>
      </c>
      <c r="I367" s="4" t="s">
        <v>178</v>
      </c>
      <c r="J367" s="4" t="s">
        <v>121</v>
      </c>
      <c r="K367" t="s">
        <v>230</v>
      </c>
      <c r="L367" t="s">
        <v>594</v>
      </c>
      <c r="M367" t="s">
        <v>595</v>
      </c>
      <c r="N367" t="s">
        <v>247</v>
      </c>
    </row>
    <row r="368" spans="1:14" x14ac:dyDescent="0.3">
      <c r="A368" s="1" t="s">
        <v>126</v>
      </c>
      <c r="B368" t="s">
        <v>849</v>
      </c>
      <c r="C368" s="2" t="s">
        <v>851</v>
      </c>
      <c r="D368" t="s">
        <v>282</v>
      </c>
      <c r="E368" s="7" t="s">
        <v>158</v>
      </c>
      <c r="F368" s="15" t="s">
        <v>118</v>
      </c>
      <c r="G368" s="5" t="s">
        <v>480</v>
      </c>
      <c r="H368" s="6" t="s">
        <v>120</v>
      </c>
      <c r="I368" s="4" t="s">
        <v>178</v>
      </c>
      <c r="J368" s="4" t="s">
        <v>121</v>
      </c>
      <c r="K368" t="s">
        <v>230</v>
      </c>
      <c r="L368" t="s">
        <v>594</v>
      </c>
      <c r="M368" t="s">
        <v>595</v>
      </c>
      <c r="N368" s="1" t="s">
        <v>247</v>
      </c>
    </row>
    <row r="369" spans="1:14" x14ac:dyDescent="0.3">
      <c r="A369" s="1" t="s">
        <v>126</v>
      </c>
      <c r="B369" t="s">
        <v>852</v>
      </c>
      <c r="C369" s="2" t="s">
        <v>853</v>
      </c>
      <c r="D369" t="s">
        <v>282</v>
      </c>
      <c r="E369" s="7" t="s">
        <v>158</v>
      </c>
      <c r="F369" s="15" t="s">
        <v>118</v>
      </c>
      <c r="G369" s="5" t="s">
        <v>601</v>
      </c>
      <c r="H369" s="6" t="s">
        <v>120</v>
      </c>
      <c r="I369" s="4" t="s">
        <v>178</v>
      </c>
      <c r="J369" s="4" t="s">
        <v>121</v>
      </c>
      <c r="K369" t="s">
        <v>230</v>
      </c>
      <c r="L369" t="s">
        <v>770</v>
      </c>
      <c r="M369" t="s">
        <v>595</v>
      </c>
      <c r="N369" s="1" t="s">
        <v>247</v>
      </c>
    </row>
    <row r="370" spans="1:14" x14ac:dyDescent="0.3">
      <c r="A370" s="1" t="s">
        <v>126</v>
      </c>
      <c r="B370" t="s">
        <v>854</v>
      </c>
      <c r="C370" s="2" t="s">
        <v>855</v>
      </c>
      <c r="D370" t="s">
        <v>282</v>
      </c>
      <c r="E370" s="10" t="s">
        <v>187</v>
      </c>
      <c r="F370" s="14" t="s">
        <v>119</v>
      </c>
      <c r="G370" s="5" t="s">
        <v>601</v>
      </c>
      <c r="H370" s="6" t="s">
        <v>120</v>
      </c>
      <c r="I370" s="4" t="s">
        <v>178</v>
      </c>
      <c r="J370" s="4" t="s">
        <v>121</v>
      </c>
      <c r="K370" t="s">
        <v>387</v>
      </c>
      <c r="L370" t="s">
        <v>595</v>
      </c>
      <c r="M370" t="s">
        <v>595</v>
      </c>
      <c r="N370" s="1" t="s">
        <v>247</v>
      </c>
    </row>
    <row r="371" spans="1:14" x14ac:dyDescent="0.3">
      <c r="A371" s="1" t="s">
        <v>126</v>
      </c>
      <c r="B371" t="s">
        <v>854</v>
      </c>
      <c r="C371" s="2" t="s">
        <v>856</v>
      </c>
      <c r="D371" t="s">
        <v>282</v>
      </c>
      <c r="E371" s="3" t="s">
        <v>152</v>
      </c>
      <c r="F371" s="15" t="s">
        <v>118</v>
      </c>
      <c r="G371" s="5" t="s">
        <v>601</v>
      </c>
      <c r="H371" s="6" t="s">
        <v>120</v>
      </c>
      <c r="I371" s="4" t="s">
        <v>178</v>
      </c>
      <c r="J371" s="4" t="s">
        <v>121</v>
      </c>
      <c r="K371" t="s">
        <v>230</v>
      </c>
      <c r="L371" t="s">
        <v>770</v>
      </c>
      <c r="M371" t="s">
        <v>595</v>
      </c>
      <c r="N371" s="1" t="s">
        <v>247</v>
      </c>
    </row>
    <row r="372" spans="1:14" x14ac:dyDescent="0.3">
      <c r="A372" s="1" t="s">
        <v>126</v>
      </c>
      <c r="B372" t="s">
        <v>854</v>
      </c>
      <c r="C372" s="2" t="s">
        <v>857</v>
      </c>
      <c r="D372" t="s">
        <v>282</v>
      </c>
      <c r="E372" s="3" t="s">
        <v>152</v>
      </c>
      <c r="F372" s="14" t="s">
        <v>119</v>
      </c>
      <c r="G372" s="5" t="s">
        <v>601</v>
      </c>
      <c r="H372" s="6" t="s">
        <v>120</v>
      </c>
      <c r="I372" s="4" t="s">
        <v>178</v>
      </c>
      <c r="J372" s="4" t="s">
        <v>121</v>
      </c>
      <c r="K372" t="s">
        <v>235</v>
      </c>
      <c r="L372" t="s">
        <v>595</v>
      </c>
      <c r="M372" t="s">
        <v>595</v>
      </c>
      <c r="N372" s="1" t="s">
        <v>247</v>
      </c>
    </row>
    <row r="373" spans="1:14" x14ac:dyDescent="0.3">
      <c r="A373" s="1" t="s">
        <v>126</v>
      </c>
      <c r="B373" t="s">
        <v>854</v>
      </c>
      <c r="C373" s="2" t="s">
        <v>858</v>
      </c>
      <c r="D373" t="s">
        <v>282</v>
      </c>
      <c r="E373" s="3" t="s">
        <v>152</v>
      </c>
      <c r="F373" s="15" t="s">
        <v>118</v>
      </c>
      <c r="G373" s="5" t="s">
        <v>601</v>
      </c>
      <c r="H373" s="6" t="s">
        <v>120</v>
      </c>
      <c r="I373" s="4" t="s">
        <v>178</v>
      </c>
      <c r="J373" s="4" t="s">
        <v>121</v>
      </c>
      <c r="K373" t="s">
        <v>230</v>
      </c>
      <c r="L373" t="s">
        <v>770</v>
      </c>
      <c r="M373" t="s">
        <v>595</v>
      </c>
      <c r="N373" s="1" t="s">
        <v>247</v>
      </c>
    </row>
    <row r="374" spans="1:14" x14ac:dyDescent="0.3">
      <c r="A374" s="1" t="s">
        <v>126</v>
      </c>
      <c r="B374" t="s">
        <v>854</v>
      </c>
      <c r="C374" s="2" t="s">
        <v>859</v>
      </c>
      <c r="D374" t="s">
        <v>282</v>
      </c>
      <c r="E374" s="3" t="s">
        <v>152</v>
      </c>
      <c r="F374" s="15" t="s">
        <v>118</v>
      </c>
      <c r="G374" s="5" t="s">
        <v>601</v>
      </c>
      <c r="H374" s="6" t="s">
        <v>120</v>
      </c>
      <c r="I374" s="4" t="s">
        <v>178</v>
      </c>
      <c r="J374" s="4" t="s">
        <v>121</v>
      </c>
      <c r="K374" t="s">
        <v>230</v>
      </c>
      <c r="L374" t="s">
        <v>770</v>
      </c>
      <c r="M374" t="s">
        <v>595</v>
      </c>
      <c r="N374" s="1" t="s">
        <v>247</v>
      </c>
    </row>
    <row r="375" spans="1:14" x14ac:dyDescent="0.3">
      <c r="A375" s="1" t="s">
        <v>126</v>
      </c>
      <c r="B375" t="s">
        <v>854</v>
      </c>
      <c r="C375" s="2" t="s">
        <v>860</v>
      </c>
      <c r="D375" t="s">
        <v>282</v>
      </c>
      <c r="E375" s="3" t="s">
        <v>152</v>
      </c>
      <c r="F375" s="15" t="s">
        <v>118</v>
      </c>
      <c r="G375" s="5" t="s">
        <v>601</v>
      </c>
      <c r="H375" s="6" t="s">
        <v>120</v>
      </c>
      <c r="I375" s="4" t="s">
        <v>178</v>
      </c>
      <c r="J375" s="4" t="s">
        <v>121</v>
      </c>
      <c r="K375" t="s">
        <v>230</v>
      </c>
      <c r="L375" t="s">
        <v>770</v>
      </c>
      <c r="M375" t="s">
        <v>595</v>
      </c>
      <c r="N375" s="1" t="s">
        <v>247</v>
      </c>
    </row>
    <row r="376" spans="1:14" x14ac:dyDescent="0.3">
      <c r="A376" s="1" t="s">
        <v>126</v>
      </c>
      <c r="B376" t="s">
        <v>861</v>
      </c>
      <c r="C376" s="2" t="s">
        <v>862</v>
      </c>
      <c r="D376" t="s">
        <v>282</v>
      </c>
      <c r="E376" s="7" t="s">
        <v>158</v>
      </c>
      <c r="F376" s="15" t="s">
        <v>118</v>
      </c>
      <c r="G376" s="5" t="s">
        <v>863</v>
      </c>
      <c r="H376" s="6" t="s">
        <v>120</v>
      </c>
      <c r="I376" s="4" t="s">
        <v>178</v>
      </c>
      <c r="J376" s="4" t="s">
        <v>121</v>
      </c>
      <c r="K376" t="s">
        <v>387</v>
      </c>
      <c r="L376" t="s">
        <v>864</v>
      </c>
      <c r="M376" t="s">
        <v>595</v>
      </c>
      <c r="N376" s="1" t="s">
        <v>247</v>
      </c>
    </row>
    <row r="377" spans="1:14" x14ac:dyDescent="0.3">
      <c r="A377" s="1" t="s">
        <v>126</v>
      </c>
      <c r="B377" t="s">
        <v>861</v>
      </c>
      <c r="C377" s="2" t="s">
        <v>865</v>
      </c>
      <c r="D377" t="s">
        <v>282</v>
      </c>
      <c r="E377" s="7" t="s">
        <v>158</v>
      </c>
      <c r="F377" s="15" t="s">
        <v>118</v>
      </c>
      <c r="G377" s="5" t="s">
        <v>863</v>
      </c>
      <c r="H377" s="6" t="s">
        <v>120</v>
      </c>
      <c r="I377" s="4" t="s">
        <v>178</v>
      </c>
      <c r="J377" s="4" t="s">
        <v>121</v>
      </c>
      <c r="K377" t="s">
        <v>235</v>
      </c>
      <c r="L377" t="s">
        <v>864</v>
      </c>
      <c r="M377" t="s">
        <v>595</v>
      </c>
      <c r="N377" s="1" t="s">
        <v>247</v>
      </c>
    </row>
    <row r="378" spans="1:14" x14ac:dyDescent="0.3">
      <c r="A378" s="1" t="s">
        <v>126</v>
      </c>
      <c r="B378" t="s">
        <v>866</v>
      </c>
      <c r="C378" s="2" t="s">
        <v>867</v>
      </c>
      <c r="D378" t="s">
        <v>282</v>
      </c>
      <c r="E378" s="10" t="s">
        <v>187</v>
      </c>
      <c r="F378" s="14" t="s">
        <v>119</v>
      </c>
      <c r="G378" s="5" t="s">
        <v>480</v>
      </c>
      <c r="H378" s="6" t="s">
        <v>120</v>
      </c>
      <c r="I378" s="4" t="s">
        <v>178</v>
      </c>
      <c r="J378" s="4" t="s">
        <v>121</v>
      </c>
      <c r="K378" t="s">
        <v>230</v>
      </c>
      <c r="L378" t="s">
        <v>594</v>
      </c>
      <c r="M378" t="s">
        <v>595</v>
      </c>
      <c r="N378" t="s">
        <v>247</v>
      </c>
    </row>
    <row r="379" spans="1:14" x14ac:dyDescent="0.3">
      <c r="A379" s="1" t="s">
        <v>126</v>
      </c>
      <c r="B379" t="s">
        <v>866</v>
      </c>
      <c r="C379" s="2" t="s">
        <v>868</v>
      </c>
      <c r="D379" t="s">
        <v>282</v>
      </c>
      <c r="E379" s="10" t="s">
        <v>187</v>
      </c>
      <c r="F379" s="14" t="s">
        <v>119</v>
      </c>
      <c r="G379" s="5" t="s">
        <v>601</v>
      </c>
      <c r="H379" s="6" t="s">
        <v>120</v>
      </c>
      <c r="I379" s="4" t="s">
        <v>178</v>
      </c>
      <c r="J379" s="4" t="s">
        <v>121</v>
      </c>
      <c r="K379" t="s">
        <v>235</v>
      </c>
      <c r="L379" t="s">
        <v>770</v>
      </c>
      <c r="M379" t="s">
        <v>595</v>
      </c>
      <c r="N379" t="s">
        <v>247</v>
      </c>
    </row>
    <row r="380" spans="1:14" x14ac:dyDescent="0.3">
      <c r="A380" s="1" t="s">
        <v>126</v>
      </c>
      <c r="B380" t="s">
        <v>869</v>
      </c>
      <c r="C380" s="2" t="s">
        <v>870</v>
      </c>
      <c r="D380" t="s">
        <v>282</v>
      </c>
      <c r="E380" s="3" t="s">
        <v>152</v>
      </c>
      <c r="F380" s="14" t="s">
        <v>119</v>
      </c>
      <c r="G380" s="5" t="s">
        <v>601</v>
      </c>
      <c r="H380" s="6" t="s">
        <v>120</v>
      </c>
      <c r="I380" s="4" t="s">
        <v>178</v>
      </c>
      <c r="J380" s="4" t="s">
        <v>121</v>
      </c>
      <c r="K380" t="s">
        <v>230</v>
      </c>
      <c r="L380" t="s">
        <v>770</v>
      </c>
      <c r="M380" t="s">
        <v>595</v>
      </c>
      <c r="N380" t="s">
        <v>247</v>
      </c>
    </row>
    <row r="381" spans="1:14" x14ac:dyDescent="0.3">
      <c r="A381" s="1" t="s">
        <v>126</v>
      </c>
      <c r="B381" t="s">
        <v>869</v>
      </c>
      <c r="C381" s="2" t="s">
        <v>871</v>
      </c>
      <c r="D381" t="s">
        <v>282</v>
      </c>
      <c r="E381" s="3" t="s">
        <v>152</v>
      </c>
      <c r="F381" s="14" t="s">
        <v>119</v>
      </c>
      <c r="G381" s="5" t="s">
        <v>601</v>
      </c>
      <c r="H381" s="6" t="s">
        <v>120</v>
      </c>
      <c r="I381" s="4" t="s">
        <v>178</v>
      </c>
      <c r="J381" s="4" t="s">
        <v>121</v>
      </c>
      <c r="K381" t="s">
        <v>230</v>
      </c>
      <c r="L381" t="s">
        <v>770</v>
      </c>
      <c r="M381" t="s">
        <v>595</v>
      </c>
      <c r="N381" s="1" t="s">
        <v>247</v>
      </c>
    </row>
    <row r="382" spans="1:14" x14ac:dyDescent="0.3">
      <c r="A382" s="1" t="s">
        <v>126</v>
      </c>
      <c r="B382" t="s">
        <v>869</v>
      </c>
      <c r="C382" s="2" t="s">
        <v>872</v>
      </c>
      <c r="D382" t="s">
        <v>282</v>
      </c>
      <c r="E382" s="3" t="s">
        <v>152</v>
      </c>
      <c r="F382" s="15" t="s">
        <v>118</v>
      </c>
      <c r="G382" s="5" t="s">
        <v>601</v>
      </c>
      <c r="H382" s="6" t="s">
        <v>120</v>
      </c>
      <c r="I382" s="4" t="s">
        <v>178</v>
      </c>
      <c r="J382" s="4" t="s">
        <v>121</v>
      </c>
      <c r="K382" t="s">
        <v>387</v>
      </c>
      <c r="L382" t="s">
        <v>770</v>
      </c>
      <c r="M382" t="s">
        <v>595</v>
      </c>
      <c r="N382" s="1" t="s">
        <v>247</v>
      </c>
    </row>
    <row r="383" spans="1:14" x14ac:dyDescent="0.3">
      <c r="A383" s="1" t="s">
        <v>126</v>
      </c>
      <c r="B383" t="s">
        <v>869</v>
      </c>
      <c r="C383" s="2" t="s">
        <v>873</v>
      </c>
      <c r="D383" t="s">
        <v>282</v>
      </c>
      <c r="E383" s="3" t="s">
        <v>152</v>
      </c>
      <c r="F383" s="14" t="s">
        <v>119</v>
      </c>
      <c r="G383" s="5" t="s">
        <v>601</v>
      </c>
      <c r="H383" s="6" t="s">
        <v>120</v>
      </c>
      <c r="I383" s="4" t="s">
        <v>178</v>
      </c>
      <c r="J383" s="4" t="s">
        <v>121</v>
      </c>
      <c r="K383" t="s">
        <v>230</v>
      </c>
      <c r="L383" t="s">
        <v>770</v>
      </c>
      <c r="M383" t="s">
        <v>595</v>
      </c>
      <c r="N383" s="1" t="s">
        <v>247</v>
      </c>
    </row>
    <row r="384" spans="1:14" x14ac:dyDescent="0.3">
      <c r="A384" s="1" t="s">
        <v>126</v>
      </c>
      <c r="B384" t="s">
        <v>869</v>
      </c>
      <c r="C384" s="2" t="s">
        <v>874</v>
      </c>
      <c r="D384" t="s">
        <v>282</v>
      </c>
      <c r="E384" s="3" t="s">
        <v>152</v>
      </c>
      <c r="F384" s="14" t="s">
        <v>119</v>
      </c>
      <c r="G384" s="5" t="s">
        <v>601</v>
      </c>
      <c r="H384" s="6" t="s">
        <v>120</v>
      </c>
      <c r="I384" s="4" t="s">
        <v>178</v>
      </c>
      <c r="J384" s="4" t="s">
        <v>121</v>
      </c>
      <c r="K384" t="s">
        <v>230</v>
      </c>
      <c r="L384" t="s">
        <v>770</v>
      </c>
      <c r="M384" t="s">
        <v>595</v>
      </c>
      <c r="N384" s="1" t="s">
        <v>247</v>
      </c>
    </row>
    <row r="385" spans="1:14" x14ac:dyDescent="0.3">
      <c r="A385" s="1" t="s">
        <v>126</v>
      </c>
      <c r="B385" t="s">
        <v>869</v>
      </c>
      <c r="C385" s="2" t="s">
        <v>875</v>
      </c>
      <c r="D385" t="s">
        <v>282</v>
      </c>
      <c r="E385" s="3" t="s">
        <v>152</v>
      </c>
      <c r="F385" s="14" t="s">
        <v>119</v>
      </c>
      <c r="G385" s="5" t="s">
        <v>601</v>
      </c>
      <c r="H385" s="6" t="s">
        <v>120</v>
      </c>
      <c r="I385" s="4" t="s">
        <v>178</v>
      </c>
      <c r="J385" s="4" t="s">
        <v>121</v>
      </c>
      <c r="K385" t="s">
        <v>230</v>
      </c>
      <c r="L385" t="s">
        <v>770</v>
      </c>
      <c r="M385" t="s">
        <v>595</v>
      </c>
      <c r="N385" s="1" t="s">
        <v>247</v>
      </c>
    </row>
    <row r="386" spans="1:14" x14ac:dyDescent="0.3">
      <c r="A386" s="1" t="s">
        <v>126</v>
      </c>
      <c r="B386" t="s">
        <v>869</v>
      </c>
      <c r="C386" s="2" t="s">
        <v>876</v>
      </c>
      <c r="D386" t="s">
        <v>282</v>
      </c>
      <c r="E386" s="3" t="s">
        <v>152</v>
      </c>
      <c r="F386" s="14" t="s">
        <v>119</v>
      </c>
      <c r="G386" s="5" t="s">
        <v>601</v>
      </c>
      <c r="H386" s="6" t="s">
        <v>120</v>
      </c>
      <c r="I386" s="4" t="s">
        <v>178</v>
      </c>
      <c r="J386" s="4" t="s">
        <v>121</v>
      </c>
      <c r="K386" t="s">
        <v>230</v>
      </c>
      <c r="L386" t="s">
        <v>770</v>
      </c>
      <c r="M386" t="s">
        <v>595</v>
      </c>
      <c r="N386" s="1" t="s">
        <v>247</v>
      </c>
    </row>
    <row r="387" spans="1:14" x14ac:dyDescent="0.3">
      <c r="A387" s="1" t="s">
        <v>126</v>
      </c>
      <c r="B387" t="s">
        <v>869</v>
      </c>
      <c r="C387" s="2" t="s">
        <v>877</v>
      </c>
      <c r="D387" t="s">
        <v>282</v>
      </c>
      <c r="E387" s="3" t="s">
        <v>152</v>
      </c>
      <c r="F387" s="14" t="s">
        <v>119</v>
      </c>
      <c r="G387" s="5" t="s">
        <v>601</v>
      </c>
      <c r="H387" s="6" t="s">
        <v>120</v>
      </c>
      <c r="I387" s="4" t="s">
        <v>178</v>
      </c>
      <c r="J387" s="4" t="s">
        <v>121</v>
      </c>
      <c r="K387" t="s">
        <v>230</v>
      </c>
      <c r="L387" t="s">
        <v>770</v>
      </c>
      <c r="M387" t="s">
        <v>595</v>
      </c>
      <c r="N387" s="1" t="s">
        <v>247</v>
      </c>
    </row>
    <row r="388" spans="1:14" x14ac:dyDescent="0.3">
      <c r="A388" s="1" t="s">
        <v>126</v>
      </c>
      <c r="B388" t="s">
        <v>878</v>
      </c>
      <c r="C388" s="2" t="s">
        <v>879</v>
      </c>
      <c r="D388" t="s">
        <v>282</v>
      </c>
      <c r="E388" s="10" t="s">
        <v>187</v>
      </c>
      <c r="F388" s="14" t="s">
        <v>119</v>
      </c>
      <c r="G388" s="5" t="s">
        <v>480</v>
      </c>
      <c r="H388" s="6" t="s">
        <v>120</v>
      </c>
      <c r="I388" s="4" t="s">
        <v>178</v>
      </c>
      <c r="J388" s="4" t="s">
        <v>121</v>
      </c>
      <c r="K388" t="s">
        <v>230</v>
      </c>
      <c r="L388" t="s">
        <v>594</v>
      </c>
      <c r="M388" t="s">
        <v>595</v>
      </c>
      <c r="N388" s="1" t="s">
        <v>247</v>
      </c>
    </row>
    <row r="389" spans="1:14" x14ac:dyDescent="0.3">
      <c r="A389" s="1" t="s">
        <v>126</v>
      </c>
      <c r="B389" t="s">
        <v>880</v>
      </c>
      <c r="C389" s="2" t="s">
        <v>881</v>
      </c>
      <c r="D389" t="s">
        <v>282</v>
      </c>
      <c r="E389" s="3" t="s">
        <v>152</v>
      </c>
      <c r="F389" s="14" t="s">
        <v>119</v>
      </c>
      <c r="G389" s="5" t="s">
        <v>480</v>
      </c>
      <c r="H389" s="6" t="s">
        <v>120</v>
      </c>
      <c r="I389" s="4" t="s">
        <v>178</v>
      </c>
      <c r="J389" s="4" t="s">
        <v>121</v>
      </c>
      <c r="K389" t="s">
        <v>230</v>
      </c>
      <c r="L389" t="s">
        <v>594</v>
      </c>
      <c r="M389" t="s">
        <v>595</v>
      </c>
      <c r="N389" s="1" t="s">
        <v>247</v>
      </c>
    </row>
    <row r="390" spans="1:14" x14ac:dyDescent="0.3">
      <c r="A390" s="1" t="s">
        <v>126</v>
      </c>
      <c r="B390" t="s">
        <v>880</v>
      </c>
      <c r="C390" s="2" t="s">
        <v>882</v>
      </c>
      <c r="D390" t="s">
        <v>282</v>
      </c>
      <c r="E390" s="3" t="s">
        <v>152</v>
      </c>
      <c r="F390" s="14" t="s">
        <v>119</v>
      </c>
      <c r="G390" s="5" t="s">
        <v>480</v>
      </c>
      <c r="H390" s="6" t="s">
        <v>120</v>
      </c>
      <c r="I390" s="4" t="s">
        <v>178</v>
      </c>
      <c r="J390" s="4" t="s">
        <v>121</v>
      </c>
      <c r="K390" t="s">
        <v>230</v>
      </c>
      <c r="L390" t="s">
        <v>594</v>
      </c>
      <c r="M390" t="s">
        <v>595</v>
      </c>
      <c r="N390" t="s">
        <v>247</v>
      </c>
    </row>
    <row r="391" spans="1:14" x14ac:dyDescent="0.3">
      <c r="A391" s="1" t="s">
        <v>126</v>
      </c>
      <c r="B391" t="s">
        <v>883</v>
      </c>
      <c r="C391" s="2" t="s">
        <v>884</v>
      </c>
      <c r="D391" t="s">
        <v>282</v>
      </c>
      <c r="E391" s="3" t="s">
        <v>152</v>
      </c>
      <c r="F391" s="14" t="s">
        <v>119</v>
      </c>
      <c r="G391" s="5" t="s">
        <v>885</v>
      </c>
      <c r="H391" s="6" t="s">
        <v>120</v>
      </c>
      <c r="I391" s="4" t="s">
        <v>178</v>
      </c>
      <c r="J391" s="4" t="s">
        <v>121</v>
      </c>
      <c r="K391" t="s">
        <v>230</v>
      </c>
      <c r="L391" t="s">
        <v>886</v>
      </c>
      <c r="M391" t="s">
        <v>595</v>
      </c>
      <c r="N391" s="1" t="s">
        <v>247</v>
      </c>
    </row>
    <row r="392" spans="1:14" x14ac:dyDescent="0.3">
      <c r="A392" s="1" t="s">
        <v>126</v>
      </c>
      <c r="B392" t="s">
        <v>883</v>
      </c>
      <c r="C392" s="2" t="s">
        <v>887</v>
      </c>
      <c r="D392" t="s">
        <v>282</v>
      </c>
      <c r="E392" s="3" t="s">
        <v>152</v>
      </c>
      <c r="F392" s="14" t="s">
        <v>119</v>
      </c>
      <c r="G392" s="5" t="s">
        <v>885</v>
      </c>
      <c r="H392" s="6" t="s">
        <v>120</v>
      </c>
      <c r="I392" s="4" t="s">
        <v>178</v>
      </c>
      <c r="J392" s="4" t="s">
        <v>121</v>
      </c>
      <c r="K392" t="s">
        <v>230</v>
      </c>
      <c r="L392" t="s">
        <v>886</v>
      </c>
      <c r="M392" t="s">
        <v>595</v>
      </c>
      <c r="N392" t="s">
        <v>247</v>
      </c>
    </row>
    <row r="393" spans="1:14" x14ac:dyDescent="0.3">
      <c r="A393" s="1" t="s">
        <v>126</v>
      </c>
      <c r="B393" t="s">
        <v>883</v>
      </c>
      <c r="C393" s="2" t="s">
        <v>888</v>
      </c>
      <c r="D393" t="s">
        <v>282</v>
      </c>
      <c r="E393" s="3" t="s">
        <v>152</v>
      </c>
      <c r="F393" s="14" t="s">
        <v>119</v>
      </c>
      <c r="G393" s="5" t="s">
        <v>885</v>
      </c>
      <c r="H393" s="6" t="s">
        <v>120</v>
      </c>
      <c r="I393" s="4" t="s">
        <v>178</v>
      </c>
      <c r="J393" s="4" t="s">
        <v>121</v>
      </c>
      <c r="K393" t="s">
        <v>230</v>
      </c>
      <c r="L393" t="s">
        <v>886</v>
      </c>
      <c r="M393" t="s">
        <v>595</v>
      </c>
      <c r="N393" t="s">
        <v>247</v>
      </c>
    </row>
    <row r="394" spans="1:14" x14ac:dyDescent="0.3">
      <c r="A394" s="1" t="s">
        <v>126</v>
      </c>
      <c r="B394" t="s">
        <v>883</v>
      </c>
      <c r="C394" s="2" t="s">
        <v>889</v>
      </c>
      <c r="D394" t="s">
        <v>282</v>
      </c>
      <c r="E394" s="10" t="s">
        <v>187</v>
      </c>
      <c r="F394" s="14" t="s">
        <v>119</v>
      </c>
      <c r="G394" s="5" t="s">
        <v>885</v>
      </c>
      <c r="H394" s="6" t="s">
        <v>120</v>
      </c>
      <c r="I394" s="4" t="s">
        <v>178</v>
      </c>
      <c r="J394" s="4" t="s">
        <v>121</v>
      </c>
      <c r="K394" t="s">
        <v>230</v>
      </c>
      <c r="L394" t="s">
        <v>886</v>
      </c>
      <c r="M394" t="s">
        <v>595</v>
      </c>
      <c r="N394" s="1" t="s">
        <v>247</v>
      </c>
    </row>
    <row r="395" spans="1:14" x14ac:dyDescent="0.3">
      <c r="A395" s="1" t="s">
        <v>126</v>
      </c>
      <c r="B395" t="s">
        <v>883</v>
      </c>
      <c r="C395" s="2" t="s">
        <v>890</v>
      </c>
      <c r="D395" t="s">
        <v>282</v>
      </c>
      <c r="E395" s="3" t="s">
        <v>152</v>
      </c>
      <c r="F395" s="14" t="s">
        <v>119</v>
      </c>
      <c r="G395" s="5" t="s">
        <v>885</v>
      </c>
      <c r="H395" s="6" t="s">
        <v>120</v>
      </c>
      <c r="I395" s="4" t="s">
        <v>178</v>
      </c>
      <c r="J395" s="4" t="s">
        <v>121</v>
      </c>
      <c r="K395" t="s">
        <v>230</v>
      </c>
      <c r="L395" t="s">
        <v>886</v>
      </c>
      <c r="M395" t="s">
        <v>595</v>
      </c>
      <c r="N395" t="s">
        <v>247</v>
      </c>
    </row>
    <row r="396" spans="1:14" x14ac:dyDescent="0.3">
      <c r="A396" s="1" t="s">
        <v>126</v>
      </c>
      <c r="B396" t="s">
        <v>883</v>
      </c>
      <c r="C396" s="2" t="s">
        <v>891</v>
      </c>
      <c r="D396" t="s">
        <v>282</v>
      </c>
      <c r="E396" s="3" t="s">
        <v>152</v>
      </c>
      <c r="F396" s="14" t="s">
        <v>119</v>
      </c>
      <c r="G396" s="5" t="s">
        <v>885</v>
      </c>
      <c r="H396" s="6" t="s">
        <v>120</v>
      </c>
      <c r="I396" s="4" t="s">
        <v>178</v>
      </c>
      <c r="J396" s="4" t="s">
        <v>121</v>
      </c>
      <c r="K396" t="s">
        <v>230</v>
      </c>
      <c r="L396" t="s">
        <v>886</v>
      </c>
      <c r="M396" t="s">
        <v>595</v>
      </c>
      <c r="N396" s="1" t="s">
        <v>247</v>
      </c>
    </row>
    <row r="397" spans="1:14" x14ac:dyDescent="0.3">
      <c r="A397" s="1" t="s">
        <v>126</v>
      </c>
      <c r="B397" t="s">
        <v>883</v>
      </c>
      <c r="C397" s="2" t="s">
        <v>892</v>
      </c>
      <c r="D397" t="s">
        <v>282</v>
      </c>
      <c r="E397" s="3" t="s">
        <v>152</v>
      </c>
      <c r="F397" s="14" t="s">
        <v>119</v>
      </c>
      <c r="G397" s="5" t="s">
        <v>885</v>
      </c>
      <c r="H397" s="6" t="s">
        <v>120</v>
      </c>
      <c r="I397" s="4" t="s">
        <v>178</v>
      </c>
      <c r="J397" s="4" t="s">
        <v>121</v>
      </c>
      <c r="K397" t="s">
        <v>230</v>
      </c>
      <c r="L397" t="s">
        <v>886</v>
      </c>
      <c r="M397" t="s">
        <v>595</v>
      </c>
      <c r="N397" s="1" t="s">
        <v>247</v>
      </c>
    </row>
    <row r="398" spans="1:14" x14ac:dyDescent="0.3">
      <c r="A398" s="1" t="s">
        <v>126</v>
      </c>
      <c r="B398" t="s">
        <v>883</v>
      </c>
      <c r="C398" s="2" t="s">
        <v>893</v>
      </c>
      <c r="D398" t="s">
        <v>282</v>
      </c>
      <c r="E398" s="3" t="s">
        <v>152</v>
      </c>
      <c r="F398" s="14" t="s">
        <v>119</v>
      </c>
      <c r="G398" s="5" t="s">
        <v>885</v>
      </c>
      <c r="H398" s="6" t="s">
        <v>120</v>
      </c>
      <c r="I398" s="4" t="s">
        <v>178</v>
      </c>
      <c r="J398" s="4" t="s">
        <v>121</v>
      </c>
      <c r="K398" t="s">
        <v>230</v>
      </c>
      <c r="L398" t="s">
        <v>886</v>
      </c>
      <c r="M398" t="s">
        <v>595</v>
      </c>
      <c r="N398" s="1" t="s">
        <v>247</v>
      </c>
    </row>
    <row r="399" spans="1:14" x14ac:dyDescent="0.3">
      <c r="A399" s="1" t="s">
        <v>126</v>
      </c>
      <c r="B399" t="s">
        <v>883</v>
      </c>
      <c r="C399" s="2" t="s">
        <v>894</v>
      </c>
      <c r="D399" t="s">
        <v>282</v>
      </c>
      <c r="E399" s="3" t="s">
        <v>152</v>
      </c>
      <c r="F399" s="14" t="s">
        <v>119</v>
      </c>
      <c r="G399" s="5" t="s">
        <v>885</v>
      </c>
      <c r="H399" s="6" t="s">
        <v>120</v>
      </c>
      <c r="I399" s="4" t="s">
        <v>178</v>
      </c>
      <c r="J399" s="4" t="s">
        <v>121</v>
      </c>
      <c r="K399" t="s">
        <v>230</v>
      </c>
      <c r="L399" t="s">
        <v>886</v>
      </c>
      <c r="M399" t="s">
        <v>595</v>
      </c>
      <c r="N399" t="s">
        <v>247</v>
      </c>
    </row>
    <row r="400" spans="1:14" x14ac:dyDescent="0.3">
      <c r="A400" s="1" t="s">
        <v>126</v>
      </c>
      <c r="B400" t="s">
        <v>895</v>
      </c>
      <c r="C400" s="2" t="s">
        <v>896</v>
      </c>
      <c r="D400" t="s">
        <v>282</v>
      </c>
      <c r="E400" s="10" t="s">
        <v>187</v>
      </c>
      <c r="F400" s="14" t="s">
        <v>119</v>
      </c>
      <c r="G400" s="5" t="s">
        <v>480</v>
      </c>
      <c r="H400" s="6" t="s">
        <v>120</v>
      </c>
      <c r="I400" s="4" t="s">
        <v>178</v>
      </c>
      <c r="J400" s="4" t="s">
        <v>121</v>
      </c>
      <c r="K400" t="s">
        <v>238</v>
      </c>
      <c r="L400" t="s">
        <v>594</v>
      </c>
      <c r="M400" t="s">
        <v>595</v>
      </c>
      <c r="N400" s="1" t="s">
        <v>247</v>
      </c>
    </row>
    <row r="401" spans="1:14" x14ac:dyDescent="0.3">
      <c r="A401" s="1" t="s">
        <v>126</v>
      </c>
      <c r="B401" t="s">
        <v>895</v>
      </c>
      <c r="C401" s="2" t="s">
        <v>897</v>
      </c>
      <c r="D401" t="s">
        <v>282</v>
      </c>
      <c r="E401" s="3" t="s">
        <v>152</v>
      </c>
      <c r="F401" s="14" t="s">
        <v>119</v>
      </c>
      <c r="G401" s="5" t="s">
        <v>480</v>
      </c>
      <c r="H401" s="6" t="s">
        <v>120</v>
      </c>
      <c r="I401" s="4" t="s">
        <v>178</v>
      </c>
      <c r="J401" s="4" t="s">
        <v>121</v>
      </c>
      <c r="K401" t="s">
        <v>235</v>
      </c>
      <c r="L401" t="s">
        <v>594</v>
      </c>
      <c r="M401" t="s">
        <v>595</v>
      </c>
      <c r="N401" t="s">
        <v>247</v>
      </c>
    </row>
    <row r="402" spans="1:14" x14ac:dyDescent="0.3">
      <c r="A402" s="1" t="s">
        <v>126</v>
      </c>
      <c r="B402" t="s">
        <v>895</v>
      </c>
      <c r="C402" s="2" t="s">
        <v>898</v>
      </c>
      <c r="D402" t="s">
        <v>282</v>
      </c>
      <c r="E402" s="10" t="s">
        <v>187</v>
      </c>
      <c r="F402" s="14" t="s">
        <v>119</v>
      </c>
      <c r="G402" s="5" t="s">
        <v>480</v>
      </c>
      <c r="H402" s="6" t="s">
        <v>120</v>
      </c>
      <c r="I402" s="4" t="s">
        <v>178</v>
      </c>
      <c r="J402" s="4" t="s">
        <v>121</v>
      </c>
      <c r="K402" t="s">
        <v>230</v>
      </c>
      <c r="L402" t="s">
        <v>594</v>
      </c>
      <c r="M402" t="s">
        <v>595</v>
      </c>
      <c r="N402" t="s">
        <v>247</v>
      </c>
    </row>
    <row r="403" spans="1:14" x14ac:dyDescent="0.3">
      <c r="A403" s="1" t="s">
        <v>126</v>
      </c>
      <c r="B403" t="s">
        <v>895</v>
      </c>
      <c r="C403" s="2" t="s">
        <v>899</v>
      </c>
      <c r="D403" t="s">
        <v>282</v>
      </c>
      <c r="E403" s="10" t="s">
        <v>187</v>
      </c>
      <c r="F403" s="14" t="s">
        <v>119</v>
      </c>
      <c r="G403" s="5" t="s">
        <v>480</v>
      </c>
      <c r="H403" s="6" t="s">
        <v>120</v>
      </c>
      <c r="I403" s="4" t="s">
        <v>178</v>
      </c>
      <c r="J403" s="4" t="s">
        <v>121</v>
      </c>
      <c r="K403" t="s">
        <v>230</v>
      </c>
      <c r="L403" t="s">
        <v>594</v>
      </c>
      <c r="M403" t="s">
        <v>595</v>
      </c>
      <c r="N403" s="1" t="s">
        <v>247</v>
      </c>
    </row>
    <row r="404" spans="1:14" x14ac:dyDescent="0.3">
      <c r="A404" s="1" t="s">
        <v>126</v>
      </c>
      <c r="B404" t="s">
        <v>900</v>
      </c>
      <c r="C404" s="2" t="s">
        <v>901</v>
      </c>
      <c r="D404" t="s">
        <v>282</v>
      </c>
      <c r="E404" s="7" t="s">
        <v>158</v>
      </c>
      <c r="F404" s="15" t="s">
        <v>118</v>
      </c>
      <c r="G404" s="5" t="s">
        <v>480</v>
      </c>
      <c r="H404" s="6" t="s">
        <v>120</v>
      </c>
      <c r="I404" s="4" t="s">
        <v>178</v>
      </c>
      <c r="J404" s="4" t="s">
        <v>121</v>
      </c>
      <c r="K404" t="s">
        <v>230</v>
      </c>
      <c r="L404" t="s">
        <v>594</v>
      </c>
      <c r="M404" t="s">
        <v>595</v>
      </c>
      <c r="N404" t="s">
        <v>247</v>
      </c>
    </row>
    <row r="405" spans="1:14" x14ac:dyDescent="0.3">
      <c r="A405" s="1" t="s">
        <v>126</v>
      </c>
      <c r="B405" t="s">
        <v>902</v>
      </c>
      <c r="C405" s="2" t="s">
        <v>903</v>
      </c>
      <c r="D405" t="s">
        <v>282</v>
      </c>
      <c r="E405" s="7" t="s">
        <v>158</v>
      </c>
      <c r="F405" s="15" t="s">
        <v>118</v>
      </c>
      <c r="G405" s="5" t="s">
        <v>904</v>
      </c>
      <c r="H405" s="6" t="s">
        <v>120</v>
      </c>
      <c r="I405" s="4" t="s">
        <v>178</v>
      </c>
      <c r="J405" s="4" t="s">
        <v>121</v>
      </c>
      <c r="K405" t="s">
        <v>424</v>
      </c>
      <c r="L405" t="s">
        <v>905</v>
      </c>
      <c r="M405" t="s">
        <v>595</v>
      </c>
      <c r="N405" s="1" t="s">
        <v>247</v>
      </c>
    </row>
    <row r="406" spans="1:14" x14ac:dyDescent="0.3">
      <c r="A406" s="1" t="s">
        <v>126</v>
      </c>
      <c r="B406" t="s">
        <v>906</v>
      </c>
      <c r="C406" s="2" t="s">
        <v>907</v>
      </c>
      <c r="D406" t="s">
        <v>282</v>
      </c>
      <c r="E406" s="3" t="s">
        <v>152</v>
      </c>
      <c r="F406" s="14" t="s">
        <v>119</v>
      </c>
      <c r="G406" s="5" t="s">
        <v>480</v>
      </c>
      <c r="H406" s="6" t="s">
        <v>120</v>
      </c>
      <c r="I406" s="4" t="s">
        <v>178</v>
      </c>
      <c r="J406" s="4" t="s">
        <v>121</v>
      </c>
      <c r="K406" t="s">
        <v>230</v>
      </c>
      <c r="L406" t="s">
        <v>594</v>
      </c>
      <c r="M406" t="s">
        <v>595</v>
      </c>
      <c r="N406" t="s">
        <v>247</v>
      </c>
    </row>
    <row r="407" spans="1:14" x14ac:dyDescent="0.3">
      <c r="A407" s="1" t="s">
        <v>126</v>
      </c>
      <c r="B407" t="s">
        <v>908</v>
      </c>
      <c r="C407" s="2" t="s">
        <v>909</v>
      </c>
      <c r="D407" t="s">
        <v>282</v>
      </c>
      <c r="E407" s="10" t="s">
        <v>187</v>
      </c>
      <c r="F407" s="14" t="s">
        <v>119</v>
      </c>
      <c r="G407" s="5" t="s">
        <v>480</v>
      </c>
      <c r="H407" s="6" t="s">
        <v>120</v>
      </c>
      <c r="I407" s="4" t="s">
        <v>178</v>
      </c>
      <c r="J407" s="4" t="s">
        <v>121</v>
      </c>
      <c r="K407" t="s">
        <v>230</v>
      </c>
      <c r="L407" t="s">
        <v>594</v>
      </c>
      <c r="M407" t="s">
        <v>595</v>
      </c>
      <c r="N407" t="s">
        <v>247</v>
      </c>
    </row>
    <row r="408" spans="1:14" x14ac:dyDescent="0.3">
      <c r="A408" s="1" t="s">
        <v>126</v>
      </c>
      <c r="B408" t="s">
        <v>908</v>
      </c>
      <c r="C408" s="2" t="s">
        <v>910</v>
      </c>
      <c r="D408" t="s">
        <v>282</v>
      </c>
      <c r="E408" s="10" t="s">
        <v>187</v>
      </c>
      <c r="F408" s="14" t="s">
        <v>119</v>
      </c>
      <c r="G408" s="5" t="s">
        <v>480</v>
      </c>
      <c r="H408" s="6" t="s">
        <v>120</v>
      </c>
      <c r="I408" s="4" t="s">
        <v>178</v>
      </c>
      <c r="J408" s="4" t="s">
        <v>121</v>
      </c>
      <c r="K408" t="s">
        <v>230</v>
      </c>
      <c r="L408" t="s">
        <v>594</v>
      </c>
      <c r="M408" t="s">
        <v>595</v>
      </c>
      <c r="N408" s="1" t="s">
        <v>247</v>
      </c>
    </row>
    <row r="409" spans="1:14" x14ac:dyDescent="0.3">
      <c r="A409" s="1" t="s">
        <v>126</v>
      </c>
      <c r="B409" t="s">
        <v>908</v>
      </c>
      <c r="C409" s="2" t="s">
        <v>911</v>
      </c>
      <c r="D409" t="s">
        <v>282</v>
      </c>
      <c r="E409" s="10" t="s">
        <v>187</v>
      </c>
      <c r="F409" s="14" t="s">
        <v>119</v>
      </c>
      <c r="G409" s="5" t="s">
        <v>480</v>
      </c>
      <c r="H409" s="6" t="s">
        <v>120</v>
      </c>
      <c r="I409" s="4" t="s">
        <v>178</v>
      </c>
      <c r="J409" s="4" t="s">
        <v>121</v>
      </c>
      <c r="K409" t="s">
        <v>230</v>
      </c>
      <c r="L409" t="s">
        <v>594</v>
      </c>
      <c r="M409" t="s">
        <v>595</v>
      </c>
      <c r="N409" t="s">
        <v>247</v>
      </c>
    </row>
    <row r="410" spans="1:14" x14ac:dyDescent="0.3">
      <c r="A410" s="1" t="s">
        <v>126</v>
      </c>
      <c r="B410" t="s">
        <v>908</v>
      </c>
      <c r="C410" s="2" t="s">
        <v>912</v>
      </c>
      <c r="D410" t="s">
        <v>282</v>
      </c>
      <c r="E410" s="10" t="s">
        <v>187</v>
      </c>
      <c r="F410" s="14" t="s">
        <v>119</v>
      </c>
      <c r="G410" s="5" t="s">
        <v>480</v>
      </c>
      <c r="H410" s="6" t="s">
        <v>120</v>
      </c>
      <c r="I410" s="4" t="s">
        <v>178</v>
      </c>
      <c r="J410" s="4" t="s">
        <v>121</v>
      </c>
      <c r="K410" t="s">
        <v>230</v>
      </c>
      <c r="L410" t="s">
        <v>594</v>
      </c>
      <c r="M410" t="s">
        <v>595</v>
      </c>
      <c r="N410" s="1" t="s">
        <v>247</v>
      </c>
    </row>
    <row r="411" spans="1:14" x14ac:dyDescent="0.3">
      <c r="A411" s="1" t="s">
        <v>126</v>
      </c>
      <c r="B411" t="s">
        <v>908</v>
      </c>
      <c r="C411" s="2" t="s">
        <v>913</v>
      </c>
      <c r="D411" t="s">
        <v>282</v>
      </c>
      <c r="E411" s="10" t="s">
        <v>187</v>
      </c>
      <c r="F411" s="14" t="s">
        <v>119</v>
      </c>
      <c r="G411" s="5" t="s">
        <v>480</v>
      </c>
      <c r="H411" s="6" t="s">
        <v>120</v>
      </c>
      <c r="I411" s="4" t="s">
        <v>178</v>
      </c>
      <c r="J411" s="4" t="s">
        <v>121</v>
      </c>
      <c r="K411" t="s">
        <v>230</v>
      </c>
      <c r="L411" t="s">
        <v>594</v>
      </c>
      <c r="M411" t="s">
        <v>595</v>
      </c>
      <c r="N411" s="1" t="s">
        <v>247</v>
      </c>
    </row>
    <row r="412" spans="1:14" x14ac:dyDescent="0.3">
      <c r="A412" s="1" t="s">
        <v>126</v>
      </c>
      <c r="B412" t="s">
        <v>908</v>
      </c>
      <c r="C412" s="2" t="s">
        <v>914</v>
      </c>
      <c r="D412" t="s">
        <v>282</v>
      </c>
      <c r="E412" s="10" t="s">
        <v>187</v>
      </c>
      <c r="F412" s="14" t="s">
        <v>119</v>
      </c>
      <c r="G412" s="5" t="s">
        <v>480</v>
      </c>
      <c r="H412" s="6" t="s">
        <v>120</v>
      </c>
      <c r="I412" s="4" t="s">
        <v>178</v>
      </c>
      <c r="J412" s="4" t="s">
        <v>121</v>
      </c>
      <c r="K412" t="s">
        <v>230</v>
      </c>
      <c r="L412" t="s">
        <v>594</v>
      </c>
      <c r="M412" t="s">
        <v>595</v>
      </c>
      <c r="N412" s="1" t="s">
        <v>247</v>
      </c>
    </row>
    <row r="413" spans="1:14" x14ac:dyDescent="0.3">
      <c r="A413" s="1" t="s">
        <v>126</v>
      </c>
      <c r="B413" t="s">
        <v>908</v>
      </c>
      <c r="C413" s="2" t="s">
        <v>915</v>
      </c>
      <c r="D413" t="s">
        <v>282</v>
      </c>
      <c r="E413" s="10" t="s">
        <v>187</v>
      </c>
      <c r="F413" s="14" t="s">
        <v>119</v>
      </c>
      <c r="G413" s="5" t="s">
        <v>480</v>
      </c>
      <c r="H413" s="6" t="s">
        <v>120</v>
      </c>
      <c r="I413" s="4" t="s">
        <v>178</v>
      </c>
      <c r="J413" s="4" t="s">
        <v>121</v>
      </c>
      <c r="K413" t="s">
        <v>230</v>
      </c>
      <c r="L413" t="s">
        <v>594</v>
      </c>
      <c r="M413" t="s">
        <v>595</v>
      </c>
      <c r="N413" t="s">
        <v>247</v>
      </c>
    </row>
    <row r="414" spans="1:14" x14ac:dyDescent="0.3">
      <c r="A414" s="1" t="s">
        <v>126</v>
      </c>
      <c r="B414" t="s">
        <v>908</v>
      </c>
      <c r="C414" s="2" t="s">
        <v>916</v>
      </c>
      <c r="D414" t="s">
        <v>282</v>
      </c>
      <c r="E414" s="10" t="s">
        <v>187</v>
      </c>
      <c r="F414" s="14" t="s">
        <v>119</v>
      </c>
      <c r="G414" s="5" t="s">
        <v>480</v>
      </c>
      <c r="H414" s="6" t="s">
        <v>120</v>
      </c>
      <c r="I414" s="4" t="s">
        <v>178</v>
      </c>
      <c r="J414" s="4" t="s">
        <v>121</v>
      </c>
      <c r="K414" t="s">
        <v>230</v>
      </c>
      <c r="L414" t="s">
        <v>594</v>
      </c>
      <c r="M414" t="s">
        <v>595</v>
      </c>
      <c r="N414" t="s">
        <v>247</v>
      </c>
    </row>
    <row r="415" spans="1:14" x14ac:dyDescent="0.3">
      <c r="A415" s="1" t="s">
        <v>126</v>
      </c>
      <c r="B415" t="s">
        <v>917</v>
      </c>
      <c r="C415" s="2" t="s">
        <v>918</v>
      </c>
      <c r="D415" t="s">
        <v>282</v>
      </c>
      <c r="E415" s="10" t="s">
        <v>187</v>
      </c>
      <c r="F415" s="14" t="s">
        <v>119</v>
      </c>
      <c r="G415" s="5" t="s">
        <v>885</v>
      </c>
      <c r="H415" s="6" t="s">
        <v>120</v>
      </c>
      <c r="I415" s="4" t="s">
        <v>178</v>
      </c>
      <c r="J415" s="4" t="s">
        <v>121</v>
      </c>
      <c r="K415" t="s">
        <v>230</v>
      </c>
      <c r="L415" t="s">
        <v>919</v>
      </c>
      <c r="M415" t="s">
        <v>595</v>
      </c>
      <c r="N415" s="1" t="s">
        <v>247</v>
      </c>
    </row>
    <row r="416" spans="1:14" x14ac:dyDescent="0.3">
      <c r="A416" s="1" t="s">
        <v>126</v>
      </c>
      <c r="B416" t="s">
        <v>917</v>
      </c>
      <c r="C416" s="2" t="s">
        <v>920</v>
      </c>
      <c r="D416" t="s">
        <v>282</v>
      </c>
      <c r="E416" s="7" t="s">
        <v>158</v>
      </c>
      <c r="F416" s="15" t="s">
        <v>118</v>
      </c>
      <c r="G416" s="5" t="s">
        <v>885</v>
      </c>
      <c r="H416" s="6" t="s">
        <v>120</v>
      </c>
      <c r="I416" s="4" t="s">
        <v>178</v>
      </c>
      <c r="J416" s="4" t="s">
        <v>121</v>
      </c>
      <c r="K416" t="s">
        <v>230</v>
      </c>
      <c r="L416" t="s">
        <v>919</v>
      </c>
      <c r="M416" t="s">
        <v>595</v>
      </c>
      <c r="N416" t="s">
        <v>247</v>
      </c>
    </row>
    <row r="417" spans="1:14" x14ac:dyDescent="0.3">
      <c r="A417" s="1" t="s">
        <v>126</v>
      </c>
      <c r="B417" t="s">
        <v>917</v>
      </c>
      <c r="C417" s="2" t="s">
        <v>921</v>
      </c>
      <c r="D417" t="s">
        <v>282</v>
      </c>
      <c r="E417" s="3" t="s">
        <v>152</v>
      </c>
      <c r="F417" s="14" t="s">
        <v>119</v>
      </c>
      <c r="G417" s="5" t="s">
        <v>885</v>
      </c>
      <c r="H417" s="6" t="s">
        <v>120</v>
      </c>
      <c r="I417" s="4" t="s">
        <v>178</v>
      </c>
      <c r="J417" s="4" t="s">
        <v>121</v>
      </c>
      <c r="K417" t="s">
        <v>230</v>
      </c>
      <c r="L417" t="s">
        <v>919</v>
      </c>
      <c r="M417" t="s">
        <v>595</v>
      </c>
      <c r="N417" s="1" t="s">
        <v>247</v>
      </c>
    </row>
    <row r="418" spans="1:14" x14ac:dyDescent="0.3">
      <c r="A418" s="1" t="s">
        <v>126</v>
      </c>
      <c r="B418" t="s">
        <v>917</v>
      </c>
      <c r="C418" s="2" t="s">
        <v>922</v>
      </c>
      <c r="D418" t="s">
        <v>282</v>
      </c>
      <c r="E418" s="3" t="s">
        <v>152</v>
      </c>
      <c r="F418" s="14" t="s">
        <v>119</v>
      </c>
      <c r="G418" s="5" t="s">
        <v>885</v>
      </c>
      <c r="H418" s="6" t="s">
        <v>120</v>
      </c>
      <c r="I418" s="4" t="s">
        <v>178</v>
      </c>
      <c r="J418" s="4" t="s">
        <v>121</v>
      </c>
      <c r="K418" t="s">
        <v>230</v>
      </c>
      <c r="L418" t="s">
        <v>919</v>
      </c>
      <c r="M418" t="s">
        <v>595</v>
      </c>
      <c r="N418" s="1" t="s">
        <v>247</v>
      </c>
    </row>
    <row r="419" spans="1:14" x14ac:dyDescent="0.3">
      <c r="A419" s="1" t="s">
        <v>126</v>
      </c>
      <c r="B419" t="s">
        <v>917</v>
      </c>
      <c r="C419" s="2" t="s">
        <v>923</v>
      </c>
      <c r="D419" t="s">
        <v>282</v>
      </c>
      <c r="E419" s="7" t="s">
        <v>158</v>
      </c>
      <c r="F419" s="15" t="s">
        <v>118</v>
      </c>
      <c r="G419" s="5" t="s">
        <v>885</v>
      </c>
      <c r="H419" s="6" t="s">
        <v>120</v>
      </c>
      <c r="I419" s="4" t="s">
        <v>178</v>
      </c>
      <c r="J419" s="4" t="s">
        <v>121</v>
      </c>
      <c r="K419" t="s">
        <v>230</v>
      </c>
      <c r="L419" t="s">
        <v>919</v>
      </c>
      <c r="M419" t="s">
        <v>595</v>
      </c>
      <c r="N419" t="s">
        <v>247</v>
      </c>
    </row>
    <row r="420" spans="1:14" x14ac:dyDescent="0.3">
      <c r="A420" s="1" t="s">
        <v>126</v>
      </c>
      <c r="B420" t="s">
        <v>917</v>
      </c>
      <c r="C420" s="2" t="s">
        <v>924</v>
      </c>
      <c r="D420" t="s">
        <v>282</v>
      </c>
      <c r="E420" s="7" t="s">
        <v>158</v>
      </c>
      <c r="F420" s="15" t="s">
        <v>118</v>
      </c>
      <c r="G420" s="5" t="s">
        <v>885</v>
      </c>
      <c r="H420" s="6" t="s">
        <v>120</v>
      </c>
      <c r="I420" s="4" t="s">
        <v>178</v>
      </c>
      <c r="J420" s="4" t="s">
        <v>121</v>
      </c>
      <c r="K420" t="s">
        <v>230</v>
      </c>
      <c r="L420" t="s">
        <v>919</v>
      </c>
      <c r="M420" t="s">
        <v>595</v>
      </c>
      <c r="N420" s="1" t="s">
        <v>247</v>
      </c>
    </row>
    <row r="421" spans="1:14" x14ac:dyDescent="0.3">
      <c r="A421" s="1" t="s">
        <v>126</v>
      </c>
      <c r="B421" t="s">
        <v>917</v>
      </c>
      <c r="C421" s="2" t="s">
        <v>925</v>
      </c>
      <c r="D421" t="s">
        <v>282</v>
      </c>
      <c r="E421" s="7" t="s">
        <v>158</v>
      </c>
      <c r="F421" s="15" t="s">
        <v>118</v>
      </c>
      <c r="G421" s="5" t="s">
        <v>885</v>
      </c>
      <c r="H421" s="6" t="s">
        <v>120</v>
      </c>
      <c r="I421" s="4" t="s">
        <v>178</v>
      </c>
      <c r="J421" s="4" t="s">
        <v>121</v>
      </c>
      <c r="K421" t="s">
        <v>230</v>
      </c>
      <c r="L421" t="s">
        <v>919</v>
      </c>
      <c r="M421" t="s">
        <v>595</v>
      </c>
      <c r="N421" s="1" t="s">
        <v>247</v>
      </c>
    </row>
    <row r="422" spans="1:14" x14ac:dyDescent="0.3">
      <c r="A422" s="1" t="s">
        <v>126</v>
      </c>
      <c r="B422" t="s">
        <v>926</v>
      </c>
      <c r="C422" s="2" t="s">
        <v>927</v>
      </c>
      <c r="D422" t="s">
        <v>282</v>
      </c>
      <c r="E422" s="10" t="s">
        <v>187</v>
      </c>
      <c r="F422" s="14" t="s">
        <v>119</v>
      </c>
      <c r="G422" s="5" t="s">
        <v>885</v>
      </c>
      <c r="H422" s="6" t="s">
        <v>120</v>
      </c>
      <c r="I422" s="4" t="s">
        <v>178</v>
      </c>
      <c r="J422" s="4" t="s">
        <v>121</v>
      </c>
      <c r="K422" t="s">
        <v>230</v>
      </c>
      <c r="L422" t="s">
        <v>919</v>
      </c>
      <c r="M422" t="s">
        <v>595</v>
      </c>
      <c r="N422" t="s">
        <v>247</v>
      </c>
    </row>
    <row r="423" spans="1:14" x14ac:dyDescent="0.3">
      <c r="A423" s="1" t="s">
        <v>126</v>
      </c>
      <c r="B423" t="s">
        <v>926</v>
      </c>
      <c r="C423" s="2" t="s">
        <v>928</v>
      </c>
      <c r="D423" t="s">
        <v>282</v>
      </c>
      <c r="E423" s="10" t="s">
        <v>187</v>
      </c>
      <c r="F423" s="14" t="s">
        <v>119</v>
      </c>
      <c r="G423" s="5" t="s">
        <v>885</v>
      </c>
      <c r="H423" s="6" t="s">
        <v>120</v>
      </c>
      <c r="I423" s="4" t="s">
        <v>178</v>
      </c>
      <c r="J423" s="4" t="s">
        <v>121</v>
      </c>
      <c r="K423" t="s">
        <v>230</v>
      </c>
      <c r="L423" t="s">
        <v>919</v>
      </c>
      <c r="M423" t="s">
        <v>595</v>
      </c>
      <c r="N423" t="s">
        <v>247</v>
      </c>
    </row>
    <row r="424" spans="1:14" x14ac:dyDescent="0.3">
      <c r="A424" s="1" t="s">
        <v>126</v>
      </c>
      <c r="B424" t="s">
        <v>926</v>
      </c>
      <c r="C424" s="2" t="s">
        <v>929</v>
      </c>
      <c r="D424" t="s">
        <v>282</v>
      </c>
      <c r="E424" s="10" t="s">
        <v>187</v>
      </c>
      <c r="F424" s="14" t="s">
        <v>119</v>
      </c>
      <c r="G424" s="5" t="s">
        <v>885</v>
      </c>
      <c r="H424" s="6" t="s">
        <v>120</v>
      </c>
      <c r="I424" s="4" t="s">
        <v>178</v>
      </c>
      <c r="J424" s="4" t="s">
        <v>121</v>
      </c>
      <c r="K424" t="s">
        <v>230</v>
      </c>
      <c r="L424" t="s">
        <v>919</v>
      </c>
      <c r="M424" t="s">
        <v>595</v>
      </c>
      <c r="N424" s="1" t="s">
        <v>247</v>
      </c>
    </row>
    <row r="425" spans="1:14" x14ac:dyDescent="0.3">
      <c r="A425" s="1" t="s">
        <v>126</v>
      </c>
      <c r="B425" t="s">
        <v>926</v>
      </c>
      <c r="C425" s="2" t="s">
        <v>930</v>
      </c>
      <c r="D425" t="s">
        <v>282</v>
      </c>
      <c r="E425" s="10" t="s">
        <v>187</v>
      </c>
      <c r="F425" s="14" t="s">
        <v>119</v>
      </c>
      <c r="G425" s="5" t="s">
        <v>885</v>
      </c>
      <c r="H425" s="6" t="s">
        <v>120</v>
      </c>
      <c r="I425" s="4" t="s">
        <v>178</v>
      </c>
      <c r="J425" s="4" t="s">
        <v>121</v>
      </c>
      <c r="K425" t="s">
        <v>230</v>
      </c>
      <c r="L425" t="s">
        <v>919</v>
      </c>
      <c r="M425" t="s">
        <v>595</v>
      </c>
      <c r="N425" s="1" t="s">
        <v>247</v>
      </c>
    </row>
    <row r="426" spans="1:14" x14ac:dyDescent="0.3">
      <c r="A426" s="1" t="s">
        <v>126</v>
      </c>
      <c r="B426" t="s">
        <v>931</v>
      </c>
      <c r="C426" s="2" t="s">
        <v>932</v>
      </c>
      <c r="D426" t="s">
        <v>282</v>
      </c>
      <c r="E426" s="7" t="s">
        <v>158</v>
      </c>
      <c r="F426" s="15" t="s">
        <v>118</v>
      </c>
      <c r="G426" s="5" t="s">
        <v>885</v>
      </c>
      <c r="H426" s="6" t="s">
        <v>120</v>
      </c>
      <c r="I426" s="4" t="s">
        <v>178</v>
      </c>
      <c r="J426" s="4" t="s">
        <v>121</v>
      </c>
      <c r="K426" t="s">
        <v>230</v>
      </c>
      <c r="L426" t="s">
        <v>933</v>
      </c>
      <c r="M426" t="s">
        <v>595</v>
      </c>
      <c r="N426" s="1" t="s">
        <v>247</v>
      </c>
    </row>
    <row r="427" spans="1:14" x14ac:dyDescent="0.3">
      <c r="A427" s="1" t="s">
        <v>126</v>
      </c>
      <c r="B427" t="s">
        <v>931</v>
      </c>
      <c r="C427" s="2" t="s">
        <v>934</v>
      </c>
      <c r="D427" t="s">
        <v>282</v>
      </c>
      <c r="E427" s="7" t="s">
        <v>158</v>
      </c>
      <c r="F427" s="15" t="s">
        <v>118</v>
      </c>
      <c r="G427" s="5" t="s">
        <v>885</v>
      </c>
      <c r="H427" s="6" t="s">
        <v>120</v>
      </c>
      <c r="I427" s="4" t="s">
        <v>178</v>
      </c>
      <c r="J427" s="4" t="s">
        <v>121</v>
      </c>
      <c r="K427" t="s">
        <v>230</v>
      </c>
      <c r="L427" t="s">
        <v>933</v>
      </c>
      <c r="M427" t="s">
        <v>595</v>
      </c>
      <c r="N427" t="s">
        <v>247</v>
      </c>
    </row>
    <row r="428" spans="1:14" x14ac:dyDescent="0.3">
      <c r="A428" s="1" t="s">
        <v>126</v>
      </c>
      <c r="B428" t="s">
        <v>931</v>
      </c>
      <c r="C428" s="2" t="s">
        <v>935</v>
      </c>
      <c r="D428" t="s">
        <v>282</v>
      </c>
      <c r="E428" s="7" t="s">
        <v>158</v>
      </c>
      <c r="F428" s="15" t="s">
        <v>118</v>
      </c>
      <c r="G428" s="5" t="s">
        <v>885</v>
      </c>
      <c r="H428" s="6" t="s">
        <v>120</v>
      </c>
      <c r="I428" s="4" t="s">
        <v>178</v>
      </c>
      <c r="J428" s="4" t="s">
        <v>121</v>
      </c>
      <c r="K428" t="s">
        <v>230</v>
      </c>
      <c r="L428" t="s">
        <v>933</v>
      </c>
      <c r="M428" t="s">
        <v>595</v>
      </c>
      <c r="N428" s="1" t="s">
        <v>247</v>
      </c>
    </row>
    <row r="429" spans="1:14" x14ac:dyDescent="0.3">
      <c r="A429" s="1" t="s">
        <v>126</v>
      </c>
      <c r="B429" t="s">
        <v>936</v>
      </c>
      <c r="C429" s="2" t="s">
        <v>937</v>
      </c>
      <c r="D429" t="s">
        <v>282</v>
      </c>
      <c r="E429" s="7" t="s">
        <v>158</v>
      </c>
      <c r="F429" s="15" t="s">
        <v>118</v>
      </c>
      <c r="G429" s="5" t="s">
        <v>885</v>
      </c>
      <c r="H429" s="6" t="s">
        <v>120</v>
      </c>
      <c r="I429" s="4" t="s">
        <v>178</v>
      </c>
      <c r="J429" s="4" t="s">
        <v>121</v>
      </c>
      <c r="K429" t="s">
        <v>238</v>
      </c>
      <c r="L429" t="s">
        <v>933</v>
      </c>
      <c r="M429" t="s">
        <v>595</v>
      </c>
      <c r="N429" s="1" t="s">
        <v>247</v>
      </c>
    </row>
    <row r="430" spans="1:14" x14ac:dyDescent="0.3">
      <c r="A430" s="1" t="s">
        <v>126</v>
      </c>
      <c r="B430" t="s">
        <v>931</v>
      </c>
      <c r="C430" s="2" t="s">
        <v>938</v>
      </c>
      <c r="D430" t="s">
        <v>282</v>
      </c>
      <c r="E430" s="7" t="s">
        <v>158</v>
      </c>
      <c r="F430" s="15" t="s">
        <v>118</v>
      </c>
      <c r="G430" s="5" t="s">
        <v>885</v>
      </c>
      <c r="H430" s="6" t="s">
        <v>120</v>
      </c>
      <c r="I430" s="4" t="s">
        <v>178</v>
      </c>
      <c r="J430" s="4" t="s">
        <v>121</v>
      </c>
      <c r="K430" t="s">
        <v>230</v>
      </c>
      <c r="L430" t="s">
        <v>933</v>
      </c>
      <c r="M430" t="s">
        <v>595</v>
      </c>
      <c r="N430" s="1" t="s">
        <v>247</v>
      </c>
    </row>
    <row r="431" spans="1:14" x14ac:dyDescent="0.3">
      <c r="A431" s="1" t="s">
        <v>126</v>
      </c>
      <c r="B431" t="s">
        <v>931</v>
      </c>
      <c r="C431" s="2" t="s">
        <v>939</v>
      </c>
      <c r="D431" t="s">
        <v>282</v>
      </c>
      <c r="E431" s="7" t="s">
        <v>158</v>
      </c>
      <c r="F431" s="15" t="s">
        <v>118</v>
      </c>
      <c r="G431" s="5" t="s">
        <v>885</v>
      </c>
      <c r="H431" s="6" t="s">
        <v>120</v>
      </c>
      <c r="I431" s="4" t="s">
        <v>178</v>
      </c>
      <c r="J431" s="4" t="s">
        <v>121</v>
      </c>
      <c r="K431" t="s">
        <v>230</v>
      </c>
      <c r="L431" t="s">
        <v>933</v>
      </c>
      <c r="M431" t="s">
        <v>595</v>
      </c>
      <c r="N431" t="s">
        <v>247</v>
      </c>
    </row>
    <row r="432" spans="1:14" x14ac:dyDescent="0.3">
      <c r="A432" s="1" t="s">
        <v>126</v>
      </c>
      <c r="B432" t="s">
        <v>931</v>
      </c>
      <c r="C432" s="2" t="s">
        <v>940</v>
      </c>
      <c r="D432" t="s">
        <v>282</v>
      </c>
      <c r="E432" s="7" t="s">
        <v>158</v>
      </c>
      <c r="F432" s="15" t="s">
        <v>118</v>
      </c>
      <c r="G432" s="5" t="s">
        <v>885</v>
      </c>
      <c r="H432" s="6" t="s">
        <v>120</v>
      </c>
      <c r="I432" s="4" t="s">
        <v>178</v>
      </c>
      <c r="J432" s="4" t="s">
        <v>121</v>
      </c>
      <c r="K432" t="s">
        <v>230</v>
      </c>
      <c r="L432" t="s">
        <v>933</v>
      </c>
      <c r="M432" t="s">
        <v>595</v>
      </c>
      <c r="N432" t="s">
        <v>247</v>
      </c>
    </row>
    <row r="433" spans="1:14" x14ac:dyDescent="0.3">
      <c r="A433" s="1" t="s">
        <v>126</v>
      </c>
      <c r="B433" t="s">
        <v>931</v>
      </c>
      <c r="C433" s="2" t="s">
        <v>941</v>
      </c>
      <c r="D433" t="s">
        <v>282</v>
      </c>
      <c r="E433" s="7" t="s">
        <v>158</v>
      </c>
      <c r="F433" s="15" t="s">
        <v>118</v>
      </c>
      <c r="G433" s="5" t="s">
        <v>885</v>
      </c>
      <c r="H433" s="6" t="s">
        <v>120</v>
      </c>
      <c r="I433" s="4" t="s">
        <v>178</v>
      </c>
      <c r="J433" s="4" t="s">
        <v>121</v>
      </c>
      <c r="K433" t="s">
        <v>230</v>
      </c>
      <c r="L433" t="s">
        <v>933</v>
      </c>
      <c r="M433" t="s">
        <v>595</v>
      </c>
      <c r="N433" t="s">
        <v>247</v>
      </c>
    </row>
    <row r="434" spans="1:14" x14ac:dyDescent="0.3">
      <c r="A434" s="1" t="s">
        <v>126</v>
      </c>
      <c r="B434" t="s">
        <v>931</v>
      </c>
      <c r="C434" s="2" t="s">
        <v>942</v>
      </c>
      <c r="D434" t="s">
        <v>282</v>
      </c>
      <c r="E434" s="7" t="s">
        <v>158</v>
      </c>
      <c r="F434" s="15" t="s">
        <v>118</v>
      </c>
      <c r="G434" s="5" t="s">
        <v>885</v>
      </c>
      <c r="H434" s="6" t="s">
        <v>120</v>
      </c>
      <c r="I434" s="4" t="s">
        <v>178</v>
      </c>
      <c r="J434" s="4" t="s">
        <v>121</v>
      </c>
      <c r="K434" t="s">
        <v>230</v>
      </c>
      <c r="L434" t="s">
        <v>933</v>
      </c>
      <c r="M434" t="s">
        <v>595</v>
      </c>
      <c r="N434" s="1" t="s">
        <v>247</v>
      </c>
    </row>
    <row r="435" spans="1:14" x14ac:dyDescent="0.3">
      <c r="A435" s="1" t="s">
        <v>126</v>
      </c>
      <c r="B435" t="s">
        <v>931</v>
      </c>
      <c r="C435" s="2" t="s">
        <v>943</v>
      </c>
      <c r="D435" t="s">
        <v>282</v>
      </c>
      <c r="E435" s="7" t="s">
        <v>158</v>
      </c>
      <c r="F435" s="15" t="s">
        <v>118</v>
      </c>
      <c r="G435" s="5" t="s">
        <v>885</v>
      </c>
      <c r="H435" s="6" t="s">
        <v>120</v>
      </c>
      <c r="I435" s="4" t="s">
        <v>178</v>
      </c>
      <c r="J435" s="4" t="s">
        <v>121</v>
      </c>
      <c r="K435" t="s">
        <v>230</v>
      </c>
      <c r="L435" t="s">
        <v>933</v>
      </c>
      <c r="M435" t="s">
        <v>595</v>
      </c>
      <c r="N435" s="1" t="s">
        <v>247</v>
      </c>
    </row>
    <row r="436" spans="1:14" x14ac:dyDescent="0.3">
      <c r="A436" s="1" t="s">
        <v>126</v>
      </c>
      <c r="B436" t="s">
        <v>931</v>
      </c>
      <c r="C436" s="2" t="s">
        <v>944</v>
      </c>
      <c r="D436" t="s">
        <v>282</v>
      </c>
      <c r="E436" s="7" t="s">
        <v>158</v>
      </c>
      <c r="F436" s="15" t="s">
        <v>118</v>
      </c>
      <c r="G436" s="5" t="s">
        <v>885</v>
      </c>
      <c r="H436" s="6" t="s">
        <v>120</v>
      </c>
      <c r="I436" s="4" t="s">
        <v>178</v>
      </c>
      <c r="J436" s="4" t="s">
        <v>121</v>
      </c>
      <c r="K436" t="s">
        <v>230</v>
      </c>
      <c r="L436" t="s">
        <v>933</v>
      </c>
      <c r="M436" t="s">
        <v>595</v>
      </c>
      <c r="N436" t="s">
        <v>247</v>
      </c>
    </row>
    <row r="437" spans="1:14" x14ac:dyDescent="0.3">
      <c r="A437" s="1" t="s">
        <v>126</v>
      </c>
      <c r="B437" t="s">
        <v>931</v>
      </c>
      <c r="C437" s="2" t="s">
        <v>945</v>
      </c>
      <c r="D437" t="s">
        <v>282</v>
      </c>
      <c r="E437" s="7" t="s">
        <v>158</v>
      </c>
      <c r="F437" s="15" t="s">
        <v>118</v>
      </c>
      <c r="G437" s="5" t="s">
        <v>885</v>
      </c>
      <c r="H437" s="6" t="s">
        <v>120</v>
      </c>
      <c r="I437" s="4" t="s">
        <v>178</v>
      </c>
      <c r="J437" s="4" t="s">
        <v>121</v>
      </c>
      <c r="K437" t="s">
        <v>230</v>
      </c>
      <c r="L437" t="s">
        <v>933</v>
      </c>
      <c r="M437" t="s">
        <v>595</v>
      </c>
      <c r="N437" s="1" t="s">
        <v>247</v>
      </c>
    </row>
    <row r="438" spans="1:14" x14ac:dyDescent="0.3">
      <c r="A438" s="1" t="s">
        <v>126</v>
      </c>
      <c r="B438" t="s">
        <v>931</v>
      </c>
      <c r="C438" s="2" t="s">
        <v>946</v>
      </c>
      <c r="D438" t="s">
        <v>282</v>
      </c>
      <c r="E438" s="7" t="s">
        <v>158</v>
      </c>
      <c r="F438" s="15" t="s">
        <v>118</v>
      </c>
      <c r="G438" s="5" t="s">
        <v>885</v>
      </c>
      <c r="H438" s="6" t="s">
        <v>120</v>
      </c>
      <c r="I438" s="4" t="s">
        <v>178</v>
      </c>
      <c r="J438" s="4" t="s">
        <v>121</v>
      </c>
      <c r="K438" t="s">
        <v>230</v>
      </c>
      <c r="L438" t="s">
        <v>933</v>
      </c>
      <c r="M438" t="s">
        <v>595</v>
      </c>
      <c r="N438" s="1" t="s">
        <v>247</v>
      </c>
    </row>
    <row r="439" spans="1:14" x14ac:dyDescent="0.3">
      <c r="A439" s="1" t="s">
        <v>126</v>
      </c>
      <c r="B439" t="s">
        <v>931</v>
      </c>
      <c r="C439" s="2" t="s">
        <v>947</v>
      </c>
      <c r="D439" t="s">
        <v>282</v>
      </c>
      <c r="E439" s="7" t="s">
        <v>158</v>
      </c>
      <c r="F439" s="15" t="s">
        <v>118</v>
      </c>
      <c r="G439" s="5" t="s">
        <v>885</v>
      </c>
      <c r="H439" s="6" t="s">
        <v>120</v>
      </c>
      <c r="I439" s="4" t="s">
        <v>178</v>
      </c>
      <c r="J439" s="4" t="s">
        <v>121</v>
      </c>
      <c r="K439" t="s">
        <v>230</v>
      </c>
      <c r="L439" t="s">
        <v>933</v>
      </c>
      <c r="M439" t="s">
        <v>595</v>
      </c>
      <c r="N439" s="1" t="s">
        <v>247</v>
      </c>
    </row>
    <row r="440" spans="1:14" x14ac:dyDescent="0.3">
      <c r="A440" s="1" t="s">
        <v>126</v>
      </c>
      <c r="B440" t="s">
        <v>931</v>
      </c>
      <c r="C440" s="2" t="s">
        <v>948</v>
      </c>
      <c r="D440" t="s">
        <v>282</v>
      </c>
      <c r="E440" s="7" t="s">
        <v>158</v>
      </c>
      <c r="F440" s="15" t="s">
        <v>118</v>
      </c>
      <c r="G440" s="5" t="s">
        <v>885</v>
      </c>
      <c r="H440" s="6" t="s">
        <v>120</v>
      </c>
      <c r="I440" s="4" t="s">
        <v>178</v>
      </c>
      <c r="J440" s="4" t="s">
        <v>121</v>
      </c>
      <c r="K440" t="s">
        <v>230</v>
      </c>
      <c r="L440" t="s">
        <v>933</v>
      </c>
      <c r="M440" t="s">
        <v>595</v>
      </c>
      <c r="N440" s="1" t="s">
        <v>247</v>
      </c>
    </row>
    <row r="441" spans="1:14" x14ac:dyDescent="0.3">
      <c r="A441" s="1" t="s">
        <v>126</v>
      </c>
      <c r="B441" t="s">
        <v>936</v>
      </c>
      <c r="C441" s="2" t="s">
        <v>949</v>
      </c>
      <c r="D441" t="s">
        <v>282</v>
      </c>
      <c r="E441" s="7" t="s">
        <v>158</v>
      </c>
      <c r="F441" s="15" t="s">
        <v>118</v>
      </c>
      <c r="G441" s="5" t="s">
        <v>885</v>
      </c>
      <c r="H441" s="6" t="s">
        <v>120</v>
      </c>
      <c r="I441" s="4" t="s">
        <v>178</v>
      </c>
      <c r="J441" s="4" t="s">
        <v>121</v>
      </c>
      <c r="K441" t="s">
        <v>424</v>
      </c>
      <c r="L441" t="s">
        <v>933</v>
      </c>
      <c r="M441" t="s">
        <v>595</v>
      </c>
      <c r="N441" s="1" t="s">
        <v>247</v>
      </c>
    </row>
    <row r="442" spans="1:14" x14ac:dyDescent="0.3">
      <c r="A442" s="1" t="s">
        <v>126</v>
      </c>
      <c r="B442" t="s">
        <v>931</v>
      </c>
      <c r="C442" s="2" t="s">
        <v>950</v>
      </c>
      <c r="D442" t="s">
        <v>282</v>
      </c>
      <c r="E442" s="7" t="s">
        <v>158</v>
      </c>
      <c r="F442" s="15" t="s">
        <v>118</v>
      </c>
      <c r="G442" s="5" t="s">
        <v>885</v>
      </c>
      <c r="H442" s="6" t="s">
        <v>120</v>
      </c>
      <c r="I442" s="4" t="s">
        <v>178</v>
      </c>
      <c r="J442" s="4" t="s">
        <v>121</v>
      </c>
      <c r="K442" t="s">
        <v>230</v>
      </c>
      <c r="L442" t="s">
        <v>933</v>
      </c>
      <c r="M442" t="s">
        <v>595</v>
      </c>
      <c r="N442" s="1" t="s">
        <v>247</v>
      </c>
    </row>
    <row r="443" spans="1:14" x14ac:dyDescent="0.3">
      <c r="A443" s="1" t="s">
        <v>126</v>
      </c>
      <c r="B443" t="s">
        <v>931</v>
      </c>
      <c r="C443" s="2" t="s">
        <v>951</v>
      </c>
      <c r="D443" t="s">
        <v>282</v>
      </c>
      <c r="E443" s="7" t="s">
        <v>158</v>
      </c>
      <c r="F443" s="15" t="s">
        <v>118</v>
      </c>
      <c r="G443" s="5" t="s">
        <v>885</v>
      </c>
      <c r="H443" s="6" t="s">
        <v>120</v>
      </c>
      <c r="I443" s="4" t="s">
        <v>178</v>
      </c>
      <c r="J443" s="4" t="s">
        <v>121</v>
      </c>
      <c r="K443" t="s">
        <v>230</v>
      </c>
      <c r="L443" t="s">
        <v>933</v>
      </c>
      <c r="M443" t="s">
        <v>595</v>
      </c>
      <c r="N443" t="s">
        <v>247</v>
      </c>
    </row>
    <row r="444" spans="1:14" x14ac:dyDescent="0.3">
      <c r="A444" s="1" t="s">
        <v>126</v>
      </c>
      <c r="B444" t="s">
        <v>931</v>
      </c>
      <c r="C444" s="2" t="s">
        <v>952</v>
      </c>
      <c r="D444" t="s">
        <v>282</v>
      </c>
      <c r="E444" s="7" t="s">
        <v>158</v>
      </c>
      <c r="F444" s="15" t="s">
        <v>118</v>
      </c>
      <c r="G444" s="5" t="s">
        <v>885</v>
      </c>
      <c r="H444" s="6" t="s">
        <v>120</v>
      </c>
      <c r="I444" s="4" t="s">
        <v>178</v>
      </c>
      <c r="J444" s="4" t="s">
        <v>121</v>
      </c>
      <c r="K444" t="s">
        <v>230</v>
      </c>
      <c r="L444" t="s">
        <v>933</v>
      </c>
      <c r="M444" t="s">
        <v>595</v>
      </c>
      <c r="N444" s="1" t="s">
        <v>247</v>
      </c>
    </row>
    <row r="445" spans="1:14" x14ac:dyDescent="0.3">
      <c r="A445" s="1" t="s">
        <v>126</v>
      </c>
      <c r="B445" t="s">
        <v>931</v>
      </c>
      <c r="C445" s="2" t="s">
        <v>953</v>
      </c>
      <c r="D445" t="s">
        <v>282</v>
      </c>
      <c r="E445" s="7" t="s">
        <v>158</v>
      </c>
      <c r="F445" s="15" t="s">
        <v>118</v>
      </c>
      <c r="G445" s="5" t="s">
        <v>885</v>
      </c>
      <c r="H445" s="6" t="s">
        <v>120</v>
      </c>
      <c r="I445" s="4" t="s">
        <v>178</v>
      </c>
      <c r="J445" s="4" t="s">
        <v>121</v>
      </c>
      <c r="K445" t="s">
        <v>230</v>
      </c>
      <c r="L445" t="s">
        <v>933</v>
      </c>
      <c r="M445" t="s">
        <v>595</v>
      </c>
      <c r="N445" s="1" t="s">
        <v>247</v>
      </c>
    </row>
    <row r="446" spans="1:14" x14ac:dyDescent="0.3">
      <c r="A446" s="1" t="s">
        <v>126</v>
      </c>
      <c r="B446" t="s">
        <v>931</v>
      </c>
      <c r="C446" s="2" t="s">
        <v>954</v>
      </c>
      <c r="D446" t="s">
        <v>282</v>
      </c>
      <c r="E446" s="7" t="s">
        <v>158</v>
      </c>
      <c r="F446" s="15" t="s">
        <v>118</v>
      </c>
      <c r="G446" s="5" t="s">
        <v>885</v>
      </c>
      <c r="H446" s="6" t="s">
        <v>120</v>
      </c>
      <c r="I446" s="4" t="s">
        <v>178</v>
      </c>
      <c r="J446" s="4" t="s">
        <v>121</v>
      </c>
      <c r="K446" t="s">
        <v>230</v>
      </c>
      <c r="L446" t="s">
        <v>933</v>
      </c>
      <c r="M446" t="s">
        <v>595</v>
      </c>
      <c r="N446" s="1" t="s">
        <v>247</v>
      </c>
    </row>
    <row r="447" spans="1:14" x14ac:dyDescent="0.3">
      <c r="A447" s="1" t="s">
        <v>126</v>
      </c>
      <c r="B447" t="s">
        <v>931</v>
      </c>
      <c r="C447" s="2" t="s">
        <v>955</v>
      </c>
      <c r="D447" t="s">
        <v>282</v>
      </c>
      <c r="E447" s="7" t="s">
        <v>158</v>
      </c>
      <c r="F447" s="15" t="s">
        <v>118</v>
      </c>
      <c r="G447" s="5" t="s">
        <v>885</v>
      </c>
      <c r="H447" s="6" t="s">
        <v>120</v>
      </c>
      <c r="I447" s="4" t="s">
        <v>178</v>
      </c>
      <c r="J447" s="4" t="s">
        <v>121</v>
      </c>
      <c r="K447" t="s">
        <v>230</v>
      </c>
      <c r="L447" t="s">
        <v>933</v>
      </c>
      <c r="M447" t="s">
        <v>595</v>
      </c>
      <c r="N447" s="1" t="s">
        <v>247</v>
      </c>
    </row>
    <row r="448" spans="1:14" x14ac:dyDescent="0.3">
      <c r="A448" s="1" t="s">
        <v>126</v>
      </c>
      <c r="B448" t="s">
        <v>931</v>
      </c>
      <c r="C448" s="2" t="s">
        <v>956</v>
      </c>
      <c r="D448" t="s">
        <v>282</v>
      </c>
      <c r="E448" s="7" t="s">
        <v>158</v>
      </c>
      <c r="F448" s="15" t="s">
        <v>118</v>
      </c>
      <c r="G448" s="5" t="s">
        <v>885</v>
      </c>
      <c r="H448" s="6" t="s">
        <v>120</v>
      </c>
      <c r="I448" s="4" t="s">
        <v>178</v>
      </c>
      <c r="J448" s="4" t="s">
        <v>121</v>
      </c>
      <c r="K448" t="s">
        <v>230</v>
      </c>
      <c r="L448" t="s">
        <v>933</v>
      </c>
      <c r="M448" t="s">
        <v>595</v>
      </c>
      <c r="N448" s="1" t="s">
        <v>247</v>
      </c>
    </row>
    <row r="449" spans="1:14" x14ac:dyDescent="0.3">
      <c r="A449" s="1" t="s">
        <v>126</v>
      </c>
      <c r="B449" t="s">
        <v>931</v>
      </c>
      <c r="C449" s="2" t="s">
        <v>957</v>
      </c>
      <c r="D449" t="s">
        <v>282</v>
      </c>
      <c r="E449" s="7" t="s">
        <v>158</v>
      </c>
      <c r="F449" s="15" t="s">
        <v>118</v>
      </c>
      <c r="G449" s="5" t="s">
        <v>885</v>
      </c>
      <c r="H449" s="6" t="s">
        <v>120</v>
      </c>
      <c r="I449" s="4" t="s">
        <v>178</v>
      </c>
      <c r="J449" s="4" t="s">
        <v>121</v>
      </c>
      <c r="K449" t="s">
        <v>230</v>
      </c>
      <c r="L449" t="s">
        <v>933</v>
      </c>
      <c r="M449" t="s">
        <v>595</v>
      </c>
      <c r="N449" t="s">
        <v>247</v>
      </c>
    </row>
    <row r="450" spans="1:14" x14ac:dyDescent="0.3">
      <c r="A450" s="1" t="s">
        <v>126</v>
      </c>
      <c r="B450" t="s">
        <v>936</v>
      </c>
      <c r="C450" s="2" t="s">
        <v>958</v>
      </c>
      <c r="D450" t="s">
        <v>282</v>
      </c>
      <c r="E450" s="7" t="s">
        <v>158</v>
      </c>
      <c r="F450" s="15" t="s">
        <v>118</v>
      </c>
      <c r="G450" s="5" t="s">
        <v>885</v>
      </c>
      <c r="H450" s="6" t="s">
        <v>120</v>
      </c>
      <c r="I450" s="4" t="s">
        <v>178</v>
      </c>
      <c r="J450" s="4" t="s">
        <v>121</v>
      </c>
      <c r="K450" t="s">
        <v>238</v>
      </c>
      <c r="L450" t="s">
        <v>933</v>
      </c>
      <c r="M450" t="s">
        <v>595</v>
      </c>
      <c r="N450" s="1" t="s">
        <v>247</v>
      </c>
    </row>
    <row r="451" spans="1:14" x14ac:dyDescent="0.3">
      <c r="A451" s="1" t="s">
        <v>126</v>
      </c>
      <c r="B451" t="s">
        <v>931</v>
      </c>
      <c r="C451" s="2" t="s">
        <v>959</v>
      </c>
      <c r="D451" t="s">
        <v>282</v>
      </c>
      <c r="E451" s="7" t="s">
        <v>158</v>
      </c>
      <c r="F451" s="15" t="s">
        <v>118</v>
      </c>
      <c r="G451" s="5" t="s">
        <v>885</v>
      </c>
      <c r="H451" s="6" t="s">
        <v>120</v>
      </c>
      <c r="I451" s="4" t="s">
        <v>178</v>
      </c>
      <c r="J451" s="4" t="s">
        <v>121</v>
      </c>
      <c r="K451" t="s">
        <v>230</v>
      </c>
      <c r="L451" t="s">
        <v>933</v>
      </c>
      <c r="M451" t="s">
        <v>595</v>
      </c>
      <c r="N451" s="1" t="s">
        <v>247</v>
      </c>
    </row>
    <row r="452" spans="1:14" x14ac:dyDescent="0.3">
      <c r="A452" s="1" t="s">
        <v>126</v>
      </c>
      <c r="B452" t="s">
        <v>931</v>
      </c>
      <c r="C452" s="2" t="s">
        <v>960</v>
      </c>
      <c r="D452" t="s">
        <v>282</v>
      </c>
      <c r="E452" s="7" t="s">
        <v>158</v>
      </c>
      <c r="F452" s="15" t="s">
        <v>118</v>
      </c>
      <c r="G452" s="5" t="s">
        <v>885</v>
      </c>
      <c r="H452" s="6" t="s">
        <v>120</v>
      </c>
      <c r="I452" s="4" t="s">
        <v>178</v>
      </c>
      <c r="J452" s="4" t="s">
        <v>121</v>
      </c>
      <c r="K452" t="s">
        <v>230</v>
      </c>
      <c r="L452" t="s">
        <v>933</v>
      </c>
      <c r="M452" t="s">
        <v>595</v>
      </c>
      <c r="N452" s="1" t="s">
        <v>247</v>
      </c>
    </row>
    <row r="453" spans="1:14" x14ac:dyDescent="0.3">
      <c r="A453" s="1" t="s">
        <v>126</v>
      </c>
      <c r="B453" t="s">
        <v>936</v>
      </c>
      <c r="C453" s="2" t="s">
        <v>961</v>
      </c>
      <c r="D453" t="s">
        <v>282</v>
      </c>
      <c r="E453" s="7" t="s">
        <v>158</v>
      </c>
      <c r="F453" s="15" t="s">
        <v>118</v>
      </c>
      <c r="G453" s="5" t="s">
        <v>885</v>
      </c>
      <c r="H453" s="6" t="s">
        <v>120</v>
      </c>
      <c r="I453" s="4" t="s">
        <v>178</v>
      </c>
      <c r="J453" s="4" t="s">
        <v>121</v>
      </c>
      <c r="K453" t="s">
        <v>235</v>
      </c>
      <c r="L453" t="s">
        <v>933</v>
      </c>
      <c r="M453" t="s">
        <v>595</v>
      </c>
      <c r="N453" s="1" t="s">
        <v>247</v>
      </c>
    </row>
    <row r="454" spans="1:14" x14ac:dyDescent="0.3">
      <c r="A454" s="1" t="s">
        <v>126</v>
      </c>
      <c r="B454" t="s">
        <v>936</v>
      </c>
      <c r="C454" s="2" t="s">
        <v>962</v>
      </c>
      <c r="D454" t="s">
        <v>282</v>
      </c>
      <c r="E454" s="7" t="s">
        <v>158</v>
      </c>
      <c r="F454" s="15" t="s">
        <v>118</v>
      </c>
      <c r="G454" s="5" t="s">
        <v>885</v>
      </c>
      <c r="H454" s="6" t="s">
        <v>120</v>
      </c>
      <c r="I454" s="4" t="s">
        <v>178</v>
      </c>
      <c r="J454" s="4" t="s">
        <v>121</v>
      </c>
      <c r="K454" t="s">
        <v>238</v>
      </c>
      <c r="L454" t="s">
        <v>933</v>
      </c>
      <c r="M454" t="s">
        <v>595</v>
      </c>
      <c r="N454" t="s">
        <v>247</v>
      </c>
    </row>
    <row r="455" spans="1:14" x14ac:dyDescent="0.3">
      <c r="A455" s="1" t="s">
        <v>126</v>
      </c>
      <c r="B455" t="s">
        <v>931</v>
      </c>
      <c r="C455" s="2" t="s">
        <v>963</v>
      </c>
      <c r="D455" t="s">
        <v>282</v>
      </c>
      <c r="E455" s="7" t="s">
        <v>158</v>
      </c>
      <c r="F455" s="15" t="s">
        <v>118</v>
      </c>
      <c r="G455" s="5" t="s">
        <v>885</v>
      </c>
      <c r="H455" s="6" t="s">
        <v>120</v>
      </c>
      <c r="I455" s="4" t="s">
        <v>178</v>
      </c>
      <c r="J455" s="4" t="s">
        <v>121</v>
      </c>
      <c r="K455" t="s">
        <v>230</v>
      </c>
      <c r="L455" t="s">
        <v>933</v>
      </c>
      <c r="M455" t="s">
        <v>595</v>
      </c>
      <c r="N455" s="1" t="s">
        <v>247</v>
      </c>
    </row>
    <row r="456" spans="1:14" x14ac:dyDescent="0.3">
      <c r="A456" s="1" t="s">
        <v>126</v>
      </c>
      <c r="B456" t="s">
        <v>931</v>
      </c>
      <c r="C456" s="2" t="s">
        <v>964</v>
      </c>
      <c r="D456" t="s">
        <v>282</v>
      </c>
      <c r="E456" s="7" t="s">
        <v>158</v>
      </c>
      <c r="F456" s="15" t="s">
        <v>118</v>
      </c>
      <c r="G456" s="5" t="s">
        <v>885</v>
      </c>
      <c r="H456" s="6" t="s">
        <v>120</v>
      </c>
      <c r="I456" s="4" t="s">
        <v>178</v>
      </c>
      <c r="J456" s="4" t="s">
        <v>121</v>
      </c>
      <c r="K456" t="s">
        <v>230</v>
      </c>
      <c r="L456" t="s">
        <v>933</v>
      </c>
      <c r="M456" t="s">
        <v>595</v>
      </c>
      <c r="N456" s="1" t="s">
        <v>247</v>
      </c>
    </row>
    <row r="457" spans="1:14" x14ac:dyDescent="0.3">
      <c r="A457" s="1" t="s">
        <v>126</v>
      </c>
      <c r="B457" t="s">
        <v>936</v>
      </c>
      <c r="C457" s="2" t="s">
        <v>965</v>
      </c>
      <c r="D457" t="s">
        <v>282</v>
      </c>
      <c r="E457" s="7" t="s">
        <v>158</v>
      </c>
      <c r="F457" s="15" t="s">
        <v>118</v>
      </c>
      <c r="G457" s="5" t="s">
        <v>885</v>
      </c>
      <c r="H457" s="6" t="s">
        <v>120</v>
      </c>
      <c r="I457" s="4" t="s">
        <v>178</v>
      </c>
      <c r="J457" s="4" t="s">
        <v>121</v>
      </c>
      <c r="K457" t="s">
        <v>387</v>
      </c>
      <c r="L457" t="s">
        <v>933</v>
      </c>
      <c r="M457" t="s">
        <v>595</v>
      </c>
      <c r="N457" s="1" t="s">
        <v>247</v>
      </c>
    </row>
    <row r="458" spans="1:14" x14ac:dyDescent="0.3">
      <c r="A458" s="1" t="s">
        <v>126</v>
      </c>
      <c r="B458" t="s">
        <v>931</v>
      </c>
      <c r="C458" s="2" t="s">
        <v>966</v>
      </c>
      <c r="D458" t="s">
        <v>282</v>
      </c>
      <c r="E458" s="7" t="s">
        <v>158</v>
      </c>
      <c r="F458" s="15" t="s">
        <v>118</v>
      </c>
      <c r="G458" s="5" t="s">
        <v>885</v>
      </c>
      <c r="H458" s="6" t="s">
        <v>120</v>
      </c>
      <c r="I458" s="4" t="s">
        <v>178</v>
      </c>
      <c r="J458" s="4" t="s">
        <v>121</v>
      </c>
      <c r="K458" t="s">
        <v>230</v>
      </c>
      <c r="L458" t="s">
        <v>933</v>
      </c>
      <c r="M458" t="s">
        <v>595</v>
      </c>
      <c r="N458" s="1" t="s">
        <v>247</v>
      </c>
    </row>
    <row r="459" spans="1:14" x14ac:dyDescent="0.3">
      <c r="A459" s="1" t="s">
        <v>126</v>
      </c>
      <c r="B459" t="s">
        <v>931</v>
      </c>
      <c r="C459" s="2" t="s">
        <v>967</v>
      </c>
      <c r="D459" t="s">
        <v>282</v>
      </c>
      <c r="E459" s="7" t="s">
        <v>158</v>
      </c>
      <c r="F459" s="15" t="s">
        <v>118</v>
      </c>
      <c r="G459" s="5" t="s">
        <v>885</v>
      </c>
      <c r="H459" s="6" t="s">
        <v>120</v>
      </c>
      <c r="I459" s="4" t="s">
        <v>178</v>
      </c>
      <c r="J459" s="4" t="s">
        <v>121</v>
      </c>
      <c r="K459" t="s">
        <v>230</v>
      </c>
      <c r="L459" t="s">
        <v>933</v>
      </c>
      <c r="M459" t="s">
        <v>595</v>
      </c>
      <c r="N459" t="s">
        <v>247</v>
      </c>
    </row>
    <row r="460" spans="1:14" x14ac:dyDescent="0.3">
      <c r="A460" s="1" t="s">
        <v>126</v>
      </c>
      <c r="B460" t="s">
        <v>936</v>
      </c>
      <c r="C460" s="2" t="s">
        <v>968</v>
      </c>
      <c r="D460" t="s">
        <v>282</v>
      </c>
      <c r="E460" s="7" t="s">
        <v>158</v>
      </c>
      <c r="F460" s="15" t="s">
        <v>118</v>
      </c>
      <c r="G460" s="5" t="s">
        <v>885</v>
      </c>
      <c r="H460" s="6" t="s">
        <v>120</v>
      </c>
      <c r="I460" s="4" t="s">
        <v>178</v>
      </c>
      <c r="J460" s="4" t="s">
        <v>121</v>
      </c>
      <c r="K460" t="s">
        <v>238</v>
      </c>
      <c r="L460" t="s">
        <v>933</v>
      </c>
      <c r="M460" t="s">
        <v>595</v>
      </c>
      <c r="N460" s="1" t="s">
        <v>247</v>
      </c>
    </row>
    <row r="461" spans="1:14" x14ac:dyDescent="0.3">
      <c r="A461" s="1" t="s">
        <v>126</v>
      </c>
      <c r="B461" t="s">
        <v>931</v>
      </c>
      <c r="C461" s="2" t="s">
        <v>969</v>
      </c>
      <c r="D461" t="s">
        <v>282</v>
      </c>
      <c r="E461" s="7" t="s">
        <v>158</v>
      </c>
      <c r="F461" s="15" t="s">
        <v>118</v>
      </c>
      <c r="G461" s="5" t="s">
        <v>885</v>
      </c>
      <c r="H461" s="6" t="s">
        <v>120</v>
      </c>
      <c r="I461" s="4" t="s">
        <v>178</v>
      </c>
      <c r="J461" s="4" t="s">
        <v>121</v>
      </c>
      <c r="K461" t="s">
        <v>230</v>
      </c>
      <c r="L461" t="s">
        <v>933</v>
      </c>
      <c r="M461" t="s">
        <v>595</v>
      </c>
      <c r="N461" s="1" t="s">
        <v>247</v>
      </c>
    </row>
    <row r="462" spans="1:14" x14ac:dyDescent="0.3">
      <c r="A462" s="1" t="s">
        <v>126</v>
      </c>
      <c r="B462" t="s">
        <v>931</v>
      </c>
      <c r="C462" s="2" t="s">
        <v>970</v>
      </c>
      <c r="D462" t="s">
        <v>282</v>
      </c>
      <c r="E462" s="7" t="s">
        <v>158</v>
      </c>
      <c r="F462" s="15" t="s">
        <v>118</v>
      </c>
      <c r="G462" s="5" t="s">
        <v>885</v>
      </c>
      <c r="H462" s="6" t="s">
        <v>120</v>
      </c>
      <c r="I462" s="4" t="s">
        <v>178</v>
      </c>
      <c r="J462" s="4" t="s">
        <v>121</v>
      </c>
      <c r="K462" t="s">
        <v>230</v>
      </c>
      <c r="L462" t="s">
        <v>933</v>
      </c>
      <c r="M462" t="s">
        <v>595</v>
      </c>
      <c r="N462" s="1" t="s">
        <v>247</v>
      </c>
    </row>
    <row r="463" spans="1:14" x14ac:dyDescent="0.3">
      <c r="A463" s="1" t="s">
        <v>126</v>
      </c>
      <c r="B463" t="s">
        <v>931</v>
      </c>
      <c r="C463" s="2" t="s">
        <v>971</v>
      </c>
      <c r="D463" t="s">
        <v>282</v>
      </c>
      <c r="E463" s="7" t="s">
        <v>158</v>
      </c>
      <c r="F463" s="15" t="s">
        <v>118</v>
      </c>
      <c r="G463" s="5" t="s">
        <v>885</v>
      </c>
      <c r="H463" s="6" t="s">
        <v>120</v>
      </c>
      <c r="I463" s="4" t="s">
        <v>178</v>
      </c>
      <c r="J463" s="4" t="s">
        <v>121</v>
      </c>
      <c r="K463" t="s">
        <v>230</v>
      </c>
      <c r="L463" t="s">
        <v>933</v>
      </c>
      <c r="M463" t="s">
        <v>595</v>
      </c>
      <c r="N463" t="s">
        <v>247</v>
      </c>
    </row>
    <row r="464" spans="1:14" x14ac:dyDescent="0.3">
      <c r="A464" s="1" t="s">
        <v>126</v>
      </c>
      <c r="B464" t="s">
        <v>931</v>
      </c>
      <c r="C464" s="2" t="s">
        <v>972</v>
      </c>
      <c r="D464" t="s">
        <v>282</v>
      </c>
      <c r="E464" s="7" t="s">
        <v>158</v>
      </c>
      <c r="F464" s="15" t="s">
        <v>118</v>
      </c>
      <c r="G464" s="5" t="s">
        <v>885</v>
      </c>
      <c r="H464" s="6" t="s">
        <v>120</v>
      </c>
      <c r="I464" s="4" t="s">
        <v>178</v>
      </c>
      <c r="J464" s="4" t="s">
        <v>121</v>
      </c>
      <c r="K464" t="s">
        <v>230</v>
      </c>
      <c r="L464" t="s">
        <v>933</v>
      </c>
      <c r="M464" t="s">
        <v>595</v>
      </c>
      <c r="N464" s="1" t="s">
        <v>247</v>
      </c>
    </row>
    <row r="465" spans="1:14" x14ac:dyDescent="0.3">
      <c r="A465" s="1" t="s">
        <v>126</v>
      </c>
      <c r="B465" t="s">
        <v>931</v>
      </c>
      <c r="C465" s="2" t="s">
        <v>973</v>
      </c>
      <c r="D465" t="s">
        <v>282</v>
      </c>
      <c r="E465" s="7" t="s">
        <v>158</v>
      </c>
      <c r="F465" s="15" t="s">
        <v>118</v>
      </c>
      <c r="G465" s="5" t="s">
        <v>885</v>
      </c>
      <c r="H465" s="6" t="s">
        <v>120</v>
      </c>
      <c r="I465" s="4" t="s">
        <v>178</v>
      </c>
      <c r="J465" s="4" t="s">
        <v>121</v>
      </c>
      <c r="K465" t="s">
        <v>230</v>
      </c>
      <c r="L465" t="s">
        <v>933</v>
      </c>
      <c r="M465" t="s">
        <v>595</v>
      </c>
      <c r="N465" t="s">
        <v>247</v>
      </c>
    </row>
    <row r="466" spans="1:14" x14ac:dyDescent="0.3">
      <c r="A466" s="1" t="s">
        <v>126</v>
      </c>
      <c r="B466" t="s">
        <v>974</v>
      </c>
      <c r="C466" s="2" t="s">
        <v>975</v>
      </c>
      <c r="D466" t="s">
        <v>282</v>
      </c>
      <c r="E466" s="7" t="s">
        <v>158</v>
      </c>
      <c r="F466" s="15" t="s">
        <v>118</v>
      </c>
      <c r="G466" s="5" t="s">
        <v>480</v>
      </c>
      <c r="H466" s="6" t="s">
        <v>120</v>
      </c>
      <c r="I466" s="4" t="s">
        <v>178</v>
      </c>
      <c r="J466" s="4" t="s">
        <v>121</v>
      </c>
      <c r="K466" t="s">
        <v>230</v>
      </c>
      <c r="L466" t="s">
        <v>594</v>
      </c>
      <c r="M466" t="s">
        <v>595</v>
      </c>
      <c r="N466" t="s">
        <v>247</v>
      </c>
    </row>
    <row r="467" spans="1:14" x14ac:dyDescent="0.3">
      <c r="A467" s="1" t="s">
        <v>126</v>
      </c>
      <c r="B467" t="s">
        <v>974</v>
      </c>
      <c r="C467" s="2" t="s">
        <v>976</v>
      </c>
      <c r="D467" t="s">
        <v>282</v>
      </c>
      <c r="E467" s="7" t="s">
        <v>158</v>
      </c>
      <c r="F467" s="15" t="s">
        <v>118</v>
      </c>
      <c r="G467" s="5" t="s">
        <v>480</v>
      </c>
      <c r="H467" s="6" t="s">
        <v>120</v>
      </c>
      <c r="I467" s="4" t="s">
        <v>178</v>
      </c>
      <c r="J467" s="4" t="s">
        <v>121</v>
      </c>
      <c r="K467" t="s">
        <v>387</v>
      </c>
      <c r="L467" t="s">
        <v>594</v>
      </c>
      <c r="M467" t="s">
        <v>595</v>
      </c>
      <c r="N467" s="1" t="s">
        <v>247</v>
      </c>
    </row>
    <row r="468" spans="1:14" x14ac:dyDescent="0.3">
      <c r="A468" s="1" t="s">
        <v>126</v>
      </c>
      <c r="B468" t="s">
        <v>974</v>
      </c>
      <c r="C468" s="2" t="s">
        <v>977</v>
      </c>
      <c r="D468" t="s">
        <v>282</v>
      </c>
      <c r="E468" s="7" t="s">
        <v>158</v>
      </c>
      <c r="F468" s="15" t="s">
        <v>118</v>
      </c>
      <c r="G468" s="5" t="s">
        <v>480</v>
      </c>
      <c r="H468" s="6" t="s">
        <v>120</v>
      </c>
      <c r="I468" s="4" t="s">
        <v>178</v>
      </c>
      <c r="J468" s="4" t="s">
        <v>121</v>
      </c>
      <c r="K468" t="s">
        <v>230</v>
      </c>
      <c r="L468" t="s">
        <v>594</v>
      </c>
      <c r="M468" t="s">
        <v>595</v>
      </c>
      <c r="N468" s="1" t="s">
        <v>247</v>
      </c>
    </row>
    <row r="469" spans="1:14" x14ac:dyDescent="0.3">
      <c r="A469" s="1" t="s">
        <v>126</v>
      </c>
      <c r="B469" t="s">
        <v>974</v>
      </c>
      <c r="C469" s="2" t="s">
        <v>978</v>
      </c>
      <c r="D469" t="s">
        <v>282</v>
      </c>
      <c r="E469" s="7" t="s">
        <v>158</v>
      </c>
      <c r="F469" s="15" t="s">
        <v>118</v>
      </c>
      <c r="G469" s="5" t="s">
        <v>480</v>
      </c>
      <c r="H469" s="6" t="s">
        <v>120</v>
      </c>
      <c r="I469" s="4" t="s">
        <v>178</v>
      </c>
      <c r="J469" s="4" t="s">
        <v>121</v>
      </c>
      <c r="K469" t="s">
        <v>235</v>
      </c>
      <c r="L469" t="s">
        <v>594</v>
      </c>
      <c r="M469" t="s">
        <v>595</v>
      </c>
      <c r="N469" s="1" t="s">
        <v>247</v>
      </c>
    </row>
    <row r="470" spans="1:14" x14ac:dyDescent="0.3">
      <c r="A470" s="1" t="s">
        <v>126</v>
      </c>
      <c r="B470" t="s">
        <v>974</v>
      </c>
      <c r="C470" s="2" t="s">
        <v>979</v>
      </c>
      <c r="D470" t="s">
        <v>282</v>
      </c>
      <c r="E470" s="7" t="s">
        <v>158</v>
      </c>
      <c r="F470" s="15" t="s">
        <v>118</v>
      </c>
      <c r="G470" s="5" t="s">
        <v>480</v>
      </c>
      <c r="H470" s="6" t="s">
        <v>120</v>
      </c>
      <c r="I470" s="4" t="s">
        <v>178</v>
      </c>
      <c r="J470" s="4" t="s">
        <v>121</v>
      </c>
      <c r="K470" t="s">
        <v>235</v>
      </c>
      <c r="L470" t="s">
        <v>594</v>
      </c>
      <c r="M470" t="s">
        <v>595</v>
      </c>
      <c r="N470" s="1" t="s">
        <v>247</v>
      </c>
    </row>
    <row r="471" spans="1:14" x14ac:dyDescent="0.3">
      <c r="A471" s="1" t="s">
        <v>126</v>
      </c>
      <c r="B471" t="s">
        <v>974</v>
      </c>
      <c r="C471" s="2" t="s">
        <v>980</v>
      </c>
      <c r="D471" t="s">
        <v>282</v>
      </c>
      <c r="E471" s="7" t="s">
        <v>158</v>
      </c>
      <c r="F471" s="15" t="s">
        <v>118</v>
      </c>
      <c r="G471" s="5" t="s">
        <v>480</v>
      </c>
      <c r="H471" s="6" t="s">
        <v>120</v>
      </c>
      <c r="I471" s="4" t="s">
        <v>178</v>
      </c>
      <c r="J471" s="4" t="s">
        <v>121</v>
      </c>
      <c r="K471" t="s">
        <v>230</v>
      </c>
      <c r="L471" t="s">
        <v>594</v>
      </c>
      <c r="M471" t="s">
        <v>595</v>
      </c>
      <c r="N471" s="1" t="s">
        <v>247</v>
      </c>
    </row>
    <row r="472" spans="1:14" x14ac:dyDescent="0.3">
      <c r="A472" s="1" t="s">
        <v>126</v>
      </c>
      <c r="B472" t="s">
        <v>974</v>
      </c>
      <c r="C472" s="2" t="s">
        <v>981</v>
      </c>
      <c r="D472" t="s">
        <v>282</v>
      </c>
      <c r="E472" s="7" t="s">
        <v>158</v>
      </c>
      <c r="F472" s="15" t="s">
        <v>118</v>
      </c>
      <c r="G472" s="5" t="s">
        <v>480</v>
      </c>
      <c r="H472" s="6" t="s">
        <v>120</v>
      </c>
      <c r="I472" s="4" t="s">
        <v>178</v>
      </c>
      <c r="J472" s="4" t="s">
        <v>121</v>
      </c>
      <c r="K472" t="s">
        <v>238</v>
      </c>
      <c r="L472" t="s">
        <v>594</v>
      </c>
      <c r="M472" t="s">
        <v>595</v>
      </c>
      <c r="N472" s="1" t="s">
        <v>247</v>
      </c>
    </row>
    <row r="473" spans="1:14" x14ac:dyDescent="0.3">
      <c r="A473" s="1" t="s">
        <v>126</v>
      </c>
      <c r="B473" t="s">
        <v>974</v>
      </c>
      <c r="C473" s="2" t="s">
        <v>982</v>
      </c>
      <c r="D473" t="s">
        <v>282</v>
      </c>
      <c r="E473" s="7" t="s">
        <v>158</v>
      </c>
      <c r="F473" s="15" t="s">
        <v>118</v>
      </c>
      <c r="G473" s="5" t="s">
        <v>480</v>
      </c>
      <c r="H473" s="6" t="s">
        <v>120</v>
      </c>
      <c r="I473" s="4" t="s">
        <v>178</v>
      </c>
      <c r="J473" s="4" t="s">
        <v>121</v>
      </c>
      <c r="K473" t="s">
        <v>230</v>
      </c>
      <c r="L473" t="s">
        <v>594</v>
      </c>
      <c r="M473" t="s">
        <v>595</v>
      </c>
      <c r="N473" s="1" t="s">
        <v>247</v>
      </c>
    </row>
    <row r="474" spans="1:14" x14ac:dyDescent="0.3">
      <c r="A474" s="1" t="s">
        <v>126</v>
      </c>
      <c r="B474" t="s">
        <v>974</v>
      </c>
      <c r="C474" s="2" t="s">
        <v>983</v>
      </c>
      <c r="D474" t="s">
        <v>282</v>
      </c>
      <c r="E474" s="7" t="s">
        <v>158</v>
      </c>
      <c r="F474" s="15" t="s">
        <v>118</v>
      </c>
      <c r="G474" s="5" t="s">
        <v>480</v>
      </c>
      <c r="H474" s="6" t="s">
        <v>120</v>
      </c>
      <c r="I474" s="4" t="s">
        <v>178</v>
      </c>
      <c r="J474" s="4" t="s">
        <v>121</v>
      </c>
      <c r="K474" t="s">
        <v>238</v>
      </c>
      <c r="L474" t="s">
        <v>594</v>
      </c>
      <c r="M474" t="s">
        <v>595</v>
      </c>
      <c r="N474" s="1" t="s">
        <v>247</v>
      </c>
    </row>
    <row r="475" spans="1:14" x14ac:dyDescent="0.3">
      <c r="A475" s="1" t="s">
        <v>126</v>
      </c>
      <c r="B475" t="s">
        <v>974</v>
      </c>
      <c r="C475" s="2" t="s">
        <v>984</v>
      </c>
      <c r="D475" t="s">
        <v>282</v>
      </c>
      <c r="E475" s="7" t="s">
        <v>158</v>
      </c>
      <c r="F475" s="15" t="s">
        <v>118</v>
      </c>
      <c r="G475" s="5" t="s">
        <v>480</v>
      </c>
      <c r="H475" s="6" t="s">
        <v>120</v>
      </c>
      <c r="I475" s="4" t="s">
        <v>178</v>
      </c>
      <c r="J475" s="4" t="s">
        <v>121</v>
      </c>
      <c r="K475" t="s">
        <v>238</v>
      </c>
      <c r="L475" t="s">
        <v>594</v>
      </c>
      <c r="M475" t="s">
        <v>595</v>
      </c>
      <c r="N475" t="s">
        <v>247</v>
      </c>
    </row>
    <row r="476" spans="1:14" x14ac:dyDescent="0.3">
      <c r="A476" s="1" t="s">
        <v>126</v>
      </c>
      <c r="B476" t="s">
        <v>974</v>
      </c>
      <c r="C476" s="2" t="s">
        <v>985</v>
      </c>
      <c r="D476" t="s">
        <v>282</v>
      </c>
      <c r="E476" s="7" t="s">
        <v>158</v>
      </c>
      <c r="F476" s="15" t="s">
        <v>118</v>
      </c>
      <c r="G476" s="5" t="s">
        <v>480</v>
      </c>
      <c r="H476" s="6" t="s">
        <v>120</v>
      </c>
      <c r="I476" s="4" t="s">
        <v>178</v>
      </c>
      <c r="J476" s="4" t="s">
        <v>121</v>
      </c>
      <c r="K476" t="s">
        <v>230</v>
      </c>
      <c r="L476" t="s">
        <v>594</v>
      </c>
      <c r="M476" t="s">
        <v>595</v>
      </c>
      <c r="N476" s="1" t="s">
        <v>247</v>
      </c>
    </row>
    <row r="477" spans="1:14" x14ac:dyDescent="0.3">
      <c r="A477" s="1" t="s">
        <v>126</v>
      </c>
      <c r="B477" t="s">
        <v>974</v>
      </c>
      <c r="C477" s="2" t="s">
        <v>986</v>
      </c>
      <c r="D477" t="s">
        <v>282</v>
      </c>
      <c r="E477" s="7" t="s">
        <v>158</v>
      </c>
      <c r="F477" s="15" t="s">
        <v>118</v>
      </c>
      <c r="G477" s="5" t="s">
        <v>480</v>
      </c>
      <c r="H477" s="6" t="s">
        <v>120</v>
      </c>
      <c r="I477" s="4" t="s">
        <v>178</v>
      </c>
      <c r="J477" s="4" t="s">
        <v>121</v>
      </c>
      <c r="K477" t="s">
        <v>230</v>
      </c>
      <c r="L477" t="s">
        <v>594</v>
      </c>
      <c r="M477" t="s">
        <v>595</v>
      </c>
      <c r="N477" s="1" t="s">
        <v>247</v>
      </c>
    </row>
    <row r="478" spans="1:14" x14ac:dyDescent="0.3">
      <c r="A478" s="1" t="s">
        <v>126</v>
      </c>
      <c r="B478" t="s">
        <v>987</v>
      </c>
      <c r="C478" s="2" t="s">
        <v>988</v>
      </c>
      <c r="D478" t="s">
        <v>282</v>
      </c>
      <c r="E478" s="10" t="s">
        <v>187</v>
      </c>
      <c r="F478" s="14" t="s">
        <v>119</v>
      </c>
      <c r="G478" s="5" t="s">
        <v>480</v>
      </c>
      <c r="H478" s="6" t="s">
        <v>120</v>
      </c>
      <c r="I478" s="4" t="s">
        <v>178</v>
      </c>
      <c r="J478" s="4" t="s">
        <v>121</v>
      </c>
      <c r="K478" t="s">
        <v>230</v>
      </c>
      <c r="L478" t="s">
        <v>594</v>
      </c>
      <c r="M478" t="s">
        <v>595</v>
      </c>
      <c r="N478" s="1" t="s">
        <v>247</v>
      </c>
    </row>
    <row r="479" spans="1:14" x14ac:dyDescent="0.3">
      <c r="A479" s="1" t="s">
        <v>126</v>
      </c>
      <c r="B479" t="s">
        <v>987</v>
      </c>
      <c r="C479" s="2" t="s">
        <v>989</v>
      </c>
      <c r="D479" t="s">
        <v>282</v>
      </c>
      <c r="E479" s="10" t="s">
        <v>187</v>
      </c>
      <c r="F479" s="14" t="s">
        <v>119</v>
      </c>
      <c r="G479" s="5" t="s">
        <v>480</v>
      </c>
      <c r="H479" s="6" t="s">
        <v>120</v>
      </c>
      <c r="I479" s="4" t="s">
        <v>178</v>
      </c>
      <c r="J479" s="4" t="s">
        <v>121</v>
      </c>
      <c r="K479" t="s">
        <v>387</v>
      </c>
      <c r="L479" t="s">
        <v>594</v>
      </c>
      <c r="M479" t="s">
        <v>595</v>
      </c>
      <c r="N479" s="1" t="s">
        <v>247</v>
      </c>
    </row>
    <row r="480" spans="1:14" x14ac:dyDescent="0.3">
      <c r="A480" s="1" t="s">
        <v>126</v>
      </c>
      <c r="B480" t="s">
        <v>987</v>
      </c>
      <c r="C480" s="2" t="s">
        <v>990</v>
      </c>
      <c r="D480" t="s">
        <v>282</v>
      </c>
      <c r="E480" s="10" t="s">
        <v>187</v>
      </c>
      <c r="F480" s="14" t="s">
        <v>119</v>
      </c>
      <c r="G480" s="5" t="s">
        <v>480</v>
      </c>
      <c r="H480" s="6" t="s">
        <v>120</v>
      </c>
      <c r="I480" s="4" t="s">
        <v>178</v>
      </c>
      <c r="J480" s="4" t="s">
        <v>121</v>
      </c>
      <c r="K480" t="s">
        <v>230</v>
      </c>
      <c r="L480" t="s">
        <v>594</v>
      </c>
      <c r="M480" t="s">
        <v>595</v>
      </c>
      <c r="N480" s="1" t="s">
        <v>247</v>
      </c>
    </row>
    <row r="481" spans="1:14" x14ac:dyDescent="0.3">
      <c r="A481" s="1" t="s">
        <v>126</v>
      </c>
      <c r="B481" t="s">
        <v>987</v>
      </c>
      <c r="C481" s="2" t="s">
        <v>991</v>
      </c>
      <c r="D481" t="s">
        <v>282</v>
      </c>
      <c r="E481" s="10" t="s">
        <v>187</v>
      </c>
      <c r="F481" s="14" t="s">
        <v>119</v>
      </c>
      <c r="G481" s="5" t="s">
        <v>480</v>
      </c>
      <c r="H481" s="6" t="s">
        <v>120</v>
      </c>
      <c r="I481" s="4" t="s">
        <v>178</v>
      </c>
      <c r="J481" s="4" t="s">
        <v>121</v>
      </c>
      <c r="K481" t="s">
        <v>230</v>
      </c>
      <c r="L481" t="s">
        <v>594</v>
      </c>
      <c r="M481" t="s">
        <v>595</v>
      </c>
      <c r="N481" s="1" t="s">
        <v>247</v>
      </c>
    </row>
    <row r="482" spans="1:14" x14ac:dyDescent="0.3">
      <c r="A482" s="1" t="s">
        <v>126</v>
      </c>
      <c r="B482" t="s">
        <v>992</v>
      </c>
      <c r="C482" s="2" t="s">
        <v>993</v>
      </c>
      <c r="D482" t="s">
        <v>282</v>
      </c>
      <c r="E482" s="10" t="s">
        <v>187</v>
      </c>
      <c r="F482" s="14" t="s">
        <v>119</v>
      </c>
      <c r="G482" s="5" t="s">
        <v>480</v>
      </c>
      <c r="H482" s="6" t="s">
        <v>120</v>
      </c>
      <c r="I482" s="4" t="s">
        <v>178</v>
      </c>
      <c r="J482" s="4" t="s">
        <v>121</v>
      </c>
      <c r="K482" t="s">
        <v>230</v>
      </c>
      <c r="L482" t="s">
        <v>594</v>
      </c>
      <c r="M482" t="s">
        <v>595</v>
      </c>
      <c r="N482" t="s">
        <v>247</v>
      </c>
    </row>
    <row r="483" spans="1:14" x14ac:dyDescent="0.3">
      <c r="A483" s="1" t="s">
        <v>126</v>
      </c>
      <c r="B483" t="s">
        <v>994</v>
      </c>
      <c r="C483" s="2" t="s">
        <v>995</v>
      </c>
      <c r="D483" t="s">
        <v>282</v>
      </c>
      <c r="E483" s="10" t="s">
        <v>187</v>
      </c>
      <c r="F483" s="14" t="s">
        <v>119</v>
      </c>
      <c r="G483" s="5" t="s">
        <v>480</v>
      </c>
      <c r="H483" s="6" t="s">
        <v>120</v>
      </c>
      <c r="I483" s="4" t="s">
        <v>178</v>
      </c>
      <c r="J483" s="4" t="s">
        <v>121</v>
      </c>
      <c r="K483" t="s">
        <v>230</v>
      </c>
      <c r="L483" t="s">
        <v>594</v>
      </c>
      <c r="M483" t="s">
        <v>595</v>
      </c>
      <c r="N483" s="1" t="s">
        <v>247</v>
      </c>
    </row>
    <row r="484" spans="1:14" x14ac:dyDescent="0.3">
      <c r="A484" s="1" t="s">
        <v>126</v>
      </c>
      <c r="B484" t="s">
        <v>996</v>
      </c>
      <c r="C484" s="2" t="s">
        <v>997</v>
      </c>
      <c r="D484" t="s">
        <v>282</v>
      </c>
      <c r="E484" s="7" t="s">
        <v>158</v>
      </c>
      <c r="F484" s="15" t="s">
        <v>118</v>
      </c>
      <c r="G484" s="5" t="s">
        <v>480</v>
      </c>
      <c r="H484" s="6" t="s">
        <v>120</v>
      </c>
      <c r="I484" s="4" t="s">
        <v>178</v>
      </c>
      <c r="J484" s="4" t="s">
        <v>121</v>
      </c>
      <c r="K484" t="s">
        <v>230</v>
      </c>
      <c r="L484" t="s">
        <v>594</v>
      </c>
      <c r="M484" t="s">
        <v>595</v>
      </c>
      <c r="N484" s="1" t="s">
        <v>247</v>
      </c>
    </row>
    <row r="485" spans="1:14" x14ac:dyDescent="0.3">
      <c r="A485" s="1" t="s">
        <v>126</v>
      </c>
      <c r="B485" t="s">
        <v>996</v>
      </c>
      <c r="C485" s="2" t="s">
        <v>998</v>
      </c>
      <c r="D485" t="s">
        <v>282</v>
      </c>
      <c r="E485" s="7" t="s">
        <v>158</v>
      </c>
      <c r="F485" s="15" t="s">
        <v>118</v>
      </c>
      <c r="G485" s="5" t="s">
        <v>480</v>
      </c>
      <c r="H485" s="6" t="s">
        <v>120</v>
      </c>
      <c r="I485" s="4" t="s">
        <v>178</v>
      </c>
      <c r="J485" s="4" t="s">
        <v>121</v>
      </c>
      <c r="K485" t="s">
        <v>230</v>
      </c>
      <c r="L485" t="s">
        <v>594</v>
      </c>
      <c r="M485" t="s">
        <v>595</v>
      </c>
      <c r="N485" s="1" t="s">
        <v>247</v>
      </c>
    </row>
    <row r="486" spans="1:14" x14ac:dyDescent="0.3">
      <c r="A486" s="1" t="s">
        <v>126</v>
      </c>
      <c r="B486" t="s">
        <v>996</v>
      </c>
      <c r="C486" s="2" t="s">
        <v>999</v>
      </c>
      <c r="D486" t="s">
        <v>282</v>
      </c>
      <c r="E486" s="7" t="s">
        <v>158</v>
      </c>
      <c r="F486" s="15" t="s">
        <v>118</v>
      </c>
      <c r="G486" s="5" t="s">
        <v>480</v>
      </c>
      <c r="H486" s="6" t="s">
        <v>120</v>
      </c>
      <c r="I486" s="4" t="s">
        <v>178</v>
      </c>
      <c r="J486" s="4" t="s">
        <v>121</v>
      </c>
      <c r="K486" t="s">
        <v>235</v>
      </c>
      <c r="L486" t="s">
        <v>594</v>
      </c>
      <c r="M486" t="s">
        <v>595</v>
      </c>
      <c r="N486" s="1" t="s">
        <v>247</v>
      </c>
    </row>
    <row r="487" spans="1:14" x14ac:dyDescent="0.3">
      <c r="A487" s="1" t="s">
        <v>126</v>
      </c>
      <c r="B487" t="s">
        <v>996</v>
      </c>
      <c r="C487" s="2" t="s">
        <v>1000</v>
      </c>
      <c r="D487" t="s">
        <v>282</v>
      </c>
      <c r="E487" s="7" t="s">
        <v>158</v>
      </c>
      <c r="F487" s="15" t="s">
        <v>118</v>
      </c>
      <c r="G487" s="5" t="s">
        <v>480</v>
      </c>
      <c r="H487" s="6" t="s">
        <v>120</v>
      </c>
      <c r="I487" s="4" t="s">
        <v>178</v>
      </c>
      <c r="J487" s="4" t="s">
        <v>121</v>
      </c>
      <c r="K487" t="s">
        <v>230</v>
      </c>
      <c r="L487" t="s">
        <v>594</v>
      </c>
      <c r="M487" t="s">
        <v>595</v>
      </c>
      <c r="N487" t="s">
        <v>247</v>
      </c>
    </row>
    <row r="488" spans="1:14" x14ac:dyDescent="0.3">
      <c r="A488" s="1" t="s">
        <v>126</v>
      </c>
      <c r="B488" t="s">
        <v>996</v>
      </c>
      <c r="C488" s="2" t="s">
        <v>1001</v>
      </c>
      <c r="D488" t="s">
        <v>282</v>
      </c>
      <c r="E488" s="7" t="s">
        <v>158</v>
      </c>
      <c r="F488" s="15" t="s">
        <v>118</v>
      </c>
      <c r="G488" s="5" t="s">
        <v>480</v>
      </c>
      <c r="H488" s="6" t="s">
        <v>120</v>
      </c>
      <c r="I488" s="4" t="s">
        <v>178</v>
      </c>
      <c r="J488" s="4" t="s">
        <v>121</v>
      </c>
      <c r="K488" t="s">
        <v>230</v>
      </c>
      <c r="L488" t="s">
        <v>594</v>
      </c>
      <c r="M488" t="s">
        <v>595</v>
      </c>
      <c r="N488" s="1" t="s">
        <v>247</v>
      </c>
    </row>
    <row r="489" spans="1:14" x14ac:dyDescent="0.3">
      <c r="A489" s="1" t="s">
        <v>126</v>
      </c>
      <c r="B489" t="s">
        <v>1002</v>
      </c>
      <c r="C489" s="2" t="s">
        <v>1003</v>
      </c>
      <c r="D489" t="s">
        <v>282</v>
      </c>
      <c r="E489" s="3" t="s">
        <v>152</v>
      </c>
      <c r="F489" s="14" t="s">
        <v>119</v>
      </c>
      <c r="G489" s="5" t="s">
        <v>885</v>
      </c>
      <c r="H489" s="6" t="s">
        <v>120</v>
      </c>
      <c r="I489" s="4" t="s">
        <v>178</v>
      </c>
      <c r="J489" s="4" t="s">
        <v>121</v>
      </c>
      <c r="K489" t="s">
        <v>230</v>
      </c>
      <c r="L489" t="s">
        <v>1004</v>
      </c>
      <c r="M489" t="s">
        <v>595</v>
      </c>
      <c r="N489" t="s">
        <v>247</v>
      </c>
    </row>
    <row r="490" spans="1:14" x14ac:dyDescent="0.3">
      <c r="A490" s="1" t="s">
        <v>126</v>
      </c>
      <c r="B490" t="s">
        <v>1002</v>
      </c>
      <c r="C490" s="2" t="s">
        <v>1005</v>
      </c>
      <c r="D490" t="s">
        <v>282</v>
      </c>
      <c r="E490" s="10" t="s">
        <v>187</v>
      </c>
      <c r="F490" s="14" t="s">
        <v>119</v>
      </c>
      <c r="G490" s="5" t="s">
        <v>885</v>
      </c>
      <c r="H490" s="6" t="s">
        <v>120</v>
      </c>
      <c r="I490" s="4" t="s">
        <v>178</v>
      </c>
      <c r="J490" s="4" t="s">
        <v>121</v>
      </c>
      <c r="K490" t="s">
        <v>230</v>
      </c>
      <c r="L490" t="s">
        <v>1004</v>
      </c>
      <c r="M490" t="s">
        <v>595</v>
      </c>
      <c r="N490" s="1" t="s">
        <v>247</v>
      </c>
    </row>
    <row r="491" spans="1:14" x14ac:dyDescent="0.3">
      <c r="A491" s="1" t="s">
        <v>126</v>
      </c>
      <c r="B491" t="s">
        <v>1002</v>
      </c>
      <c r="C491" s="2" t="s">
        <v>1006</v>
      </c>
      <c r="D491" t="s">
        <v>282</v>
      </c>
      <c r="E491" s="10" t="s">
        <v>187</v>
      </c>
      <c r="F491" s="14" t="s">
        <v>119</v>
      </c>
      <c r="G491" s="5" t="s">
        <v>885</v>
      </c>
      <c r="H491" s="6" t="s">
        <v>120</v>
      </c>
      <c r="I491" s="4" t="s">
        <v>178</v>
      </c>
      <c r="J491" s="4" t="s">
        <v>121</v>
      </c>
      <c r="K491" t="s">
        <v>230</v>
      </c>
      <c r="L491" t="s">
        <v>1004</v>
      </c>
      <c r="M491" t="s">
        <v>595</v>
      </c>
      <c r="N491" t="s">
        <v>247</v>
      </c>
    </row>
    <row r="492" spans="1:14" x14ac:dyDescent="0.3">
      <c r="A492" s="1" t="s">
        <v>126</v>
      </c>
      <c r="B492" t="s">
        <v>1002</v>
      </c>
      <c r="C492" s="2" t="s">
        <v>1007</v>
      </c>
      <c r="D492" t="s">
        <v>282</v>
      </c>
      <c r="E492" s="10" t="s">
        <v>187</v>
      </c>
      <c r="F492" s="14" t="s">
        <v>119</v>
      </c>
      <c r="G492" s="5" t="s">
        <v>885</v>
      </c>
      <c r="H492" s="6" t="s">
        <v>120</v>
      </c>
      <c r="I492" s="4" t="s">
        <v>178</v>
      </c>
      <c r="J492" s="4" t="s">
        <v>121</v>
      </c>
      <c r="K492" t="s">
        <v>230</v>
      </c>
      <c r="L492" t="s">
        <v>1004</v>
      </c>
      <c r="M492" t="s">
        <v>595</v>
      </c>
      <c r="N492" t="s">
        <v>247</v>
      </c>
    </row>
    <row r="493" spans="1:14" x14ac:dyDescent="0.3">
      <c r="A493" s="1" t="s">
        <v>126</v>
      </c>
      <c r="B493" t="s">
        <v>1002</v>
      </c>
      <c r="C493" s="2" t="s">
        <v>1008</v>
      </c>
      <c r="D493" t="s">
        <v>282</v>
      </c>
      <c r="E493" s="3" t="s">
        <v>152</v>
      </c>
      <c r="F493" s="14" t="s">
        <v>119</v>
      </c>
      <c r="G493" s="5" t="s">
        <v>885</v>
      </c>
      <c r="H493" s="6" t="s">
        <v>120</v>
      </c>
      <c r="I493" s="4" t="s">
        <v>178</v>
      </c>
      <c r="J493" s="4" t="s">
        <v>121</v>
      </c>
      <c r="K493" t="s">
        <v>230</v>
      </c>
      <c r="L493" t="s">
        <v>1004</v>
      </c>
      <c r="M493" t="s">
        <v>595</v>
      </c>
      <c r="N493" s="1" t="s">
        <v>247</v>
      </c>
    </row>
    <row r="494" spans="1:14" x14ac:dyDescent="0.3">
      <c r="A494" s="1" t="s">
        <v>126</v>
      </c>
      <c r="B494" t="s">
        <v>1002</v>
      </c>
      <c r="C494" s="2" t="s">
        <v>1009</v>
      </c>
      <c r="D494" t="s">
        <v>282</v>
      </c>
      <c r="E494" s="10" t="s">
        <v>187</v>
      </c>
      <c r="F494" s="14" t="s">
        <v>119</v>
      </c>
      <c r="G494" s="5" t="s">
        <v>885</v>
      </c>
      <c r="H494" s="6" t="s">
        <v>120</v>
      </c>
      <c r="I494" s="4" t="s">
        <v>178</v>
      </c>
      <c r="J494" s="4" t="s">
        <v>121</v>
      </c>
      <c r="K494" t="s">
        <v>230</v>
      </c>
      <c r="L494" t="s">
        <v>1004</v>
      </c>
      <c r="M494" t="s">
        <v>595</v>
      </c>
      <c r="N494" s="1" t="s">
        <v>247</v>
      </c>
    </row>
    <row r="495" spans="1:14" x14ac:dyDescent="0.3">
      <c r="A495" s="1" t="s">
        <v>126</v>
      </c>
      <c r="B495" t="s">
        <v>1002</v>
      </c>
      <c r="C495" s="2" t="s">
        <v>1010</v>
      </c>
      <c r="D495" t="s">
        <v>282</v>
      </c>
      <c r="E495" s="3" t="s">
        <v>152</v>
      </c>
      <c r="F495" s="14" t="s">
        <v>119</v>
      </c>
      <c r="G495" s="5" t="s">
        <v>885</v>
      </c>
      <c r="H495" s="6" t="s">
        <v>120</v>
      </c>
      <c r="I495" s="4" t="s">
        <v>178</v>
      </c>
      <c r="J495" s="4" t="s">
        <v>121</v>
      </c>
      <c r="K495" t="s">
        <v>230</v>
      </c>
      <c r="L495" t="s">
        <v>1004</v>
      </c>
      <c r="M495" t="s">
        <v>595</v>
      </c>
      <c r="N495" s="1" t="s">
        <v>247</v>
      </c>
    </row>
    <row r="496" spans="1:14" x14ac:dyDescent="0.3">
      <c r="A496" s="1" t="s">
        <v>126</v>
      </c>
      <c r="B496" t="s">
        <v>1002</v>
      </c>
      <c r="C496" s="2" t="s">
        <v>1011</v>
      </c>
      <c r="D496" t="s">
        <v>282</v>
      </c>
      <c r="E496" s="10" t="s">
        <v>187</v>
      </c>
      <c r="F496" s="14" t="s">
        <v>119</v>
      </c>
      <c r="G496" s="5" t="s">
        <v>885</v>
      </c>
      <c r="H496" s="6" t="s">
        <v>120</v>
      </c>
      <c r="I496" s="4" t="s">
        <v>178</v>
      </c>
      <c r="J496" s="4" t="s">
        <v>121</v>
      </c>
      <c r="K496" t="s">
        <v>238</v>
      </c>
      <c r="L496" t="s">
        <v>1004</v>
      </c>
      <c r="M496" t="s">
        <v>595</v>
      </c>
      <c r="N496" s="1" t="s">
        <v>247</v>
      </c>
    </row>
    <row r="497" spans="1:14" x14ac:dyDescent="0.3">
      <c r="A497" s="1" t="s">
        <v>126</v>
      </c>
      <c r="B497" t="s">
        <v>1002</v>
      </c>
      <c r="C497" s="2" t="s">
        <v>1012</v>
      </c>
      <c r="D497" t="s">
        <v>282</v>
      </c>
      <c r="E497" s="10" t="s">
        <v>187</v>
      </c>
      <c r="F497" s="14" t="s">
        <v>119</v>
      </c>
      <c r="G497" s="5" t="s">
        <v>885</v>
      </c>
      <c r="H497" s="6" t="s">
        <v>120</v>
      </c>
      <c r="I497" s="4" t="s">
        <v>178</v>
      </c>
      <c r="J497" s="4" t="s">
        <v>121</v>
      </c>
      <c r="K497" t="s">
        <v>230</v>
      </c>
      <c r="L497" t="s">
        <v>1004</v>
      </c>
      <c r="M497" t="s">
        <v>595</v>
      </c>
      <c r="N497" t="s">
        <v>247</v>
      </c>
    </row>
    <row r="498" spans="1:14" x14ac:dyDescent="0.3">
      <c r="A498" s="1" t="s">
        <v>126</v>
      </c>
      <c r="B498" t="s">
        <v>1002</v>
      </c>
      <c r="C498" s="2" t="s">
        <v>1013</v>
      </c>
      <c r="D498" t="s">
        <v>282</v>
      </c>
      <c r="E498" s="3" t="s">
        <v>152</v>
      </c>
      <c r="F498" s="14" t="s">
        <v>119</v>
      </c>
      <c r="G498" s="5" t="s">
        <v>885</v>
      </c>
      <c r="H498" s="6" t="s">
        <v>120</v>
      </c>
      <c r="I498" s="4" t="s">
        <v>178</v>
      </c>
      <c r="J498" s="4" t="s">
        <v>121</v>
      </c>
      <c r="K498" t="s">
        <v>230</v>
      </c>
      <c r="L498" t="s">
        <v>1004</v>
      </c>
      <c r="M498" t="s">
        <v>595</v>
      </c>
      <c r="N498" s="1" t="s">
        <v>247</v>
      </c>
    </row>
    <row r="499" spans="1:14" x14ac:dyDescent="0.3">
      <c r="A499" s="1" t="s">
        <v>126</v>
      </c>
      <c r="B499" t="s">
        <v>1002</v>
      </c>
      <c r="C499" s="2" t="s">
        <v>1014</v>
      </c>
      <c r="D499" t="s">
        <v>282</v>
      </c>
      <c r="E499" s="10" t="s">
        <v>187</v>
      </c>
      <c r="F499" s="14" t="s">
        <v>119</v>
      </c>
      <c r="G499" s="5" t="s">
        <v>885</v>
      </c>
      <c r="H499" s="6" t="s">
        <v>120</v>
      </c>
      <c r="I499" s="4" t="s">
        <v>178</v>
      </c>
      <c r="J499" s="4" t="s">
        <v>121</v>
      </c>
      <c r="K499" t="s">
        <v>230</v>
      </c>
      <c r="L499" t="s">
        <v>1004</v>
      </c>
      <c r="M499" t="s">
        <v>595</v>
      </c>
      <c r="N499" s="1" t="s">
        <v>247</v>
      </c>
    </row>
    <row r="500" spans="1:14" x14ac:dyDescent="0.3">
      <c r="A500" s="1" t="s">
        <v>126</v>
      </c>
      <c r="B500" t="s">
        <v>1002</v>
      </c>
      <c r="C500" s="2" t="s">
        <v>1015</v>
      </c>
      <c r="D500" t="s">
        <v>282</v>
      </c>
      <c r="E500" s="10" t="s">
        <v>187</v>
      </c>
      <c r="F500" s="14" t="s">
        <v>119</v>
      </c>
      <c r="G500" s="5" t="s">
        <v>885</v>
      </c>
      <c r="H500" s="6" t="s">
        <v>120</v>
      </c>
      <c r="I500" s="4" t="s">
        <v>178</v>
      </c>
      <c r="J500" s="4" t="s">
        <v>121</v>
      </c>
      <c r="K500" t="s">
        <v>235</v>
      </c>
      <c r="L500" t="s">
        <v>1004</v>
      </c>
      <c r="M500" t="s">
        <v>595</v>
      </c>
      <c r="N500" t="s">
        <v>247</v>
      </c>
    </row>
    <row r="501" spans="1:14" x14ac:dyDescent="0.3">
      <c r="A501" s="1" t="s">
        <v>126</v>
      </c>
      <c r="B501" t="s">
        <v>1002</v>
      </c>
      <c r="C501" s="2" t="s">
        <v>1016</v>
      </c>
      <c r="D501" t="s">
        <v>282</v>
      </c>
      <c r="E501" s="3" t="s">
        <v>152</v>
      </c>
      <c r="F501" s="14" t="s">
        <v>119</v>
      </c>
      <c r="G501" s="5" t="s">
        <v>885</v>
      </c>
      <c r="H501" s="6" t="s">
        <v>120</v>
      </c>
      <c r="I501" s="4" t="s">
        <v>178</v>
      </c>
      <c r="J501" s="4" t="s">
        <v>121</v>
      </c>
      <c r="K501" t="s">
        <v>238</v>
      </c>
      <c r="L501" t="s">
        <v>1004</v>
      </c>
      <c r="M501" t="s">
        <v>595</v>
      </c>
      <c r="N501" t="s">
        <v>247</v>
      </c>
    </row>
    <row r="502" spans="1:14" x14ac:dyDescent="0.3">
      <c r="A502" s="1" t="s">
        <v>126</v>
      </c>
      <c r="B502" t="s">
        <v>1002</v>
      </c>
      <c r="C502" s="2" t="s">
        <v>1017</v>
      </c>
      <c r="D502" t="s">
        <v>282</v>
      </c>
      <c r="E502" s="3" t="s">
        <v>152</v>
      </c>
      <c r="F502" s="14" t="s">
        <v>119</v>
      </c>
      <c r="G502" s="5" t="s">
        <v>885</v>
      </c>
      <c r="H502" s="6" t="s">
        <v>120</v>
      </c>
      <c r="I502" s="4" t="s">
        <v>178</v>
      </c>
      <c r="J502" s="4" t="s">
        <v>121</v>
      </c>
      <c r="K502" t="s">
        <v>230</v>
      </c>
      <c r="L502" t="s">
        <v>1004</v>
      </c>
      <c r="M502" t="s">
        <v>595</v>
      </c>
      <c r="N502" t="s">
        <v>247</v>
      </c>
    </row>
    <row r="503" spans="1:14" x14ac:dyDescent="0.3">
      <c r="A503" s="1" t="s">
        <v>126</v>
      </c>
      <c r="B503" t="s">
        <v>1002</v>
      </c>
      <c r="C503" s="2" t="s">
        <v>1018</v>
      </c>
      <c r="D503" t="s">
        <v>282</v>
      </c>
      <c r="E503" s="10" t="s">
        <v>187</v>
      </c>
      <c r="F503" s="14" t="s">
        <v>119</v>
      </c>
      <c r="G503" s="5" t="s">
        <v>885</v>
      </c>
      <c r="H503" s="6" t="s">
        <v>120</v>
      </c>
      <c r="I503" s="4" t="s">
        <v>178</v>
      </c>
      <c r="J503" s="4" t="s">
        <v>121</v>
      </c>
      <c r="K503" t="s">
        <v>230</v>
      </c>
      <c r="L503" t="s">
        <v>1004</v>
      </c>
      <c r="M503" t="s">
        <v>595</v>
      </c>
      <c r="N503" t="s">
        <v>247</v>
      </c>
    </row>
    <row r="504" spans="1:14" x14ac:dyDescent="0.3">
      <c r="A504" s="1" t="s">
        <v>126</v>
      </c>
      <c r="B504" t="s">
        <v>1019</v>
      </c>
      <c r="C504" s="2" t="s">
        <v>1020</v>
      </c>
      <c r="D504" t="s">
        <v>282</v>
      </c>
      <c r="E504" s="10" t="s">
        <v>187</v>
      </c>
      <c r="F504" s="14" t="s">
        <v>119</v>
      </c>
      <c r="G504" s="5" t="s">
        <v>480</v>
      </c>
      <c r="H504" s="6" t="s">
        <v>120</v>
      </c>
      <c r="I504" s="4" t="s">
        <v>178</v>
      </c>
      <c r="J504" s="4" t="s">
        <v>121</v>
      </c>
      <c r="K504" t="s">
        <v>230</v>
      </c>
      <c r="L504" t="s">
        <v>594</v>
      </c>
      <c r="M504" t="s">
        <v>595</v>
      </c>
      <c r="N504" s="1" t="s">
        <v>247</v>
      </c>
    </row>
    <row r="505" spans="1:14" x14ac:dyDescent="0.3">
      <c r="A505" s="1" t="s">
        <v>126</v>
      </c>
      <c r="B505" t="s">
        <v>1021</v>
      </c>
      <c r="C505" s="2" t="s">
        <v>1022</v>
      </c>
      <c r="D505" t="s">
        <v>282</v>
      </c>
      <c r="E505" s="10" t="s">
        <v>187</v>
      </c>
      <c r="F505" s="14" t="s">
        <v>119</v>
      </c>
      <c r="G505" s="5" t="s">
        <v>480</v>
      </c>
      <c r="H505" s="6" t="s">
        <v>120</v>
      </c>
      <c r="I505" s="4" t="s">
        <v>178</v>
      </c>
      <c r="J505" s="4" t="s">
        <v>121</v>
      </c>
      <c r="K505" t="s">
        <v>230</v>
      </c>
      <c r="L505" t="s">
        <v>594</v>
      </c>
      <c r="M505" t="s">
        <v>595</v>
      </c>
      <c r="N505" s="1" t="s">
        <v>247</v>
      </c>
    </row>
    <row r="506" spans="1:14" x14ac:dyDescent="0.3">
      <c r="A506" s="1" t="s">
        <v>126</v>
      </c>
      <c r="B506" t="s">
        <v>1023</v>
      </c>
      <c r="C506" s="2" t="s">
        <v>1024</v>
      </c>
      <c r="D506" t="s">
        <v>282</v>
      </c>
      <c r="E506" s="10" t="s">
        <v>187</v>
      </c>
      <c r="F506" s="14" t="s">
        <v>119</v>
      </c>
      <c r="G506" s="5" t="s">
        <v>601</v>
      </c>
      <c r="H506" s="6" t="s">
        <v>120</v>
      </c>
      <c r="I506" s="4" t="s">
        <v>178</v>
      </c>
      <c r="J506" s="4" t="s">
        <v>121</v>
      </c>
      <c r="K506" t="s">
        <v>387</v>
      </c>
      <c r="L506" t="s">
        <v>595</v>
      </c>
      <c r="M506" t="s">
        <v>595</v>
      </c>
      <c r="N506" s="1" t="s">
        <v>247</v>
      </c>
    </row>
    <row r="507" spans="1:14" x14ac:dyDescent="0.3">
      <c r="A507" s="1" t="s">
        <v>126</v>
      </c>
      <c r="B507" t="s">
        <v>1025</v>
      </c>
      <c r="C507" s="2" t="s">
        <v>1026</v>
      </c>
      <c r="D507" t="s">
        <v>282</v>
      </c>
      <c r="E507" s="3" t="s">
        <v>152</v>
      </c>
      <c r="F507" s="14" t="s">
        <v>119</v>
      </c>
      <c r="G507" s="5" t="s">
        <v>601</v>
      </c>
      <c r="H507" s="6" t="s">
        <v>120</v>
      </c>
      <c r="I507" s="4" t="s">
        <v>178</v>
      </c>
      <c r="J507" s="4" t="s">
        <v>121</v>
      </c>
      <c r="K507" t="s">
        <v>230</v>
      </c>
      <c r="L507" t="s">
        <v>770</v>
      </c>
      <c r="M507" t="s">
        <v>595</v>
      </c>
      <c r="N507" t="s">
        <v>247</v>
      </c>
    </row>
    <row r="508" spans="1:14" x14ac:dyDescent="0.3">
      <c r="A508" s="1" t="s">
        <v>126</v>
      </c>
      <c r="B508" t="s">
        <v>1025</v>
      </c>
      <c r="C508" s="2" t="s">
        <v>1027</v>
      </c>
      <c r="D508" t="s">
        <v>282</v>
      </c>
      <c r="E508" s="7" t="s">
        <v>158</v>
      </c>
      <c r="F508" s="15" t="s">
        <v>118</v>
      </c>
      <c r="G508" s="5" t="s">
        <v>601</v>
      </c>
      <c r="H508" s="6" t="s">
        <v>120</v>
      </c>
      <c r="I508" s="4" t="s">
        <v>178</v>
      </c>
      <c r="J508" s="4" t="s">
        <v>121</v>
      </c>
      <c r="K508" t="s">
        <v>230</v>
      </c>
      <c r="L508" t="s">
        <v>770</v>
      </c>
      <c r="M508" t="s">
        <v>595</v>
      </c>
      <c r="N508" s="1" t="s">
        <v>247</v>
      </c>
    </row>
    <row r="509" spans="1:14" x14ac:dyDescent="0.3">
      <c r="A509" s="1" t="s">
        <v>126</v>
      </c>
      <c r="B509" t="s">
        <v>1028</v>
      </c>
      <c r="C509" s="2" t="s">
        <v>1029</v>
      </c>
      <c r="D509" t="s">
        <v>282</v>
      </c>
      <c r="E509" s="7" t="s">
        <v>158</v>
      </c>
      <c r="F509" s="15" t="s">
        <v>118</v>
      </c>
      <c r="G509" s="5" t="s">
        <v>601</v>
      </c>
      <c r="H509" s="6" t="s">
        <v>120</v>
      </c>
      <c r="I509" s="4" t="s">
        <v>178</v>
      </c>
      <c r="J509" s="4" t="s">
        <v>121</v>
      </c>
      <c r="K509" t="s">
        <v>235</v>
      </c>
      <c r="L509" t="s">
        <v>770</v>
      </c>
      <c r="M509" t="s">
        <v>595</v>
      </c>
      <c r="N509" t="s">
        <v>247</v>
      </c>
    </row>
    <row r="510" spans="1:14" x14ac:dyDescent="0.3">
      <c r="A510" s="1" t="s">
        <v>126</v>
      </c>
      <c r="B510" t="s">
        <v>1030</v>
      </c>
      <c r="C510" s="2" t="s">
        <v>1031</v>
      </c>
      <c r="D510" t="s">
        <v>282</v>
      </c>
      <c r="E510" s="10" t="s">
        <v>187</v>
      </c>
      <c r="F510" s="14" t="s">
        <v>119</v>
      </c>
      <c r="G510" s="5" t="s">
        <v>480</v>
      </c>
      <c r="H510" s="6" t="s">
        <v>120</v>
      </c>
      <c r="I510" s="4" t="s">
        <v>178</v>
      </c>
      <c r="J510" s="4" t="s">
        <v>121</v>
      </c>
      <c r="K510" t="s">
        <v>230</v>
      </c>
      <c r="L510" t="s">
        <v>594</v>
      </c>
      <c r="M510" t="s">
        <v>595</v>
      </c>
      <c r="N510" s="1" t="s">
        <v>247</v>
      </c>
    </row>
    <row r="511" spans="1:14" x14ac:dyDescent="0.3">
      <c r="A511" s="1" t="s">
        <v>126</v>
      </c>
      <c r="B511" t="s">
        <v>1030</v>
      </c>
      <c r="C511" s="2" t="s">
        <v>1032</v>
      </c>
      <c r="D511" t="s">
        <v>282</v>
      </c>
      <c r="E511" s="10" t="s">
        <v>187</v>
      </c>
      <c r="F511" s="14" t="s">
        <v>119</v>
      </c>
      <c r="G511" s="5" t="s">
        <v>480</v>
      </c>
      <c r="H511" s="6" t="s">
        <v>120</v>
      </c>
      <c r="I511" s="4" t="s">
        <v>178</v>
      </c>
      <c r="J511" s="4" t="s">
        <v>121</v>
      </c>
      <c r="K511" t="s">
        <v>230</v>
      </c>
      <c r="L511" t="s">
        <v>594</v>
      </c>
      <c r="M511" t="s">
        <v>595</v>
      </c>
      <c r="N511" t="s">
        <v>247</v>
      </c>
    </row>
    <row r="512" spans="1:14" x14ac:dyDescent="0.3">
      <c r="A512" s="1" t="s">
        <v>126</v>
      </c>
      <c r="B512" t="s">
        <v>1030</v>
      </c>
      <c r="C512" s="2" t="s">
        <v>1033</v>
      </c>
      <c r="D512" t="s">
        <v>282</v>
      </c>
      <c r="E512" s="3" t="s">
        <v>152</v>
      </c>
      <c r="F512" s="14" t="s">
        <v>119</v>
      </c>
      <c r="G512" s="5" t="s">
        <v>480</v>
      </c>
      <c r="H512" s="6" t="s">
        <v>120</v>
      </c>
      <c r="I512" s="4" t="s">
        <v>178</v>
      </c>
      <c r="J512" s="4" t="s">
        <v>121</v>
      </c>
      <c r="K512" t="s">
        <v>230</v>
      </c>
      <c r="L512" t="s">
        <v>594</v>
      </c>
      <c r="M512" t="s">
        <v>595</v>
      </c>
      <c r="N512" t="s">
        <v>247</v>
      </c>
    </row>
    <row r="513" spans="1:14" x14ac:dyDescent="0.3">
      <c r="A513" s="1" t="s">
        <v>126</v>
      </c>
      <c r="B513" t="s">
        <v>1030</v>
      </c>
      <c r="C513" s="2" t="s">
        <v>1034</v>
      </c>
      <c r="D513" t="s">
        <v>282</v>
      </c>
      <c r="E513" s="10" t="s">
        <v>187</v>
      </c>
      <c r="F513" s="14" t="s">
        <v>119</v>
      </c>
      <c r="G513" s="5" t="s">
        <v>480</v>
      </c>
      <c r="H513" s="6" t="s">
        <v>120</v>
      </c>
      <c r="I513" s="4" t="s">
        <v>178</v>
      </c>
      <c r="J513" s="4" t="s">
        <v>121</v>
      </c>
      <c r="K513" t="s">
        <v>230</v>
      </c>
      <c r="L513" t="s">
        <v>594</v>
      </c>
      <c r="M513" t="s">
        <v>595</v>
      </c>
      <c r="N513" s="1" t="s">
        <v>247</v>
      </c>
    </row>
    <row r="514" spans="1:14" x14ac:dyDescent="0.3">
      <c r="A514" s="1" t="s">
        <v>126</v>
      </c>
      <c r="B514" t="s">
        <v>1030</v>
      </c>
      <c r="C514" s="2" t="s">
        <v>1035</v>
      </c>
      <c r="D514" t="s">
        <v>282</v>
      </c>
      <c r="E514" s="10" t="s">
        <v>187</v>
      </c>
      <c r="F514" s="14" t="s">
        <v>119</v>
      </c>
      <c r="G514" s="5" t="s">
        <v>480</v>
      </c>
      <c r="H514" s="6" t="s">
        <v>120</v>
      </c>
      <c r="I514" s="4" t="s">
        <v>178</v>
      </c>
      <c r="J514" s="4" t="s">
        <v>121</v>
      </c>
      <c r="K514" t="s">
        <v>230</v>
      </c>
      <c r="L514" t="s">
        <v>594</v>
      </c>
      <c r="M514" t="s">
        <v>595</v>
      </c>
      <c r="N514" t="s">
        <v>247</v>
      </c>
    </row>
    <row r="515" spans="1:14" x14ac:dyDescent="0.3">
      <c r="A515" s="1" t="s">
        <v>126</v>
      </c>
      <c r="B515" t="s">
        <v>1036</v>
      </c>
      <c r="C515" s="2" t="s">
        <v>1037</v>
      </c>
      <c r="D515" t="s">
        <v>282</v>
      </c>
      <c r="E515" s="10" t="s">
        <v>187</v>
      </c>
      <c r="F515" s="14" t="s">
        <v>119</v>
      </c>
      <c r="G515" s="5" t="s">
        <v>480</v>
      </c>
      <c r="H515" s="6" t="s">
        <v>120</v>
      </c>
      <c r="I515" s="4" t="s">
        <v>178</v>
      </c>
      <c r="J515" s="4" t="s">
        <v>121</v>
      </c>
      <c r="K515" t="s">
        <v>230</v>
      </c>
      <c r="L515" t="s">
        <v>594</v>
      </c>
      <c r="M515" t="s">
        <v>595</v>
      </c>
      <c r="N515" s="1" t="s">
        <v>247</v>
      </c>
    </row>
    <row r="516" spans="1:14" x14ac:dyDescent="0.3">
      <c r="A516" s="1" t="s">
        <v>126</v>
      </c>
      <c r="B516" t="s">
        <v>1038</v>
      </c>
      <c r="C516" s="2" t="s">
        <v>1039</v>
      </c>
      <c r="D516" t="s">
        <v>282</v>
      </c>
      <c r="E516" s="10" t="s">
        <v>187</v>
      </c>
      <c r="F516" s="14" t="s">
        <v>119</v>
      </c>
      <c r="G516" s="5" t="s">
        <v>885</v>
      </c>
      <c r="H516" s="6" t="s">
        <v>120</v>
      </c>
      <c r="I516" s="4" t="s">
        <v>178</v>
      </c>
      <c r="J516" s="4" t="s">
        <v>121</v>
      </c>
      <c r="K516" t="s">
        <v>230</v>
      </c>
      <c r="L516" t="s">
        <v>1040</v>
      </c>
      <c r="M516" t="s">
        <v>595</v>
      </c>
      <c r="N516" t="s">
        <v>247</v>
      </c>
    </row>
    <row r="517" spans="1:14" x14ac:dyDescent="0.3">
      <c r="A517" s="1" t="s">
        <v>126</v>
      </c>
      <c r="B517" t="s">
        <v>1038</v>
      </c>
      <c r="C517" s="2" t="s">
        <v>1041</v>
      </c>
      <c r="D517" t="s">
        <v>282</v>
      </c>
      <c r="E517" s="3" t="s">
        <v>152</v>
      </c>
      <c r="F517" s="14" t="s">
        <v>119</v>
      </c>
      <c r="G517" s="5" t="s">
        <v>885</v>
      </c>
      <c r="H517" s="6" t="s">
        <v>120</v>
      </c>
      <c r="I517" s="4" t="s">
        <v>178</v>
      </c>
      <c r="J517" s="4" t="s">
        <v>121</v>
      </c>
      <c r="K517" t="s">
        <v>230</v>
      </c>
      <c r="L517" t="s">
        <v>1040</v>
      </c>
      <c r="M517" t="s">
        <v>595</v>
      </c>
      <c r="N517" t="s">
        <v>247</v>
      </c>
    </row>
    <row r="518" spans="1:14" x14ac:dyDescent="0.3">
      <c r="A518" s="1" t="s">
        <v>126</v>
      </c>
      <c r="B518" t="s">
        <v>1038</v>
      </c>
      <c r="C518" s="2" t="s">
        <v>1042</v>
      </c>
      <c r="D518" t="s">
        <v>282</v>
      </c>
      <c r="E518" s="10" t="s">
        <v>187</v>
      </c>
      <c r="F518" s="14" t="s">
        <v>119</v>
      </c>
      <c r="G518" s="5" t="s">
        <v>885</v>
      </c>
      <c r="H518" s="6" t="s">
        <v>120</v>
      </c>
      <c r="I518" s="4" t="s">
        <v>178</v>
      </c>
      <c r="J518" s="4" t="s">
        <v>121</v>
      </c>
      <c r="K518" t="s">
        <v>230</v>
      </c>
      <c r="L518" t="s">
        <v>1040</v>
      </c>
      <c r="M518" t="s">
        <v>595</v>
      </c>
      <c r="N518" s="1" t="s">
        <v>247</v>
      </c>
    </row>
    <row r="519" spans="1:14" x14ac:dyDescent="0.3">
      <c r="A519" s="1" t="s">
        <v>126</v>
      </c>
      <c r="B519" t="s">
        <v>1038</v>
      </c>
      <c r="C519" s="2" t="s">
        <v>1043</v>
      </c>
      <c r="D519" t="s">
        <v>282</v>
      </c>
      <c r="E519" s="10" t="s">
        <v>187</v>
      </c>
      <c r="F519" s="14" t="s">
        <v>119</v>
      </c>
      <c r="G519" s="5" t="s">
        <v>885</v>
      </c>
      <c r="H519" s="6" t="s">
        <v>120</v>
      </c>
      <c r="I519" s="4" t="s">
        <v>178</v>
      </c>
      <c r="J519" s="4" t="s">
        <v>121</v>
      </c>
      <c r="K519" t="s">
        <v>230</v>
      </c>
      <c r="L519" t="s">
        <v>1040</v>
      </c>
      <c r="M519" t="s">
        <v>595</v>
      </c>
      <c r="N519" s="1" t="s">
        <v>247</v>
      </c>
    </row>
    <row r="520" spans="1:14" x14ac:dyDescent="0.3">
      <c r="A520" s="1" t="s">
        <v>126</v>
      </c>
      <c r="B520" t="s">
        <v>1038</v>
      </c>
      <c r="C520" s="2" t="s">
        <v>1044</v>
      </c>
      <c r="D520" t="s">
        <v>282</v>
      </c>
      <c r="E520" s="10" t="s">
        <v>187</v>
      </c>
      <c r="F520" s="14" t="s">
        <v>119</v>
      </c>
      <c r="G520" s="5" t="s">
        <v>885</v>
      </c>
      <c r="H520" s="6" t="s">
        <v>120</v>
      </c>
      <c r="I520" s="4" t="s">
        <v>178</v>
      </c>
      <c r="J520" s="4" t="s">
        <v>121</v>
      </c>
      <c r="K520" t="s">
        <v>230</v>
      </c>
      <c r="L520" t="s">
        <v>1040</v>
      </c>
      <c r="M520" t="s">
        <v>595</v>
      </c>
      <c r="N520" s="1" t="s">
        <v>247</v>
      </c>
    </row>
    <row r="521" spans="1:14" x14ac:dyDescent="0.3">
      <c r="A521" s="1" t="s">
        <v>126</v>
      </c>
      <c r="B521" t="s">
        <v>1038</v>
      </c>
      <c r="C521" s="2" t="s">
        <v>1045</v>
      </c>
      <c r="D521" t="s">
        <v>282</v>
      </c>
      <c r="E521" s="10" t="s">
        <v>187</v>
      </c>
      <c r="F521" s="14" t="s">
        <v>119</v>
      </c>
      <c r="G521" s="5" t="s">
        <v>885</v>
      </c>
      <c r="H521" s="6" t="s">
        <v>120</v>
      </c>
      <c r="I521" s="4" t="s">
        <v>178</v>
      </c>
      <c r="J521" s="4" t="s">
        <v>121</v>
      </c>
      <c r="K521" t="s">
        <v>230</v>
      </c>
      <c r="L521" t="s">
        <v>1040</v>
      </c>
      <c r="M521" t="s">
        <v>595</v>
      </c>
      <c r="N521" t="s">
        <v>247</v>
      </c>
    </row>
    <row r="522" spans="1:14" x14ac:dyDescent="0.3">
      <c r="A522" s="1" t="s">
        <v>126</v>
      </c>
      <c r="B522" t="s">
        <v>1038</v>
      </c>
      <c r="C522" s="2" t="s">
        <v>1046</v>
      </c>
      <c r="D522" t="s">
        <v>282</v>
      </c>
      <c r="E522" s="10" t="s">
        <v>187</v>
      </c>
      <c r="F522" s="14" t="s">
        <v>119</v>
      </c>
      <c r="G522" s="5" t="s">
        <v>885</v>
      </c>
      <c r="H522" s="6" t="s">
        <v>120</v>
      </c>
      <c r="I522" s="4" t="s">
        <v>178</v>
      </c>
      <c r="J522" s="4" t="s">
        <v>121</v>
      </c>
      <c r="K522" t="s">
        <v>387</v>
      </c>
      <c r="L522" t="s">
        <v>1040</v>
      </c>
      <c r="M522" t="s">
        <v>595</v>
      </c>
      <c r="N522" t="s">
        <v>247</v>
      </c>
    </row>
    <row r="523" spans="1:14" x14ac:dyDescent="0.3">
      <c r="A523" s="1" t="s">
        <v>126</v>
      </c>
      <c r="B523" t="s">
        <v>1038</v>
      </c>
      <c r="C523" s="2" t="s">
        <v>1047</v>
      </c>
      <c r="D523" t="s">
        <v>282</v>
      </c>
      <c r="E523" s="10" t="s">
        <v>187</v>
      </c>
      <c r="F523" s="14" t="s">
        <v>119</v>
      </c>
      <c r="G523" s="5" t="s">
        <v>885</v>
      </c>
      <c r="H523" s="6" t="s">
        <v>120</v>
      </c>
      <c r="I523" s="4" t="s">
        <v>178</v>
      </c>
      <c r="J523" s="4" t="s">
        <v>121</v>
      </c>
      <c r="K523" t="s">
        <v>230</v>
      </c>
      <c r="L523" t="s">
        <v>1040</v>
      </c>
      <c r="M523" t="s">
        <v>595</v>
      </c>
      <c r="N523" s="1" t="s">
        <v>247</v>
      </c>
    </row>
    <row r="524" spans="1:14" x14ac:dyDescent="0.3">
      <c r="A524" s="1" t="s">
        <v>126</v>
      </c>
      <c r="B524" t="s">
        <v>1038</v>
      </c>
      <c r="C524" s="2" t="s">
        <v>1048</v>
      </c>
      <c r="D524" t="s">
        <v>282</v>
      </c>
      <c r="E524" s="10" t="s">
        <v>187</v>
      </c>
      <c r="F524" s="14" t="s">
        <v>119</v>
      </c>
      <c r="G524" s="5" t="s">
        <v>885</v>
      </c>
      <c r="H524" s="6" t="s">
        <v>120</v>
      </c>
      <c r="I524" s="4" t="s">
        <v>178</v>
      </c>
      <c r="J524" s="4" t="s">
        <v>121</v>
      </c>
      <c r="K524" t="s">
        <v>230</v>
      </c>
      <c r="L524" t="s">
        <v>1040</v>
      </c>
      <c r="M524" t="s">
        <v>595</v>
      </c>
      <c r="N524" t="s">
        <v>247</v>
      </c>
    </row>
    <row r="525" spans="1:14" x14ac:dyDescent="0.3">
      <c r="A525" s="1" t="s">
        <v>126</v>
      </c>
      <c r="B525" t="s">
        <v>1038</v>
      </c>
      <c r="C525" s="2" t="s">
        <v>1049</v>
      </c>
      <c r="D525" t="s">
        <v>282</v>
      </c>
      <c r="E525" s="10" t="s">
        <v>187</v>
      </c>
      <c r="F525" s="14" t="s">
        <v>119</v>
      </c>
      <c r="G525" s="5" t="s">
        <v>885</v>
      </c>
      <c r="H525" s="6" t="s">
        <v>120</v>
      </c>
      <c r="I525" s="4" t="s">
        <v>178</v>
      </c>
      <c r="J525" s="4" t="s">
        <v>121</v>
      </c>
      <c r="K525" t="s">
        <v>230</v>
      </c>
      <c r="L525" t="s">
        <v>1040</v>
      </c>
      <c r="M525" t="s">
        <v>595</v>
      </c>
      <c r="N525" s="1" t="s">
        <v>247</v>
      </c>
    </row>
    <row r="526" spans="1:14" x14ac:dyDescent="0.3">
      <c r="A526" s="1" t="s">
        <v>126</v>
      </c>
      <c r="B526" t="s">
        <v>1038</v>
      </c>
      <c r="C526" s="2" t="s">
        <v>1050</v>
      </c>
      <c r="D526" t="s">
        <v>282</v>
      </c>
      <c r="E526" s="10" t="s">
        <v>187</v>
      </c>
      <c r="F526" s="14" t="s">
        <v>119</v>
      </c>
      <c r="G526" s="5" t="s">
        <v>885</v>
      </c>
      <c r="H526" s="6" t="s">
        <v>120</v>
      </c>
      <c r="I526" s="4" t="s">
        <v>178</v>
      </c>
      <c r="J526" s="4" t="s">
        <v>121</v>
      </c>
      <c r="K526" t="s">
        <v>235</v>
      </c>
      <c r="L526" t="s">
        <v>1040</v>
      </c>
      <c r="M526" t="s">
        <v>595</v>
      </c>
      <c r="N526" s="1" t="s">
        <v>247</v>
      </c>
    </row>
    <row r="527" spans="1:14" x14ac:dyDescent="0.3">
      <c r="A527" s="1" t="s">
        <v>126</v>
      </c>
      <c r="B527" t="s">
        <v>1038</v>
      </c>
      <c r="C527" s="2" t="s">
        <v>1051</v>
      </c>
      <c r="D527" t="s">
        <v>282</v>
      </c>
      <c r="E527" s="10" t="s">
        <v>187</v>
      </c>
      <c r="F527" s="14" t="s">
        <v>119</v>
      </c>
      <c r="G527" s="5" t="s">
        <v>885</v>
      </c>
      <c r="H527" s="6" t="s">
        <v>120</v>
      </c>
      <c r="I527" s="4" t="s">
        <v>178</v>
      </c>
      <c r="J527" s="4" t="s">
        <v>121</v>
      </c>
      <c r="K527" t="s">
        <v>230</v>
      </c>
      <c r="L527" t="s">
        <v>1040</v>
      </c>
      <c r="M527" t="s">
        <v>595</v>
      </c>
      <c r="N527" s="1" t="s">
        <v>247</v>
      </c>
    </row>
    <row r="528" spans="1:14" x14ac:dyDescent="0.3">
      <c r="A528" s="1" t="s">
        <v>126</v>
      </c>
      <c r="B528" t="s">
        <v>1038</v>
      </c>
      <c r="C528" s="2" t="s">
        <v>1052</v>
      </c>
      <c r="D528" t="s">
        <v>282</v>
      </c>
      <c r="E528" s="10" t="s">
        <v>187</v>
      </c>
      <c r="F528" s="14" t="s">
        <v>119</v>
      </c>
      <c r="G528" s="5" t="s">
        <v>885</v>
      </c>
      <c r="H528" s="6" t="s">
        <v>120</v>
      </c>
      <c r="I528" s="4" t="s">
        <v>178</v>
      </c>
      <c r="J528" s="4" t="s">
        <v>121</v>
      </c>
      <c r="K528" t="s">
        <v>235</v>
      </c>
      <c r="L528" t="s">
        <v>1040</v>
      </c>
      <c r="M528" t="s">
        <v>595</v>
      </c>
      <c r="N528" s="1" t="s">
        <v>247</v>
      </c>
    </row>
    <row r="529" spans="1:14" x14ac:dyDescent="0.3">
      <c r="A529" s="1" t="s">
        <v>126</v>
      </c>
      <c r="B529" t="s">
        <v>1038</v>
      </c>
      <c r="C529" s="2" t="s">
        <v>1053</v>
      </c>
      <c r="D529" t="s">
        <v>282</v>
      </c>
      <c r="E529" s="10" t="s">
        <v>187</v>
      </c>
      <c r="F529" s="14" t="s">
        <v>119</v>
      </c>
      <c r="G529" s="5" t="s">
        <v>885</v>
      </c>
      <c r="H529" s="6" t="s">
        <v>120</v>
      </c>
      <c r="I529" s="4" t="s">
        <v>178</v>
      </c>
      <c r="J529" s="4" t="s">
        <v>121</v>
      </c>
      <c r="K529" t="s">
        <v>230</v>
      </c>
      <c r="L529" t="s">
        <v>1040</v>
      </c>
      <c r="M529" t="s">
        <v>595</v>
      </c>
      <c r="N529" s="1" t="s">
        <v>247</v>
      </c>
    </row>
    <row r="530" spans="1:14" x14ac:dyDescent="0.3">
      <c r="A530" s="1" t="s">
        <v>126</v>
      </c>
      <c r="B530" t="s">
        <v>1038</v>
      </c>
      <c r="C530" s="2" t="s">
        <v>1054</v>
      </c>
      <c r="D530" t="s">
        <v>282</v>
      </c>
      <c r="E530" s="10" t="s">
        <v>187</v>
      </c>
      <c r="F530" s="14" t="s">
        <v>119</v>
      </c>
      <c r="G530" s="5" t="s">
        <v>885</v>
      </c>
      <c r="H530" s="6" t="s">
        <v>120</v>
      </c>
      <c r="I530" s="4" t="s">
        <v>178</v>
      </c>
      <c r="J530" s="4" t="s">
        <v>121</v>
      </c>
      <c r="K530" t="s">
        <v>235</v>
      </c>
      <c r="L530" t="s">
        <v>1040</v>
      </c>
      <c r="M530" t="s">
        <v>595</v>
      </c>
      <c r="N530" s="1" t="s">
        <v>247</v>
      </c>
    </row>
    <row r="531" spans="1:14" x14ac:dyDescent="0.3">
      <c r="A531" s="1" t="s">
        <v>126</v>
      </c>
      <c r="B531" t="s">
        <v>1038</v>
      </c>
      <c r="C531" s="2" t="s">
        <v>1055</v>
      </c>
      <c r="D531" t="s">
        <v>282</v>
      </c>
      <c r="E531" s="10" t="s">
        <v>187</v>
      </c>
      <c r="F531" s="14" t="s">
        <v>119</v>
      </c>
      <c r="G531" s="5" t="s">
        <v>885</v>
      </c>
      <c r="H531" s="6" t="s">
        <v>120</v>
      </c>
      <c r="I531" s="4" t="s">
        <v>178</v>
      </c>
      <c r="J531" s="4" t="s">
        <v>121</v>
      </c>
      <c r="K531" t="s">
        <v>230</v>
      </c>
      <c r="L531" t="s">
        <v>1040</v>
      </c>
      <c r="M531" t="s">
        <v>595</v>
      </c>
      <c r="N531" t="s">
        <v>247</v>
      </c>
    </row>
    <row r="532" spans="1:14" x14ac:dyDescent="0.3">
      <c r="A532" s="1" t="s">
        <v>126</v>
      </c>
      <c r="B532" t="s">
        <v>1038</v>
      </c>
      <c r="C532" s="2" t="s">
        <v>1056</v>
      </c>
      <c r="D532" t="s">
        <v>282</v>
      </c>
      <c r="E532" s="10" t="s">
        <v>187</v>
      </c>
      <c r="F532" s="14" t="s">
        <v>119</v>
      </c>
      <c r="G532" s="5" t="s">
        <v>885</v>
      </c>
      <c r="H532" s="6" t="s">
        <v>120</v>
      </c>
      <c r="I532" s="4" t="s">
        <v>178</v>
      </c>
      <c r="J532" s="4" t="s">
        <v>121</v>
      </c>
      <c r="K532" t="s">
        <v>230</v>
      </c>
      <c r="L532" t="s">
        <v>1040</v>
      </c>
      <c r="M532" t="s">
        <v>595</v>
      </c>
      <c r="N532" t="s">
        <v>247</v>
      </c>
    </row>
    <row r="533" spans="1:14" x14ac:dyDescent="0.3">
      <c r="A533" s="1" t="s">
        <v>126</v>
      </c>
      <c r="B533" t="s">
        <v>1038</v>
      </c>
      <c r="C533" s="2" t="s">
        <v>1057</v>
      </c>
      <c r="D533" t="s">
        <v>282</v>
      </c>
      <c r="E533" s="10" t="s">
        <v>187</v>
      </c>
      <c r="F533" s="14" t="s">
        <v>119</v>
      </c>
      <c r="G533" s="5" t="s">
        <v>885</v>
      </c>
      <c r="H533" s="6" t="s">
        <v>120</v>
      </c>
      <c r="I533" s="4" t="s">
        <v>178</v>
      </c>
      <c r="J533" s="4" t="s">
        <v>121</v>
      </c>
      <c r="K533" t="s">
        <v>235</v>
      </c>
      <c r="L533" t="s">
        <v>1040</v>
      </c>
      <c r="M533" t="s">
        <v>595</v>
      </c>
      <c r="N533" t="s">
        <v>247</v>
      </c>
    </row>
    <row r="534" spans="1:14" x14ac:dyDescent="0.3">
      <c r="A534" s="1" t="s">
        <v>126</v>
      </c>
      <c r="B534" t="s">
        <v>1038</v>
      </c>
      <c r="C534" s="2" t="s">
        <v>1058</v>
      </c>
      <c r="D534" t="s">
        <v>282</v>
      </c>
      <c r="E534" s="10" t="s">
        <v>187</v>
      </c>
      <c r="F534" s="14" t="s">
        <v>119</v>
      </c>
      <c r="G534" s="5" t="s">
        <v>885</v>
      </c>
      <c r="H534" s="6" t="s">
        <v>120</v>
      </c>
      <c r="I534" s="4" t="s">
        <v>178</v>
      </c>
      <c r="J534" s="4" t="s">
        <v>121</v>
      </c>
      <c r="K534" t="s">
        <v>230</v>
      </c>
      <c r="L534" t="s">
        <v>1040</v>
      </c>
      <c r="M534" t="s">
        <v>595</v>
      </c>
      <c r="N534" s="1" t="s">
        <v>247</v>
      </c>
    </row>
    <row r="535" spans="1:14" x14ac:dyDescent="0.3">
      <c r="A535" s="1" t="s">
        <v>126</v>
      </c>
      <c r="B535" t="s">
        <v>1038</v>
      </c>
      <c r="C535" s="2" t="s">
        <v>1059</v>
      </c>
      <c r="D535" t="s">
        <v>282</v>
      </c>
      <c r="E535" s="10" t="s">
        <v>187</v>
      </c>
      <c r="F535" s="14" t="s">
        <v>119</v>
      </c>
      <c r="G535" s="5" t="s">
        <v>885</v>
      </c>
      <c r="H535" s="6" t="s">
        <v>120</v>
      </c>
      <c r="I535" s="4" t="s">
        <v>178</v>
      </c>
      <c r="J535" s="4" t="s">
        <v>121</v>
      </c>
      <c r="K535" t="s">
        <v>230</v>
      </c>
      <c r="L535" t="s">
        <v>1040</v>
      </c>
      <c r="M535" t="s">
        <v>595</v>
      </c>
      <c r="N535" s="1" t="s">
        <v>247</v>
      </c>
    </row>
    <row r="536" spans="1:14" x14ac:dyDescent="0.3">
      <c r="A536" s="1" t="s">
        <v>126</v>
      </c>
      <c r="B536" t="s">
        <v>1038</v>
      </c>
      <c r="C536" s="2" t="s">
        <v>1060</v>
      </c>
      <c r="D536" t="s">
        <v>282</v>
      </c>
      <c r="E536" s="10" t="s">
        <v>187</v>
      </c>
      <c r="F536" s="14" t="s">
        <v>119</v>
      </c>
      <c r="G536" s="5" t="s">
        <v>885</v>
      </c>
      <c r="H536" s="6" t="s">
        <v>120</v>
      </c>
      <c r="I536" s="4" t="s">
        <v>178</v>
      </c>
      <c r="J536" s="4" t="s">
        <v>121</v>
      </c>
      <c r="K536" t="s">
        <v>230</v>
      </c>
      <c r="L536" t="s">
        <v>1040</v>
      </c>
      <c r="M536" t="s">
        <v>595</v>
      </c>
      <c r="N536" t="s">
        <v>247</v>
      </c>
    </row>
    <row r="537" spans="1:14" x14ac:dyDescent="0.3">
      <c r="A537" s="1" t="s">
        <v>126</v>
      </c>
      <c r="B537" t="s">
        <v>1038</v>
      </c>
      <c r="C537" s="2" t="s">
        <v>1061</v>
      </c>
      <c r="D537" t="s">
        <v>282</v>
      </c>
      <c r="E537" s="10" t="s">
        <v>187</v>
      </c>
      <c r="F537" s="14" t="s">
        <v>119</v>
      </c>
      <c r="G537" s="5" t="s">
        <v>885</v>
      </c>
      <c r="H537" s="6" t="s">
        <v>120</v>
      </c>
      <c r="I537" s="4" t="s">
        <v>178</v>
      </c>
      <c r="J537" s="4" t="s">
        <v>121</v>
      </c>
      <c r="K537" t="s">
        <v>230</v>
      </c>
      <c r="L537" t="s">
        <v>1040</v>
      </c>
      <c r="M537" t="s">
        <v>595</v>
      </c>
      <c r="N537" s="1" t="s">
        <v>247</v>
      </c>
    </row>
    <row r="538" spans="1:14" x14ac:dyDescent="0.3">
      <c r="A538" s="1" t="s">
        <v>126</v>
      </c>
      <c r="B538" t="s">
        <v>1038</v>
      </c>
      <c r="C538" s="2" t="s">
        <v>1062</v>
      </c>
      <c r="D538" t="s">
        <v>282</v>
      </c>
      <c r="E538" s="10" t="s">
        <v>187</v>
      </c>
      <c r="F538" s="14" t="s">
        <v>119</v>
      </c>
      <c r="G538" s="5" t="s">
        <v>885</v>
      </c>
      <c r="H538" s="6" t="s">
        <v>120</v>
      </c>
      <c r="I538" s="4" t="s">
        <v>178</v>
      </c>
      <c r="J538" s="4" t="s">
        <v>121</v>
      </c>
      <c r="K538" t="s">
        <v>230</v>
      </c>
      <c r="L538" t="s">
        <v>1040</v>
      </c>
      <c r="M538" t="s">
        <v>595</v>
      </c>
      <c r="N538" s="1" t="s">
        <v>247</v>
      </c>
    </row>
    <row r="539" spans="1:14" x14ac:dyDescent="0.3">
      <c r="A539" s="1" t="s">
        <v>126</v>
      </c>
      <c r="B539" t="s">
        <v>1038</v>
      </c>
      <c r="C539" s="2" t="s">
        <v>1063</v>
      </c>
      <c r="D539" t="s">
        <v>282</v>
      </c>
      <c r="E539" s="10" t="s">
        <v>187</v>
      </c>
      <c r="F539" s="14" t="s">
        <v>119</v>
      </c>
      <c r="G539" s="5" t="s">
        <v>885</v>
      </c>
      <c r="H539" s="6" t="s">
        <v>120</v>
      </c>
      <c r="I539" s="4" t="s">
        <v>178</v>
      </c>
      <c r="J539" s="4" t="s">
        <v>121</v>
      </c>
      <c r="K539" t="s">
        <v>230</v>
      </c>
      <c r="L539" t="s">
        <v>1040</v>
      </c>
      <c r="M539" t="s">
        <v>595</v>
      </c>
      <c r="N539" t="s">
        <v>247</v>
      </c>
    </row>
    <row r="540" spans="1:14" x14ac:dyDescent="0.3">
      <c r="A540" s="1" t="s">
        <v>126</v>
      </c>
      <c r="B540" t="s">
        <v>1064</v>
      </c>
      <c r="C540" s="2" t="s">
        <v>1065</v>
      </c>
      <c r="D540" t="s">
        <v>282</v>
      </c>
      <c r="E540" s="3" t="s">
        <v>152</v>
      </c>
      <c r="F540" s="15" t="s">
        <v>118</v>
      </c>
      <c r="G540" s="5" t="s">
        <v>601</v>
      </c>
      <c r="H540" s="6" t="s">
        <v>120</v>
      </c>
      <c r="I540" s="4" t="s">
        <v>178</v>
      </c>
      <c r="J540" s="4" t="s">
        <v>121</v>
      </c>
      <c r="K540" t="s">
        <v>235</v>
      </c>
      <c r="L540" t="s">
        <v>595</v>
      </c>
      <c r="M540" t="s">
        <v>595</v>
      </c>
      <c r="N540" t="s">
        <v>247</v>
      </c>
    </row>
    <row r="541" spans="1:14" x14ac:dyDescent="0.3">
      <c r="A541" s="1" t="s">
        <v>126</v>
      </c>
      <c r="B541" t="s">
        <v>1064</v>
      </c>
      <c r="C541" s="2" t="s">
        <v>1066</v>
      </c>
      <c r="D541" t="s">
        <v>282</v>
      </c>
      <c r="E541" s="3" t="s">
        <v>152</v>
      </c>
      <c r="F541" s="14" t="s">
        <v>119</v>
      </c>
      <c r="G541" s="5" t="s">
        <v>601</v>
      </c>
      <c r="H541" s="6" t="s">
        <v>120</v>
      </c>
      <c r="I541" s="4" t="s">
        <v>178</v>
      </c>
      <c r="J541" s="4" t="s">
        <v>121</v>
      </c>
      <c r="K541" t="s">
        <v>387</v>
      </c>
      <c r="L541" t="s">
        <v>595</v>
      </c>
      <c r="M541" t="s">
        <v>595</v>
      </c>
      <c r="N541" s="1" t="s">
        <v>247</v>
      </c>
    </row>
    <row r="542" spans="1:14" x14ac:dyDescent="0.3">
      <c r="A542" s="1" t="s">
        <v>126</v>
      </c>
      <c r="B542" t="s">
        <v>1067</v>
      </c>
      <c r="C542" s="2" t="s">
        <v>1068</v>
      </c>
      <c r="D542" t="s">
        <v>282</v>
      </c>
      <c r="E542" s="3" t="s">
        <v>152</v>
      </c>
      <c r="F542" s="14" t="s">
        <v>119</v>
      </c>
      <c r="G542" s="5" t="s">
        <v>480</v>
      </c>
      <c r="H542" s="6" t="s">
        <v>120</v>
      </c>
      <c r="I542" s="4" t="s">
        <v>1069</v>
      </c>
      <c r="J542" s="4" t="s">
        <v>121</v>
      </c>
      <c r="K542" t="s">
        <v>230</v>
      </c>
      <c r="L542" t="s">
        <v>594</v>
      </c>
      <c r="M542" t="s">
        <v>1070</v>
      </c>
      <c r="N542" s="1" t="s">
        <v>247</v>
      </c>
    </row>
    <row r="543" spans="1:14" x14ac:dyDescent="0.3">
      <c r="A543" s="1" t="s">
        <v>126</v>
      </c>
      <c r="B543" t="s">
        <v>1071</v>
      </c>
      <c r="C543" s="2" t="s">
        <v>1072</v>
      </c>
      <c r="D543" t="s">
        <v>282</v>
      </c>
      <c r="E543" s="10" t="s">
        <v>187</v>
      </c>
      <c r="F543" s="14" t="s">
        <v>119</v>
      </c>
      <c r="G543" s="5" t="s">
        <v>885</v>
      </c>
      <c r="H543" s="6" t="s">
        <v>120</v>
      </c>
      <c r="I543" s="4" t="s">
        <v>178</v>
      </c>
      <c r="J543" s="4" t="s">
        <v>121</v>
      </c>
      <c r="K543" t="s">
        <v>230</v>
      </c>
      <c r="L543" t="s">
        <v>1073</v>
      </c>
      <c r="M543" t="s">
        <v>595</v>
      </c>
      <c r="N543" s="1" t="s">
        <v>247</v>
      </c>
    </row>
    <row r="544" spans="1:14" x14ac:dyDescent="0.3">
      <c r="A544" s="1" t="s">
        <v>126</v>
      </c>
      <c r="B544" t="s">
        <v>1071</v>
      </c>
      <c r="C544" s="2" t="s">
        <v>1074</v>
      </c>
      <c r="D544" t="s">
        <v>282</v>
      </c>
      <c r="E544" s="10" t="s">
        <v>187</v>
      </c>
      <c r="F544" s="14" t="s">
        <v>119</v>
      </c>
      <c r="G544" s="5" t="s">
        <v>885</v>
      </c>
      <c r="H544" s="6" t="s">
        <v>120</v>
      </c>
      <c r="I544" s="4" t="s">
        <v>178</v>
      </c>
      <c r="J544" s="4" t="s">
        <v>121</v>
      </c>
      <c r="K544" t="s">
        <v>230</v>
      </c>
      <c r="L544" t="s">
        <v>1073</v>
      </c>
      <c r="M544" t="s">
        <v>595</v>
      </c>
      <c r="N544" s="1" t="s">
        <v>247</v>
      </c>
    </row>
    <row r="545" spans="1:14" x14ac:dyDescent="0.3">
      <c r="A545" s="1" t="s">
        <v>126</v>
      </c>
      <c r="B545" t="s">
        <v>1071</v>
      </c>
      <c r="C545" s="2" t="s">
        <v>1075</v>
      </c>
      <c r="D545" t="s">
        <v>282</v>
      </c>
      <c r="E545" s="10" t="s">
        <v>187</v>
      </c>
      <c r="F545" s="14" t="s">
        <v>119</v>
      </c>
      <c r="G545" s="5" t="s">
        <v>885</v>
      </c>
      <c r="H545" s="6" t="s">
        <v>120</v>
      </c>
      <c r="I545" s="4" t="s">
        <v>178</v>
      </c>
      <c r="J545" s="4" t="s">
        <v>121</v>
      </c>
      <c r="K545" t="s">
        <v>230</v>
      </c>
      <c r="L545" t="s">
        <v>1073</v>
      </c>
      <c r="M545" t="s">
        <v>595</v>
      </c>
      <c r="N545" t="s">
        <v>247</v>
      </c>
    </row>
    <row r="546" spans="1:14" x14ac:dyDescent="0.3">
      <c r="A546" s="1" t="s">
        <v>126</v>
      </c>
      <c r="B546" t="s">
        <v>1076</v>
      </c>
      <c r="C546" s="2" t="s">
        <v>1077</v>
      </c>
      <c r="D546" t="s">
        <v>282</v>
      </c>
      <c r="E546" s="7" t="s">
        <v>158</v>
      </c>
      <c r="F546" s="15" t="s">
        <v>118</v>
      </c>
      <c r="G546" s="5" t="s">
        <v>885</v>
      </c>
      <c r="H546" s="6" t="s">
        <v>120</v>
      </c>
      <c r="I546" s="4" t="s">
        <v>178</v>
      </c>
      <c r="J546" s="4" t="s">
        <v>121</v>
      </c>
      <c r="K546" t="s">
        <v>230</v>
      </c>
      <c r="L546" t="s">
        <v>1078</v>
      </c>
      <c r="M546" t="s">
        <v>595</v>
      </c>
      <c r="N546" s="1" t="s">
        <v>247</v>
      </c>
    </row>
    <row r="547" spans="1:14" x14ac:dyDescent="0.3">
      <c r="A547" s="1" t="s">
        <v>126</v>
      </c>
      <c r="B547" t="s">
        <v>1076</v>
      </c>
      <c r="C547" s="2" t="s">
        <v>1079</v>
      </c>
      <c r="D547" t="s">
        <v>282</v>
      </c>
      <c r="E547" s="10" t="s">
        <v>187</v>
      </c>
      <c r="F547" s="14" t="s">
        <v>119</v>
      </c>
      <c r="G547" s="5" t="s">
        <v>885</v>
      </c>
      <c r="H547" s="6" t="s">
        <v>120</v>
      </c>
      <c r="I547" s="4" t="s">
        <v>178</v>
      </c>
      <c r="J547" s="4" t="s">
        <v>121</v>
      </c>
      <c r="K547" t="s">
        <v>387</v>
      </c>
      <c r="L547" t="s">
        <v>1078</v>
      </c>
      <c r="M547" t="s">
        <v>595</v>
      </c>
      <c r="N547" t="s">
        <v>247</v>
      </c>
    </row>
    <row r="548" spans="1:14" x14ac:dyDescent="0.3">
      <c r="A548" s="1" t="s">
        <v>126</v>
      </c>
      <c r="B548" t="s">
        <v>1076</v>
      </c>
      <c r="C548" s="2" t="s">
        <v>1080</v>
      </c>
      <c r="D548" t="s">
        <v>282</v>
      </c>
      <c r="E548" s="7" t="s">
        <v>158</v>
      </c>
      <c r="F548" s="15" t="s">
        <v>118</v>
      </c>
      <c r="G548" s="5" t="s">
        <v>885</v>
      </c>
      <c r="H548" s="6" t="s">
        <v>120</v>
      </c>
      <c r="I548" s="4" t="s">
        <v>178</v>
      </c>
      <c r="J548" s="4" t="s">
        <v>121</v>
      </c>
      <c r="K548" t="s">
        <v>230</v>
      </c>
      <c r="L548" t="s">
        <v>1078</v>
      </c>
      <c r="M548" t="s">
        <v>595</v>
      </c>
      <c r="N548" s="1" t="s">
        <v>247</v>
      </c>
    </row>
    <row r="549" spans="1:14" x14ac:dyDescent="0.3">
      <c r="A549" s="1" t="s">
        <v>126</v>
      </c>
      <c r="B549" t="s">
        <v>1076</v>
      </c>
      <c r="C549" s="2" t="s">
        <v>1081</v>
      </c>
      <c r="D549" t="s">
        <v>282</v>
      </c>
      <c r="E549" s="10" t="s">
        <v>187</v>
      </c>
      <c r="F549" s="14" t="s">
        <v>119</v>
      </c>
      <c r="G549" s="5" t="s">
        <v>885</v>
      </c>
      <c r="H549" s="6" t="s">
        <v>120</v>
      </c>
      <c r="I549" s="4" t="s">
        <v>178</v>
      </c>
      <c r="J549" s="4" t="s">
        <v>121</v>
      </c>
      <c r="K549" t="s">
        <v>230</v>
      </c>
      <c r="L549" t="s">
        <v>1078</v>
      </c>
      <c r="M549" t="s">
        <v>595</v>
      </c>
      <c r="N549" s="1" t="s">
        <v>247</v>
      </c>
    </row>
    <row r="550" spans="1:14" x14ac:dyDescent="0.3">
      <c r="A550" s="1" t="s">
        <v>126</v>
      </c>
      <c r="B550" t="s">
        <v>1076</v>
      </c>
      <c r="C550" s="2" t="s">
        <v>1082</v>
      </c>
      <c r="D550" t="s">
        <v>282</v>
      </c>
      <c r="E550" s="10" t="s">
        <v>187</v>
      </c>
      <c r="F550" s="14" t="s">
        <v>119</v>
      </c>
      <c r="G550" s="5" t="s">
        <v>885</v>
      </c>
      <c r="H550" s="6" t="s">
        <v>120</v>
      </c>
      <c r="I550" s="4" t="s">
        <v>178</v>
      </c>
      <c r="J550" s="4" t="s">
        <v>121</v>
      </c>
      <c r="K550" t="s">
        <v>387</v>
      </c>
      <c r="L550" t="s">
        <v>1078</v>
      </c>
      <c r="M550" t="s">
        <v>595</v>
      </c>
      <c r="N550" s="1" t="s">
        <v>247</v>
      </c>
    </row>
    <row r="551" spans="1:14" x14ac:dyDescent="0.3">
      <c r="A551" s="1" t="s">
        <v>126</v>
      </c>
      <c r="B551" t="s">
        <v>1076</v>
      </c>
      <c r="C551" s="2" t="s">
        <v>1083</v>
      </c>
      <c r="D551" t="s">
        <v>282</v>
      </c>
      <c r="E551" s="3" t="s">
        <v>152</v>
      </c>
      <c r="F551" s="14" t="s">
        <v>119</v>
      </c>
      <c r="G551" s="5" t="s">
        <v>885</v>
      </c>
      <c r="H551" s="6" t="s">
        <v>120</v>
      </c>
      <c r="I551" s="4" t="s">
        <v>178</v>
      </c>
      <c r="J551" s="4" t="s">
        <v>121</v>
      </c>
      <c r="K551" t="s">
        <v>230</v>
      </c>
      <c r="L551" t="s">
        <v>1078</v>
      </c>
      <c r="M551" t="s">
        <v>595</v>
      </c>
      <c r="N551" s="1" t="s">
        <v>247</v>
      </c>
    </row>
    <row r="552" spans="1:14" x14ac:dyDescent="0.3">
      <c r="A552" s="1" t="s">
        <v>126</v>
      </c>
      <c r="B552" t="s">
        <v>1076</v>
      </c>
      <c r="C552" s="2" t="s">
        <v>1084</v>
      </c>
      <c r="D552" t="s">
        <v>282</v>
      </c>
      <c r="E552" s="10" t="s">
        <v>187</v>
      </c>
      <c r="F552" s="14" t="s">
        <v>119</v>
      </c>
      <c r="G552" s="5" t="s">
        <v>885</v>
      </c>
      <c r="H552" s="6" t="s">
        <v>120</v>
      </c>
      <c r="I552" s="4" t="s">
        <v>178</v>
      </c>
      <c r="J552" s="4" t="s">
        <v>121</v>
      </c>
      <c r="K552" t="s">
        <v>230</v>
      </c>
      <c r="L552" t="s">
        <v>1078</v>
      </c>
      <c r="M552" t="s">
        <v>595</v>
      </c>
      <c r="N552" s="1" t="s">
        <v>247</v>
      </c>
    </row>
    <row r="553" spans="1:14" x14ac:dyDescent="0.3">
      <c r="A553" s="1" t="s">
        <v>126</v>
      </c>
      <c r="B553" t="s">
        <v>1076</v>
      </c>
      <c r="C553" s="2" t="s">
        <v>1085</v>
      </c>
      <c r="D553" t="s">
        <v>282</v>
      </c>
      <c r="E553" s="10" t="s">
        <v>187</v>
      </c>
      <c r="F553" s="14" t="s">
        <v>119</v>
      </c>
      <c r="G553" s="5" t="s">
        <v>885</v>
      </c>
      <c r="H553" s="6" t="s">
        <v>120</v>
      </c>
      <c r="I553" s="4" t="s">
        <v>178</v>
      </c>
      <c r="J553" s="4" t="s">
        <v>121</v>
      </c>
      <c r="K553" t="s">
        <v>230</v>
      </c>
      <c r="L553" t="s">
        <v>1078</v>
      </c>
      <c r="M553" t="s">
        <v>595</v>
      </c>
      <c r="N553" s="1" t="s">
        <v>247</v>
      </c>
    </row>
    <row r="554" spans="1:14" x14ac:dyDescent="0.3">
      <c r="A554" s="1" t="s">
        <v>126</v>
      </c>
      <c r="B554" t="s">
        <v>1076</v>
      </c>
      <c r="C554" s="2" t="s">
        <v>1086</v>
      </c>
      <c r="D554" t="s">
        <v>282</v>
      </c>
      <c r="E554" s="10" t="s">
        <v>187</v>
      </c>
      <c r="F554" s="14" t="s">
        <v>119</v>
      </c>
      <c r="G554" s="5" t="s">
        <v>885</v>
      </c>
      <c r="H554" s="6" t="s">
        <v>120</v>
      </c>
      <c r="I554" s="4" t="s">
        <v>178</v>
      </c>
      <c r="J554" s="4" t="s">
        <v>121</v>
      </c>
      <c r="K554" t="s">
        <v>230</v>
      </c>
      <c r="L554" t="s">
        <v>1078</v>
      </c>
      <c r="M554" t="s">
        <v>595</v>
      </c>
      <c r="N554" s="1" t="s">
        <v>247</v>
      </c>
    </row>
    <row r="555" spans="1:14" x14ac:dyDescent="0.3">
      <c r="A555" s="1" t="s">
        <v>126</v>
      </c>
      <c r="B555" t="s">
        <v>1076</v>
      </c>
      <c r="C555" s="2" t="s">
        <v>1087</v>
      </c>
      <c r="D555" t="s">
        <v>282</v>
      </c>
      <c r="E555" s="10" t="s">
        <v>187</v>
      </c>
      <c r="F555" s="14" t="s">
        <v>119</v>
      </c>
      <c r="G555" s="5" t="s">
        <v>885</v>
      </c>
      <c r="H555" s="6" t="s">
        <v>120</v>
      </c>
      <c r="I555" s="4" t="s">
        <v>178</v>
      </c>
      <c r="J555" s="4" t="s">
        <v>121</v>
      </c>
      <c r="K555" t="s">
        <v>230</v>
      </c>
      <c r="L555" t="s">
        <v>1078</v>
      </c>
      <c r="M555" t="s">
        <v>595</v>
      </c>
      <c r="N555" s="1" t="s">
        <v>247</v>
      </c>
    </row>
    <row r="556" spans="1:14" x14ac:dyDescent="0.3">
      <c r="A556" s="1" t="s">
        <v>126</v>
      </c>
      <c r="B556" t="s">
        <v>1076</v>
      </c>
      <c r="C556" s="2" t="s">
        <v>1088</v>
      </c>
      <c r="D556" t="s">
        <v>282</v>
      </c>
      <c r="E556" s="7" t="s">
        <v>158</v>
      </c>
      <c r="F556" s="15" t="s">
        <v>118</v>
      </c>
      <c r="G556" s="5" t="s">
        <v>885</v>
      </c>
      <c r="H556" s="6" t="s">
        <v>120</v>
      </c>
      <c r="I556" s="4" t="s">
        <v>178</v>
      </c>
      <c r="J556" s="4" t="s">
        <v>121</v>
      </c>
      <c r="K556" t="s">
        <v>230</v>
      </c>
      <c r="L556" t="s">
        <v>1078</v>
      </c>
      <c r="M556" t="s">
        <v>595</v>
      </c>
      <c r="N556" s="1" t="s">
        <v>247</v>
      </c>
    </row>
    <row r="557" spans="1:14" x14ac:dyDescent="0.3">
      <c r="A557" s="1" t="s">
        <v>126</v>
      </c>
      <c r="B557" t="s">
        <v>1076</v>
      </c>
      <c r="C557" s="2" t="s">
        <v>1089</v>
      </c>
      <c r="D557" t="s">
        <v>282</v>
      </c>
      <c r="E557" s="7" t="s">
        <v>158</v>
      </c>
      <c r="F557" s="15" t="s">
        <v>118</v>
      </c>
      <c r="G557" s="5" t="s">
        <v>885</v>
      </c>
      <c r="H557" s="6" t="s">
        <v>120</v>
      </c>
      <c r="I557" s="4" t="s">
        <v>178</v>
      </c>
      <c r="J557" s="4" t="s">
        <v>121</v>
      </c>
      <c r="K557" t="s">
        <v>238</v>
      </c>
      <c r="L557" t="s">
        <v>1078</v>
      </c>
      <c r="M557" t="s">
        <v>595</v>
      </c>
      <c r="N557" s="1" t="s">
        <v>247</v>
      </c>
    </row>
    <row r="558" spans="1:14" x14ac:dyDescent="0.3">
      <c r="A558" s="1" t="s">
        <v>126</v>
      </c>
      <c r="B558" t="s">
        <v>1076</v>
      </c>
      <c r="C558" s="2" t="s">
        <v>1090</v>
      </c>
      <c r="D558" t="s">
        <v>282</v>
      </c>
      <c r="E558" s="10" t="s">
        <v>187</v>
      </c>
      <c r="F558" s="14" t="s">
        <v>119</v>
      </c>
      <c r="G558" s="5" t="s">
        <v>885</v>
      </c>
      <c r="H558" s="6" t="s">
        <v>120</v>
      </c>
      <c r="I558" s="4" t="s">
        <v>178</v>
      </c>
      <c r="J558" s="4" t="s">
        <v>121</v>
      </c>
      <c r="K558" t="s">
        <v>230</v>
      </c>
      <c r="L558" t="s">
        <v>1078</v>
      </c>
      <c r="M558" t="s">
        <v>595</v>
      </c>
      <c r="N558" s="1" t="s">
        <v>247</v>
      </c>
    </row>
    <row r="559" spans="1:14" x14ac:dyDescent="0.3">
      <c r="A559" s="1" t="s">
        <v>126</v>
      </c>
      <c r="B559" t="s">
        <v>1076</v>
      </c>
      <c r="C559" s="2" t="s">
        <v>1091</v>
      </c>
      <c r="D559" t="s">
        <v>282</v>
      </c>
      <c r="E559" s="10" t="s">
        <v>187</v>
      </c>
      <c r="F559" s="14" t="s">
        <v>119</v>
      </c>
      <c r="G559" s="5" t="s">
        <v>885</v>
      </c>
      <c r="H559" s="6" t="s">
        <v>120</v>
      </c>
      <c r="I559" s="4" t="s">
        <v>178</v>
      </c>
      <c r="J559" s="4" t="s">
        <v>121</v>
      </c>
      <c r="K559" t="s">
        <v>230</v>
      </c>
      <c r="L559" t="s">
        <v>1078</v>
      </c>
      <c r="M559" t="s">
        <v>595</v>
      </c>
      <c r="N559" s="1" t="s">
        <v>247</v>
      </c>
    </row>
    <row r="560" spans="1:14" x14ac:dyDescent="0.3">
      <c r="A560" s="1" t="s">
        <v>126</v>
      </c>
      <c r="B560" t="s">
        <v>1076</v>
      </c>
      <c r="C560" s="2" t="s">
        <v>1092</v>
      </c>
      <c r="D560" t="s">
        <v>282</v>
      </c>
      <c r="E560" s="10" t="s">
        <v>187</v>
      </c>
      <c r="F560" s="14" t="s">
        <v>119</v>
      </c>
      <c r="G560" s="5" t="s">
        <v>885</v>
      </c>
      <c r="H560" s="6" t="s">
        <v>120</v>
      </c>
      <c r="I560" s="4" t="s">
        <v>178</v>
      </c>
      <c r="J560" s="4" t="s">
        <v>121</v>
      </c>
      <c r="K560" t="s">
        <v>230</v>
      </c>
      <c r="L560" t="s">
        <v>1078</v>
      </c>
      <c r="M560" t="s">
        <v>595</v>
      </c>
      <c r="N560" s="1" t="s">
        <v>247</v>
      </c>
    </row>
    <row r="561" spans="1:14" x14ac:dyDescent="0.3">
      <c r="A561" s="1" t="s">
        <v>126</v>
      </c>
      <c r="B561" t="s">
        <v>1076</v>
      </c>
      <c r="C561" s="2" t="s">
        <v>1093</v>
      </c>
      <c r="D561" t="s">
        <v>282</v>
      </c>
      <c r="E561" s="10" t="s">
        <v>187</v>
      </c>
      <c r="F561" s="14" t="s">
        <v>119</v>
      </c>
      <c r="G561" s="5" t="s">
        <v>885</v>
      </c>
      <c r="H561" s="6" t="s">
        <v>120</v>
      </c>
      <c r="I561" s="4" t="s">
        <v>178</v>
      </c>
      <c r="J561" s="4" t="s">
        <v>121</v>
      </c>
      <c r="K561" t="s">
        <v>1094</v>
      </c>
      <c r="L561" t="s">
        <v>1078</v>
      </c>
      <c r="M561" t="s">
        <v>595</v>
      </c>
      <c r="N561" s="1" t="s">
        <v>247</v>
      </c>
    </row>
    <row r="562" spans="1:14" x14ac:dyDescent="0.3">
      <c r="A562" s="1" t="s">
        <v>126</v>
      </c>
      <c r="B562" t="s">
        <v>1076</v>
      </c>
      <c r="C562" s="2" t="s">
        <v>1095</v>
      </c>
      <c r="D562" t="s">
        <v>282</v>
      </c>
      <c r="E562" s="10" t="s">
        <v>187</v>
      </c>
      <c r="F562" s="14" t="s">
        <v>119</v>
      </c>
      <c r="G562" s="5" t="s">
        <v>885</v>
      </c>
      <c r="H562" s="6" t="s">
        <v>120</v>
      </c>
      <c r="I562" s="4" t="s">
        <v>178</v>
      </c>
      <c r="J562" s="4" t="s">
        <v>121</v>
      </c>
      <c r="K562" t="s">
        <v>638</v>
      </c>
      <c r="L562" t="s">
        <v>1078</v>
      </c>
      <c r="M562" t="s">
        <v>595</v>
      </c>
      <c r="N562" s="1" t="s">
        <v>247</v>
      </c>
    </row>
    <row r="563" spans="1:14" x14ac:dyDescent="0.3">
      <c r="A563" s="1" t="s">
        <v>126</v>
      </c>
      <c r="B563" t="s">
        <v>1076</v>
      </c>
      <c r="C563" s="2" t="s">
        <v>1096</v>
      </c>
      <c r="D563" t="s">
        <v>282</v>
      </c>
      <c r="E563" s="10" t="s">
        <v>187</v>
      </c>
      <c r="F563" s="14" t="s">
        <v>119</v>
      </c>
      <c r="G563" s="5" t="s">
        <v>885</v>
      </c>
      <c r="H563" s="6" t="s">
        <v>120</v>
      </c>
      <c r="I563" s="4" t="s">
        <v>178</v>
      </c>
      <c r="J563" s="4" t="s">
        <v>121</v>
      </c>
      <c r="K563" t="s">
        <v>230</v>
      </c>
      <c r="L563" t="s">
        <v>1078</v>
      </c>
      <c r="M563" t="s">
        <v>595</v>
      </c>
      <c r="N563" s="1" t="s">
        <v>247</v>
      </c>
    </row>
    <row r="564" spans="1:14" x14ac:dyDescent="0.3">
      <c r="A564" s="1" t="s">
        <v>126</v>
      </c>
      <c r="B564" t="s">
        <v>1076</v>
      </c>
      <c r="C564" s="2" t="s">
        <v>1097</v>
      </c>
      <c r="D564" t="s">
        <v>282</v>
      </c>
      <c r="E564" s="10" t="s">
        <v>187</v>
      </c>
      <c r="F564" s="14" t="s">
        <v>119</v>
      </c>
      <c r="G564" s="5" t="s">
        <v>885</v>
      </c>
      <c r="H564" s="6" t="s">
        <v>120</v>
      </c>
      <c r="I564" s="4" t="s">
        <v>178</v>
      </c>
      <c r="J564" s="4" t="s">
        <v>121</v>
      </c>
      <c r="K564" t="s">
        <v>230</v>
      </c>
      <c r="L564" t="s">
        <v>1078</v>
      </c>
      <c r="M564" t="s">
        <v>595</v>
      </c>
      <c r="N564" s="1" t="s">
        <v>247</v>
      </c>
    </row>
    <row r="565" spans="1:14" x14ac:dyDescent="0.3">
      <c r="A565" s="1" t="s">
        <v>126</v>
      </c>
      <c r="B565" t="s">
        <v>1076</v>
      </c>
      <c r="C565" s="2" t="s">
        <v>1098</v>
      </c>
      <c r="D565" t="s">
        <v>282</v>
      </c>
      <c r="E565" s="7" t="s">
        <v>158</v>
      </c>
      <c r="F565" s="15" t="s">
        <v>118</v>
      </c>
      <c r="G565" s="5" t="s">
        <v>885</v>
      </c>
      <c r="H565" s="6" t="s">
        <v>120</v>
      </c>
      <c r="I565" s="4" t="s">
        <v>178</v>
      </c>
      <c r="J565" s="4" t="s">
        <v>121</v>
      </c>
      <c r="K565" t="s">
        <v>230</v>
      </c>
      <c r="L565" t="s">
        <v>1078</v>
      </c>
      <c r="M565" t="s">
        <v>595</v>
      </c>
      <c r="N565" s="1" t="s">
        <v>247</v>
      </c>
    </row>
    <row r="566" spans="1:14" x14ac:dyDescent="0.3">
      <c r="A566" s="1" t="s">
        <v>126</v>
      </c>
      <c r="B566" t="s">
        <v>1076</v>
      </c>
      <c r="C566" s="2" t="s">
        <v>1099</v>
      </c>
      <c r="D566" t="s">
        <v>282</v>
      </c>
      <c r="E566" s="10" t="s">
        <v>187</v>
      </c>
      <c r="F566" s="14" t="s">
        <v>119</v>
      </c>
      <c r="G566" s="5" t="s">
        <v>885</v>
      </c>
      <c r="H566" s="6" t="s">
        <v>120</v>
      </c>
      <c r="I566" s="4" t="s">
        <v>178</v>
      </c>
      <c r="J566" s="4" t="s">
        <v>121</v>
      </c>
      <c r="K566" t="s">
        <v>230</v>
      </c>
      <c r="L566" t="s">
        <v>1078</v>
      </c>
      <c r="M566" t="s">
        <v>595</v>
      </c>
      <c r="N566" t="s">
        <v>247</v>
      </c>
    </row>
    <row r="567" spans="1:14" x14ac:dyDescent="0.3">
      <c r="A567" s="1" t="s">
        <v>126</v>
      </c>
      <c r="B567" t="s">
        <v>1076</v>
      </c>
      <c r="C567" s="2" t="s">
        <v>1100</v>
      </c>
      <c r="D567" t="s">
        <v>282</v>
      </c>
      <c r="E567" s="10" t="s">
        <v>187</v>
      </c>
      <c r="F567" s="14" t="s">
        <v>119</v>
      </c>
      <c r="G567" s="5" t="s">
        <v>885</v>
      </c>
      <c r="H567" s="6" t="s">
        <v>120</v>
      </c>
      <c r="I567" s="4" t="s">
        <v>178</v>
      </c>
      <c r="J567" s="4" t="s">
        <v>121</v>
      </c>
      <c r="K567" t="s">
        <v>230</v>
      </c>
      <c r="L567" t="s">
        <v>1078</v>
      </c>
      <c r="M567" t="s">
        <v>595</v>
      </c>
      <c r="N567" t="s">
        <v>247</v>
      </c>
    </row>
    <row r="568" spans="1:14" x14ac:dyDescent="0.3">
      <c r="A568" s="1" t="s">
        <v>126</v>
      </c>
      <c r="B568" t="s">
        <v>1076</v>
      </c>
      <c r="C568" s="2" t="s">
        <v>1101</v>
      </c>
      <c r="D568" t="s">
        <v>282</v>
      </c>
      <c r="E568" s="7" t="s">
        <v>158</v>
      </c>
      <c r="F568" s="15" t="s">
        <v>118</v>
      </c>
      <c r="G568" s="5" t="s">
        <v>885</v>
      </c>
      <c r="H568" s="6" t="s">
        <v>120</v>
      </c>
      <c r="I568" s="4" t="s">
        <v>178</v>
      </c>
      <c r="J568" s="4" t="s">
        <v>121</v>
      </c>
      <c r="K568" t="s">
        <v>230</v>
      </c>
      <c r="L568" t="s">
        <v>1078</v>
      </c>
      <c r="M568" t="s">
        <v>595</v>
      </c>
      <c r="N568" t="s">
        <v>247</v>
      </c>
    </row>
    <row r="569" spans="1:14" x14ac:dyDescent="0.3">
      <c r="A569" s="1" t="s">
        <v>126</v>
      </c>
      <c r="B569" t="s">
        <v>1076</v>
      </c>
      <c r="C569" s="2" t="s">
        <v>1102</v>
      </c>
      <c r="D569" t="s">
        <v>282</v>
      </c>
      <c r="E569" s="7" t="s">
        <v>158</v>
      </c>
      <c r="F569" s="15" t="s">
        <v>118</v>
      </c>
      <c r="G569" s="5" t="s">
        <v>885</v>
      </c>
      <c r="H569" s="6" t="s">
        <v>120</v>
      </c>
      <c r="I569" s="4" t="s">
        <v>178</v>
      </c>
      <c r="J569" s="4" t="s">
        <v>121</v>
      </c>
      <c r="K569" t="s">
        <v>230</v>
      </c>
      <c r="L569" t="s">
        <v>1078</v>
      </c>
      <c r="M569" t="s">
        <v>595</v>
      </c>
      <c r="N569" s="1" t="s">
        <v>247</v>
      </c>
    </row>
    <row r="570" spans="1:14" x14ac:dyDescent="0.3">
      <c r="A570" s="1" t="s">
        <v>126</v>
      </c>
      <c r="B570" t="s">
        <v>1076</v>
      </c>
      <c r="C570" s="2" t="s">
        <v>1103</v>
      </c>
      <c r="D570" t="s">
        <v>282</v>
      </c>
      <c r="E570" s="10" t="s">
        <v>187</v>
      </c>
      <c r="F570" s="14" t="s">
        <v>119</v>
      </c>
      <c r="G570" s="5" t="s">
        <v>885</v>
      </c>
      <c r="H570" s="6" t="s">
        <v>120</v>
      </c>
      <c r="I570" s="4" t="s">
        <v>178</v>
      </c>
      <c r="J570" s="4" t="s">
        <v>121</v>
      </c>
      <c r="K570" t="s">
        <v>300</v>
      </c>
      <c r="L570" t="s">
        <v>1078</v>
      </c>
      <c r="M570" t="s">
        <v>595</v>
      </c>
      <c r="N570" s="1" t="s">
        <v>247</v>
      </c>
    </row>
    <row r="571" spans="1:14" x14ac:dyDescent="0.3">
      <c r="A571" s="1" t="s">
        <v>126</v>
      </c>
      <c r="B571" t="s">
        <v>1076</v>
      </c>
      <c r="C571" s="2" t="s">
        <v>1104</v>
      </c>
      <c r="D571" t="s">
        <v>282</v>
      </c>
      <c r="E571" s="10" t="s">
        <v>187</v>
      </c>
      <c r="F571" s="14" t="s">
        <v>119</v>
      </c>
      <c r="G571" s="5" t="s">
        <v>885</v>
      </c>
      <c r="H571" s="6" t="s">
        <v>120</v>
      </c>
      <c r="I571" s="4" t="s">
        <v>178</v>
      </c>
      <c r="J571" s="4" t="s">
        <v>121</v>
      </c>
      <c r="K571" t="s">
        <v>230</v>
      </c>
      <c r="L571" t="s">
        <v>1078</v>
      </c>
      <c r="M571" t="s">
        <v>595</v>
      </c>
      <c r="N571" t="s">
        <v>247</v>
      </c>
    </row>
    <row r="572" spans="1:14" x14ac:dyDescent="0.3">
      <c r="A572" s="1" t="s">
        <v>126</v>
      </c>
      <c r="B572" t="s">
        <v>1076</v>
      </c>
      <c r="C572" s="2" t="s">
        <v>1105</v>
      </c>
      <c r="D572" t="s">
        <v>282</v>
      </c>
      <c r="E572" s="7" t="s">
        <v>158</v>
      </c>
      <c r="F572" s="15" t="s">
        <v>118</v>
      </c>
      <c r="G572" s="5" t="s">
        <v>885</v>
      </c>
      <c r="H572" s="6" t="s">
        <v>120</v>
      </c>
      <c r="I572" s="4" t="s">
        <v>178</v>
      </c>
      <c r="J572" s="4" t="s">
        <v>121</v>
      </c>
      <c r="K572" t="s">
        <v>230</v>
      </c>
      <c r="L572" t="s">
        <v>1078</v>
      </c>
      <c r="M572" t="s">
        <v>595</v>
      </c>
      <c r="N572" t="s">
        <v>247</v>
      </c>
    </row>
    <row r="573" spans="1:14" x14ac:dyDescent="0.3">
      <c r="A573" s="1" t="s">
        <v>126</v>
      </c>
      <c r="B573" t="s">
        <v>1076</v>
      </c>
      <c r="C573" s="2" t="s">
        <v>1106</v>
      </c>
      <c r="D573" t="s">
        <v>282</v>
      </c>
      <c r="E573" s="7" t="s">
        <v>158</v>
      </c>
      <c r="F573" s="15" t="s">
        <v>118</v>
      </c>
      <c r="G573" s="5" t="s">
        <v>885</v>
      </c>
      <c r="H573" s="6" t="s">
        <v>120</v>
      </c>
      <c r="I573" s="4" t="s">
        <v>178</v>
      </c>
      <c r="J573" s="4" t="s">
        <v>121</v>
      </c>
      <c r="K573" t="s">
        <v>230</v>
      </c>
      <c r="L573" t="s">
        <v>1078</v>
      </c>
      <c r="M573" t="s">
        <v>595</v>
      </c>
      <c r="N573" s="1" t="s">
        <v>247</v>
      </c>
    </row>
    <row r="574" spans="1:14" x14ac:dyDescent="0.3">
      <c r="A574" s="1" t="s">
        <v>126</v>
      </c>
      <c r="B574" t="s">
        <v>1076</v>
      </c>
      <c r="C574" s="2" t="s">
        <v>1107</v>
      </c>
      <c r="D574" t="s">
        <v>282</v>
      </c>
      <c r="E574" s="10" t="s">
        <v>187</v>
      </c>
      <c r="F574" s="14" t="s">
        <v>119</v>
      </c>
      <c r="G574" s="5" t="s">
        <v>885</v>
      </c>
      <c r="H574" s="6" t="s">
        <v>120</v>
      </c>
      <c r="I574" s="4" t="s">
        <v>178</v>
      </c>
      <c r="J574" s="4" t="s">
        <v>121</v>
      </c>
      <c r="K574" t="s">
        <v>230</v>
      </c>
      <c r="L574" t="s">
        <v>1078</v>
      </c>
      <c r="M574" t="s">
        <v>595</v>
      </c>
      <c r="N574" t="s">
        <v>247</v>
      </c>
    </row>
    <row r="575" spans="1:14" x14ac:dyDescent="0.3">
      <c r="A575" s="1" t="s">
        <v>126</v>
      </c>
      <c r="B575" t="s">
        <v>1076</v>
      </c>
      <c r="C575" s="2" t="s">
        <v>1108</v>
      </c>
      <c r="D575" t="s">
        <v>282</v>
      </c>
      <c r="E575" s="7" t="s">
        <v>158</v>
      </c>
      <c r="F575" s="15" t="s">
        <v>118</v>
      </c>
      <c r="G575" s="5" t="s">
        <v>885</v>
      </c>
      <c r="H575" s="6" t="s">
        <v>120</v>
      </c>
      <c r="I575" s="4" t="s">
        <v>178</v>
      </c>
      <c r="J575" s="4" t="s">
        <v>121</v>
      </c>
      <c r="K575" t="s">
        <v>238</v>
      </c>
      <c r="L575" t="s">
        <v>1078</v>
      </c>
      <c r="M575" t="s">
        <v>595</v>
      </c>
      <c r="N575" t="s">
        <v>247</v>
      </c>
    </row>
    <row r="576" spans="1:14" x14ac:dyDescent="0.3">
      <c r="A576" s="1" t="s">
        <v>126</v>
      </c>
      <c r="B576" t="s">
        <v>1076</v>
      </c>
      <c r="C576" s="2" t="s">
        <v>1109</v>
      </c>
      <c r="D576" t="s">
        <v>282</v>
      </c>
      <c r="E576" s="7" t="s">
        <v>158</v>
      </c>
      <c r="F576" s="15" t="s">
        <v>118</v>
      </c>
      <c r="G576" s="5" t="s">
        <v>885</v>
      </c>
      <c r="H576" s="6" t="s">
        <v>120</v>
      </c>
      <c r="I576" s="4" t="s">
        <v>178</v>
      </c>
      <c r="J576" s="4" t="s">
        <v>121</v>
      </c>
      <c r="K576" t="s">
        <v>230</v>
      </c>
      <c r="L576" t="s">
        <v>1078</v>
      </c>
      <c r="M576" t="s">
        <v>595</v>
      </c>
      <c r="N576" t="s">
        <v>247</v>
      </c>
    </row>
    <row r="577" spans="1:14" x14ac:dyDescent="0.3">
      <c r="A577" s="1" t="s">
        <v>126</v>
      </c>
      <c r="B577" t="s">
        <v>1076</v>
      </c>
      <c r="C577" s="2" t="s">
        <v>1110</v>
      </c>
      <c r="D577" t="s">
        <v>282</v>
      </c>
      <c r="E577" s="10" t="s">
        <v>187</v>
      </c>
      <c r="F577" s="14" t="s">
        <v>119</v>
      </c>
      <c r="G577" s="5" t="s">
        <v>885</v>
      </c>
      <c r="H577" s="6" t="s">
        <v>120</v>
      </c>
      <c r="I577" s="4" t="s">
        <v>178</v>
      </c>
      <c r="J577" s="4" t="s">
        <v>121</v>
      </c>
      <c r="K577" t="s">
        <v>230</v>
      </c>
      <c r="L577" t="s">
        <v>1078</v>
      </c>
      <c r="M577" t="s">
        <v>595</v>
      </c>
      <c r="N577" t="s">
        <v>247</v>
      </c>
    </row>
    <row r="578" spans="1:14" x14ac:dyDescent="0.3">
      <c r="A578" s="1" t="s">
        <v>126</v>
      </c>
      <c r="B578" t="s">
        <v>1076</v>
      </c>
      <c r="C578" s="2" t="s">
        <v>1111</v>
      </c>
      <c r="D578" t="s">
        <v>282</v>
      </c>
      <c r="E578" s="10" t="s">
        <v>187</v>
      </c>
      <c r="F578" s="14" t="s">
        <v>119</v>
      </c>
      <c r="G578" s="5" t="s">
        <v>885</v>
      </c>
      <c r="H578" s="6" t="s">
        <v>120</v>
      </c>
      <c r="I578" s="4" t="s">
        <v>178</v>
      </c>
      <c r="J578" s="4" t="s">
        <v>121</v>
      </c>
      <c r="K578" t="s">
        <v>230</v>
      </c>
      <c r="L578" t="s">
        <v>1078</v>
      </c>
      <c r="M578" t="s">
        <v>595</v>
      </c>
      <c r="N578" t="s">
        <v>247</v>
      </c>
    </row>
    <row r="579" spans="1:14" x14ac:dyDescent="0.3">
      <c r="A579" s="1" t="s">
        <v>126</v>
      </c>
      <c r="B579" t="s">
        <v>1076</v>
      </c>
      <c r="C579" s="2" t="s">
        <v>1112</v>
      </c>
      <c r="D579" t="s">
        <v>282</v>
      </c>
      <c r="E579" s="7" t="s">
        <v>158</v>
      </c>
      <c r="F579" s="15" t="s">
        <v>118</v>
      </c>
      <c r="G579" s="5" t="s">
        <v>885</v>
      </c>
      <c r="H579" s="6" t="s">
        <v>120</v>
      </c>
      <c r="I579" s="4" t="s">
        <v>178</v>
      </c>
      <c r="J579" s="4" t="s">
        <v>121</v>
      </c>
      <c r="K579" t="s">
        <v>230</v>
      </c>
      <c r="L579" t="s">
        <v>1078</v>
      </c>
      <c r="M579" t="s">
        <v>595</v>
      </c>
      <c r="N579" s="1" t="s">
        <v>247</v>
      </c>
    </row>
    <row r="580" spans="1:14" x14ac:dyDescent="0.3">
      <c r="A580" s="1" t="s">
        <v>126</v>
      </c>
      <c r="B580" t="s">
        <v>1076</v>
      </c>
      <c r="C580" s="2" t="s">
        <v>1113</v>
      </c>
      <c r="D580" t="s">
        <v>282</v>
      </c>
      <c r="E580" s="10" t="s">
        <v>187</v>
      </c>
      <c r="F580" s="14" t="s">
        <v>119</v>
      </c>
      <c r="G580" s="5" t="s">
        <v>885</v>
      </c>
      <c r="H580" s="6" t="s">
        <v>120</v>
      </c>
      <c r="I580" s="4" t="s">
        <v>178</v>
      </c>
      <c r="J580" s="4" t="s">
        <v>121</v>
      </c>
      <c r="K580" t="s">
        <v>230</v>
      </c>
      <c r="L580" t="s">
        <v>1078</v>
      </c>
      <c r="M580" t="s">
        <v>595</v>
      </c>
      <c r="N580" t="s">
        <v>247</v>
      </c>
    </row>
    <row r="581" spans="1:14" x14ac:dyDescent="0.3">
      <c r="A581" s="1" t="s">
        <v>126</v>
      </c>
      <c r="B581" t="s">
        <v>1076</v>
      </c>
      <c r="C581" s="2" t="s">
        <v>1114</v>
      </c>
      <c r="D581" t="s">
        <v>282</v>
      </c>
      <c r="E581" s="10" t="s">
        <v>187</v>
      </c>
      <c r="F581" s="14" t="s">
        <v>119</v>
      </c>
      <c r="G581" s="5" t="s">
        <v>885</v>
      </c>
      <c r="H581" s="6" t="s">
        <v>120</v>
      </c>
      <c r="I581" s="4" t="s">
        <v>178</v>
      </c>
      <c r="J581" s="4" t="s">
        <v>121</v>
      </c>
      <c r="K581" t="s">
        <v>387</v>
      </c>
      <c r="L581" t="s">
        <v>1078</v>
      </c>
      <c r="M581" t="s">
        <v>595</v>
      </c>
      <c r="N581" s="1" t="s">
        <v>247</v>
      </c>
    </row>
    <row r="582" spans="1:14" x14ac:dyDescent="0.3">
      <c r="A582" s="1" t="s">
        <v>126</v>
      </c>
      <c r="B582" t="s">
        <v>1076</v>
      </c>
      <c r="C582" s="2" t="s">
        <v>1115</v>
      </c>
      <c r="D582" t="s">
        <v>282</v>
      </c>
      <c r="E582" s="10" t="s">
        <v>187</v>
      </c>
      <c r="F582" s="14" t="s">
        <v>119</v>
      </c>
      <c r="G582" s="5" t="s">
        <v>885</v>
      </c>
      <c r="H582" s="6" t="s">
        <v>120</v>
      </c>
      <c r="I582" s="4" t="s">
        <v>178</v>
      </c>
      <c r="J582" s="4" t="s">
        <v>121</v>
      </c>
      <c r="K582" t="s">
        <v>230</v>
      </c>
      <c r="L582" t="s">
        <v>1078</v>
      </c>
      <c r="M582" t="s">
        <v>595</v>
      </c>
      <c r="N582" t="s">
        <v>247</v>
      </c>
    </row>
    <row r="583" spans="1:14" x14ac:dyDescent="0.3">
      <c r="A583" s="1" t="s">
        <v>126</v>
      </c>
      <c r="B583" t="s">
        <v>1076</v>
      </c>
      <c r="C583" s="2" t="s">
        <v>1116</v>
      </c>
      <c r="D583" t="s">
        <v>282</v>
      </c>
      <c r="E583" s="10" t="s">
        <v>187</v>
      </c>
      <c r="F583" s="14" t="s">
        <v>119</v>
      </c>
      <c r="G583" s="5" t="s">
        <v>885</v>
      </c>
      <c r="H583" s="6" t="s">
        <v>120</v>
      </c>
      <c r="I583" s="4" t="s">
        <v>178</v>
      </c>
      <c r="J583" s="4" t="s">
        <v>121</v>
      </c>
      <c r="K583" t="s">
        <v>230</v>
      </c>
      <c r="L583" t="s">
        <v>1078</v>
      </c>
      <c r="M583" t="s">
        <v>595</v>
      </c>
      <c r="N583" t="s">
        <v>247</v>
      </c>
    </row>
    <row r="584" spans="1:14" x14ac:dyDescent="0.3">
      <c r="A584" s="1" t="s">
        <v>126</v>
      </c>
      <c r="B584" t="s">
        <v>1076</v>
      </c>
      <c r="C584" s="2" t="s">
        <v>1117</v>
      </c>
      <c r="D584" t="s">
        <v>282</v>
      </c>
      <c r="E584" s="10" t="s">
        <v>187</v>
      </c>
      <c r="F584" s="14" t="s">
        <v>119</v>
      </c>
      <c r="G584" s="5" t="s">
        <v>885</v>
      </c>
      <c r="H584" s="6" t="s">
        <v>120</v>
      </c>
      <c r="I584" s="4" t="s">
        <v>178</v>
      </c>
      <c r="J584" s="4" t="s">
        <v>121</v>
      </c>
      <c r="K584" t="s">
        <v>638</v>
      </c>
      <c r="L584" t="s">
        <v>1078</v>
      </c>
      <c r="M584" t="s">
        <v>595</v>
      </c>
      <c r="N584" s="1" t="s">
        <v>247</v>
      </c>
    </row>
    <row r="585" spans="1:14" x14ac:dyDescent="0.3">
      <c r="A585" s="1" t="s">
        <v>126</v>
      </c>
      <c r="B585" t="s">
        <v>1076</v>
      </c>
      <c r="C585" s="2" t="s">
        <v>1118</v>
      </c>
      <c r="D585" t="s">
        <v>282</v>
      </c>
      <c r="E585" s="3" t="s">
        <v>152</v>
      </c>
      <c r="F585" s="14" t="s">
        <v>119</v>
      </c>
      <c r="G585" s="5" t="s">
        <v>885</v>
      </c>
      <c r="H585" s="6" t="s">
        <v>120</v>
      </c>
      <c r="I585" s="4" t="s">
        <v>178</v>
      </c>
      <c r="J585" s="4" t="s">
        <v>121</v>
      </c>
      <c r="K585" t="s">
        <v>230</v>
      </c>
      <c r="L585" t="s">
        <v>1078</v>
      </c>
      <c r="M585" t="s">
        <v>595</v>
      </c>
      <c r="N585" s="1" t="s">
        <v>247</v>
      </c>
    </row>
    <row r="586" spans="1:14" x14ac:dyDescent="0.3">
      <c r="A586" s="1" t="s">
        <v>126</v>
      </c>
      <c r="B586" t="s">
        <v>1076</v>
      </c>
      <c r="C586" s="2" t="s">
        <v>1119</v>
      </c>
      <c r="D586" t="s">
        <v>282</v>
      </c>
      <c r="E586" s="3" t="s">
        <v>152</v>
      </c>
      <c r="F586" s="14" t="s">
        <v>119</v>
      </c>
      <c r="G586" s="5" t="s">
        <v>885</v>
      </c>
      <c r="H586" s="6" t="s">
        <v>120</v>
      </c>
      <c r="I586" s="4" t="s">
        <v>178</v>
      </c>
      <c r="J586" s="4" t="s">
        <v>121</v>
      </c>
      <c r="K586" t="s">
        <v>230</v>
      </c>
      <c r="L586" t="s">
        <v>1078</v>
      </c>
      <c r="M586" t="s">
        <v>595</v>
      </c>
      <c r="N586" s="1" t="s">
        <v>247</v>
      </c>
    </row>
    <row r="587" spans="1:14" x14ac:dyDescent="0.3">
      <c r="A587" s="1" t="s">
        <v>126</v>
      </c>
      <c r="B587" t="s">
        <v>1076</v>
      </c>
      <c r="C587" s="2" t="s">
        <v>1120</v>
      </c>
      <c r="D587" t="s">
        <v>282</v>
      </c>
      <c r="E587" s="10" t="s">
        <v>187</v>
      </c>
      <c r="F587" s="14" t="s">
        <v>119</v>
      </c>
      <c r="G587" s="5" t="s">
        <v>885</v>
      </c>
      <c r="H587" s="6" t="s">
        <v>120</v>
      </c>
      <c r="I587" s="4" t="s">
        <v>178</v>
      </c>
      <c r="J587" s="4" t="s">
        <v>121</v>
      </c>
      <c r="K587" t="s">
        <v>230</v>
      </c>
      <c r="L587" t="s">
        <v>1078</v>
      </c>
      <c r="M587" t="s">
        <v>595</v>
      </c>
      <c r="N587" t="s">
        <v>247</v>
      </c>
    </row>
    <row r="588" spans="1:14" x14ac:dyDescent="0.3">
      <c r="A588" s="1" t="s">
        <v>126</v>
      </c>
      <c r="B588" t="s">
        <v>1076</v>
      </c>
      <c r="C588" s="2" t="s">
        <v>1121</v>
      </c>
      <c r="D588" t="s">
        <v>282</v>
      </c>
      <c r="E588" s="10" t="s">
        <v>187</v>
      </c>
      <c r="F588" s="14" t="s">
        <v>119</v>
      </c>
      <c r="G588" s="5" t="s">
        <v>885</v>
      </c>
      <c r="H588" s="6" t="s">
        <v>120</v>
      </c>
      <c r="I588" s="4" t="s">
        <v>178</v>
      </c>
      <c r="J588" s="4" t="s">
        <v>121</v>
      </c>
      <c r="K588" t="s">
        <v>230</v>
      </c>
      <c r="L588" t="s">
        <v>1078</v>
      </c>
      <c r="M588" t="s">
        <v>595</v>
      </c>
      <c r="N588" s="1" t="s">
        <v>247</v>
      </c>
    </row>
    <row r="589" spans="1:14" x14ac:dyDescent="0.3">
      <c r="A589" s="1" t="s">
        <v>126</v>
      </c>
      <c r="B589" t="s">
        <v>1076</v>
      </c>
      <c r="C589" s="2" t="s">
        <v>1122</v>
      </c>
      <c r="D589" t="s">
        <v>282</v>
      </c>
      <c r="E589" s="10" t="s">
        <v>187</v>
      </c>
      <c r="F589" s="14" t="s">
        <v>119</v>
      </c>
      <c r="G589" s="5" t="s">
        <v>885</v>
      </c>
      <c r="H589" s="6" t="s">
        <v>120</v>
      </c>
      <c r="I589" s="4" t="s">
        <v>178</v>
      </c>
      <c r="J589" s="4" t="s">
        <v>121</v>
      </c>
      <c r="K589" t="s">
        <v>387</v>
      </c>
      <c r="L589" t="s">
        <v>1078</v>
      </c>
      <c r="M589" t="s">
        <v>595</v>
      </c>
      <c r="N589" s="1" t="s">
        <v>247</v>
      </c>
    </row>
    <row r="590" spans="1:14" x14ac:dyDescent="0.3">
      <c r="A590" s="1" t="s">
        <v>126</v>
      </c>
      <c r="B590" t="s">
        <v>1076</v>
      </c>
      <c r="C590" s="2" t="s">
        <v>1123</v>
      </c>
      <c r="D590" t="s">
        <v>282</v>
      </c>
      <c r="E590" s="3" t="s">
        <v>152</v>
      </c>
      <c r="F590" s="14" t="s">
        <v>119</v>
      </c>
      <c r="G590" s="5" t="s">
        <v>885</v>
      </c>
      <c r="H590" s="6" t="s">
        <v>120</v>
      </c>
      <c r="I590" s="4" t="s">
        <v>178</v>
      </c>
      <c r="J590" s="4" t="s">
        <v>121</v>
      </c>
      <c r="K590" t="s">
        <v>230</v>
      </c>
      <c r="L590" t="s">
        <v>1078</v>
      </c>
      <c r="M590" t="s">
        <v>595</v>
      </c>
      <c r="N590" s="1" t="s">
        <v>247</v>
      </c>
    </row>
    <row r="591" spans="1:14" x14ac:dyDescent="0.3">
      <c r="A591" s="1" t="s">
        <v>126</v>
      </c>
      <c r="B591" t="s">
        <v>1124</v>
      </c>
      <c r="C591" s="2" t="s">
        <v>1125</v>
      </c>
      <c r="D591" t="s">
        <v>282</v>
      </c>
      <c r="E591" s="10" t="s">
        <v>187</v>
      </c>
      <c r="F591" s="14" t="s">
        <v>119</v>
      </c>
      <c r="G591" s="5" t="s">
        <v>480</v>
      </c>
      <c r="H591" s="6" t="s">
        <v>120</v>
      </c>
      <c r="I591" s="4" t="s">
        <v>178</v>
      </c>
      <c r="J591" s="4" t="s">
        <v>121</v>
      </c>
      <c r="K591" t="s">
        <v>230</v>
      </c>
      <c r="L591" t="s">
        <v>594</v>
      </c>
      <c r="M591" t="s">
        <v>595</v>
      </c>
      <c r="N591" s="1" t="s">
        <v>247</v>
      </c>
    </row>
    <row r="592" spans="1:14" x14ac:dyDescent="0.3">
      <c r="A592" s="1" t="s">
        <v>126</v>
      </c>
      <c r="B592" t="s">
        <v>1124</v>
      </c>
      <c r="C592" s="2" t="s">
        <v>1126</v>
      </c>
      <c r="D592" t="s">
        <v>282</v>
      </c>
      <c r="E592" s="10" t="s">
        <v>187</v>
      </c>
      <c r="F592" s="14" t="s">
        <v>119</v>
      </c>
      <c r="G592" s="5" t="s">
        <v>480</v>
      </c>
      <c r="H592" s="6" t="s">
        <v>120</v>
      </c>
      <c r="I592" s="4" t="s">
        <v>178</v>
      </c>
      <c r="J592" s="4" t="s">
        <v>121</v>
      </c>
      <c r="K592" t="s">
        <v>230</v>
      </c>
      <c r="L592" t="s">
        <v>594</v>
      </c>
      <c r="M592" t="s">
        <v>595</v>
      </c>
      <c r="N592" t="s">
        <v>247</v>
      </c>
    </row>
    <row r="593" spans="1:14" x14ac:dyDescent="0.3">
      <c r="A593" s="1" t="s">
        <v>126</v>
      </c>
      <c r="B593" t="s">
        <v>1127</v>
      </c>
      <c r="C593" s="2" t="s">
        <v>1128</v>
      </c>
      <c r="D593" t="s">
        <v>282</v>
      </c>
      <c r="E593" s="10" t="s">
        <v>187</v>
      </c>
      <c r="F593" s="14" t="s">
        <v>119</v>
      </c>
      <c r="G593" s="5" t="s">
        <v>480</v>
      </c>
      <c r="H593" s="6" t="s">
        <v>120</v>
      </c>
      <c r="I593" s="4" t="s">
        <v>178</v>
      </c>
      <c r="J593" s="4" t="s">
        <v>121</v>
      </c>
      <c r="K593" t="s">
        <v>230</v>
      </c>
      <c r="L593" t="s">
        <v>594</v>
      </c>
      <c r="M593" t="s">
        <v>595</v>
      </c>
      <c r="N593" s="1" t="s">
        <v>247</v>
      </c>
    </row>
    <row r="594" spans="1:14" x14ac:dyDescent="0.3">
      <c r="A594" s="1" t="s">
        <v>126</v>
      </c>
      <c r="B594" t="s">
        <v>1129</v>
      </c>
      <c r="C594" s="2" t="s">
        <v>1130</v>
      </c>
      <c r="D594" t="s">
        <v>282</v>
      </c>
      <c r="E594" s="3" t="s">
        <v>152</v>
      </c>
      <c r="F594" s="14" t="s">
        <v>119</v>
      </c>
      <c r="G594" s="5" t="s">
        <v>480</v>
      </c>
      <c r="H594" s="6" t="s">
        <v>120</v>
      </c>
      <c r="I594" s="4" t="s">
        <v>178</v>
      </c>
      <c r="J594" s="4" t="s">
        <v>121</v>
      </c>
      <c r="K594" t="s">
        <v>387</v>
      </c>
      <c r="L594" t="s">
        <v>594</v>
      </c>
      <c r="M594" t="s">
        <v>595</v>
      </c>
      <c r="N594" t="s">
        <v>247</v>
      </c>
    </row>
    <row r="595" spans="1:14" x14ac:dyDescent="0.3">
      <c r="A595" s="1" t="s">
        <v>126</v>
      </c>
      <c r="B595" t="s">
        <v>1129</v>
      </c>
      <c r="C595" s="2" t="s">
        <v>1131</v>
      </c>
      <c r="D595" t="s">
        <v>282</v>
      </c>
      <c r="E595" s="3" t="s">
        <v>152</v>
      </c>
      <c r="F595" s="14" t="s">
        <v>119</v>
      </c>
      <c r="G595" s="5" t="s">
        <v>480</v>
      </c>
      <c r="H595" s="6" t="s">
        <v>120</v>
      </c>
      <c r="I595" s="4" t="s">
        <v>178</v>
      </c>
      <c r="J595" s="4" t="s">
        <v>121</v>
      </c>
      <c r="K595" t="s">
        <v>230</v>
      </c>
      <c r="L595" t="s">
        <v>594</v>
      </c>
      <c r="M595" t="s">
        <v>595</v>
      </c>
      <c r="N595" s="1" t="s">
        <v>247</v>
      </c>
    </row>
    <row r="596" spans="1:14" x14ac:dyDescent="0.3">
      <c r="A596" s="1" t="s">
        <v>126</v>
      </c>
      <c r="B596" t="s">
        <v>1129</v>
      </c>
      <c r="C596" s="2" t="s">
        <v>1132</v>
      </c>
      <c r="D596" t="s">
        <v>282</v>
      </c>
      <c r="E596" s="3" t="s">
        <v>152</v>
      </c>
      <c r="F596" s="14" t="s">
        <v>119</v>
      </c>
      <c r="G596" s="5" t="s">
        <v>480</v>
      </c>
      <c r="H596" s="6" t="s">
        <v>120</v>
      </c>
      <c r="I596" s="4" t="s">
        <v>178</v>
      </c>
      <c r="J596" s="4" t="s">
        <v>121</v>
      </c>
      <c r="K596" t="s">
        <v>387</v>
      </c>
      <c r="L596" t="s">
        <v>594</v>
      </c>
      <c r="M596" t="s">
        <v>595</v>
      </c>
      <c r="N596" t="s">
        <v>247</v>
      </c>
    </row>
    <row r="597" spans="1:14" x14ac:dyDescent="0.3">
      <c r="A597" s="1" t="s">
        <v>126</v>
      </c>
      <c r="B597" t="s">
        <v>1133</v>
      </c>
      <c r="C597" s="2" t="s">
        <v>1134</v>
      </c>
      <c r="D597" t="s">
        <v>282</v>
      </c>
      <c r="E597" s="3" t="s">
        <v>152</v>
      </c>
      <c r="F597" s="14" t="s">
        <v>119</v>
      </c>
      <c r="G597" s="5" t="s">
        <v>480</v>
      </c>
      <c r="H597" s="6" t="s">
        <v>120</v>
      </c>
      <c r="I597" s="4" t="s">
        <v>178</v>
      </c>
      <c r="J597" s="4" t="s">
        <v>121</v>
      </c>
      <c r="K597" t="s">
        <v>230</v>
      </c>
      <c r="L597" t="s">
        <v>594</v>
      </c>
      <c r="M597" t="s">
        <v>595</v>
      </c>
      <c r="N597" s="1" t="s">
        <v>247</v>
      </c>
    </row>
    <row r="598" spans="1:14" x14ac:dyDescent="0.3">
      <c r="A598" s="1" t="s">
        <v>126</v>
      </c>
      <c r="B598" t="s">
        <v>1135</v>
      </c>
      <c r="C598" s="2" t="s">
        <v>1136</v>
      </c>
      <c r="D598" t="s">
        <v>282</v>
      </c>
      <c r="E598" s="10" t="s">
        <v>187</v>
      </c>
      <c r="F598" s="14" t="s">
        <v>119</v>
      </c>
      <c r="G598" s="5" t="s">
        <v>1137</v>
      </c>
      <c r="H598" s="6" t="s">
        <v>120</v>
      </c>
      <c r="I598" s="4" t="s">
        <v>178</v>
      </c>
      <c r="J598" s="4" t="s">
        <v>121</v>
      </c>
      <c r="K598" t="s">
        <v>230</v>
      </c>
      <c r="L598" t="s">
        <v>1138</v>
      </c>
      <c r="M598" t="s">
        <v>595</v>
      </c>
      <c r="N598" s="1" t="s">
        <v>247</v>
      </c>
    </row>
    <row r="599" spans="1:14" x14ac:dyDescent="0.3">
      <c r="A599" s="1" t="s">
        <v>126</v>
      </c>
      <c r="B599" t="s">
        <v>1139</v>
      </c>
      <c r="C599" s="2" t="s">
        <v>1140</v>
      </c>
      <c r="D599" t="s">
        <v>282</v>
      </c>
      <c r="E599" s="3" t="s">
        <v>152</v>
      </c>
      <c r="F599" s="14" t="s">
        <v>119</v>
      </c>
      <c r="G599" s="5" t="s">
        <v>480</v>
      </c>
      <c r="H599" s="6" t="s">
        <v>120</v>
      </c>
      <c r="I599" s="4" t="s">
        <v>178</v>
      </c>
      <c r="J599" s="4" t="s">
        <v>121</v>
      </c>
      <c r="K599" t="s">
        <v>387</v>
      </c>
      <c r="L599" t="s">
        <v>594</v>
      </c>
      <c r="M599" t="s">
        <v>595</v>
      </c>
      <c r="N599" t="s">
        <v>247</v>
      </c>
    </row>
    <row r="600" spans="1:14" x14ac:dyDescent="0.3">
      <c r="A600" s="1" t="s">
        <v>126</v>
      </c>
      <c r="B600" t="s">
        <v>1139</v>
      </c>
      <c r="C600" s="2" t="s">
        <v>1141</v>
      </c>
      <c r="D600" t="s">
        <v>282</v>
      </c>
      <c r="E600" s="3" t="s">
        <v>152</v>
      </c>
      <c r="F600" s="14" t="s">
        <v>119</v>
      </c>
      <c r="G600" s="5" t="s">
        <v>480</v>
      </c>
      <c r="H600" s="6" t="s">
        <v>120</v>
      </c>
      <c r="I600" s="4" t="s">
        <v>178</v>
      </c>
      <c r="J600" s="4" t="s">
        <v>121</v>
      </c>
      <c r="K600" t="s">
        <v>230</v>
      </c>
      <c r="L600" t="s">
        <v>594</v>
      </c>
      <c r="M600" t="s">
        <v>595</v>
      </c>
      <c r="N600" s="1" t="s">
        <v>247</v>
      </c>
    </row>
    <row r="601" spans="1:14" x14ac:dyDescent="0.3">
      <c r="A601" s="1" t="s">
        <v>126</v>
      </c>
      <c r="B601" t="s">
        <v>1142</v>
      </c>
      <c r="C601" s="2" t="s">
        <v>1143</v>
      </c>
      <c r="D601" t="s">
        <v>282</v>
      </c>
      <c r="E601" s="3" t="s">
        <v>152</v>
      </c>
      <c r="F601" s="14" t="s">
        <v>119</v>
      </c>
      <c r="G601" s="5" t="s">
        <v>480</v>
      </c>
      <c r="H601" s="6" t="s">
        <v>120</v>
      </c>
      <c r="I601" s="4" t="s">
        <v>178</v>
      </c>
      <c r="J601" s="4" t="s">
        <v>121</v>
      </c>
      <c r="K601" t="s">
        <v>230</v>
      </c>
      <c r="L601" t="s">
        <v>594</v>
      </c>
      <c r="M601" t="s">
        <v>595</v>
      </c>
      <c r="N601" s="1" t="s">
        <v>247</v>
      </c>
    </row>
    <row r="602" spans="1:14" x14ac:dyDescent="0.3">
      <c r="A602" s="1" t="s">
        <v>126</v>
      </c>
      <c r="B602" t="s">
        <v>1142</v>
      </c>
      <c r="C602" s="2" t="s">
        <v>1144</v>
      </c>
      <c r="D602" t="s">
        <v>282</v>
      </c>
      <c r="E602" s="3" t="s">
        <v>152</v>
      </c>
      <c r="F602" s="14" t="s">
        <v>119</v>
      </c>
      <c r="G602" s="5" t="s">
        <v>480</v>
      </c>
      <c r="H602" s="6" t="s">
        <v>120</v>
      </c>
      <c r="I602" s="4" t="s">
        <v>178</v>
      </c>
      <c r="J602" s="4" t="s">
        <v>121</v>
      </c>
      <c r="K602" t="s">
        <v>230</v>
      </c>
      <c r="L602" t="s">
        <v>594</v>
      </c>
      <c r="M602" t="s">
        <v>595</v>
      </c>
      <c r="N602" s="1" t="s">
        <v>247</v>
      </c>
    </row>
    <row r="603" spans="1:14" x14ac:dyDescent="0.3">
      <c r="A603" s="1" t="s">
        <v>126</v>
      </c>
      <c r="B603" t="s">
        <v>1142</v>
      </c>
      <c r="C603" s="2" t="s">
        <v>1145</v>
      </c>
      <c r="D603" t="s">
        <v>282</v>
      </c>
      <c r="E603" s="3" t="s">
        <v>152</v>
      </c>
      <c r="F603" s="14" t="s">
        <v>119</v>
      </c>
      <c r="G603" s="5" t="s">
        <v>480</v>
      </c>
      <c r="H603" s="6" t="s">
        <v>120</v>
      </c>
      <c r="I603" s="4" t="s">
        <v>178</v>
      </c>
      <c r="J603" s="4" t="s">
        <v>121</v>
      </c>
      <c r="K603" t="s">
        <v>230</v>
      </c>
      <c r="L603" t="s">
        <v>594</v>
      </c>
      <c r="M603" t="s">
        <v>595</v>
      </c>
      <c r="N603" t="s">
        <v>247</v>
      </c>
    </row>
    <row r="604" spans="1:14" x14ac:dyDescent="0.3">
      <c r="A604" s="1" t="s">
        <v>126</v>
      </c>
      <c r="B604" t="s">
        <v>1142</v>
      </c>
      <c r="C604" s="2" t="s">
        <v>1146</v>
      </c>
      <c r="D604" t="s">
        <v>282</v>
      </c>
      <c r="E604" s="7" t="s">
        <v>158</v>
      </c>
      <c r="F604" s="15" t="s">
        <v>118</v>
      </c>
      <c r="G604" s="5" t="s">
        <v>480</v>
      </c>
      <c r="H604" s="6" t="s">
        <v>120</v>
      </c>
      <c r="I604" s="4" t="s">
        <v>178</v>
      </c>
      <c r="J604" s="4" t="s">
        <v>121</v>
      </c>
      <c r="K604" t="s">
        <v>235</v>
      </c>
      <c r="L604" t="s">
        <v>594</v>
      </c>
      <c r="M604" t="s">
        <v>595</v>
      </c>
      <c r="N604" t="s">
        <v>247</v>
      </c>
    </row>
    <row r="605" spans="1:14" x14ac:dyDescent="0.3">
      <c r="A605" s="1" t="s">
        <v>126</v>
      </c>
      <c r="B605" t="s">
        <v>1142</v>
      </c>
      <c r="C605" s="2" t="s">
        <v>1147</v>
      </c>
      <c r="D605" t="s">
        <v>282</v>
      </c>
      <c r="E605" s="3" t="s">
        <v>152</v>
      </c>
      <c r="F605" s="14" t="s">
        <v>119</v>
      </c>
      <c r="G605" s="5" t="s">
        <v>480</v>
      </c>
      <c r="H605" s="6" t="s">
        <v>120</v>
      </c>
      <c r="I605" s="4" t="s">
        <v>178</v>
      </c>
      <c r="J605" s="4" t="s">
        <v>121</v>
      </c>
      <c r="K605" t="s">
        <v>230</v>
      </c>
      <c r="L605" t="s">
        <v>594</v>
      </c>
      <c r="M605" t="s">
        <v>595</v>
      </c>
      <c r="N605" t="s">
        <v>247</v>
      </c>
    </row>
    <row r="606" spans="1:14" x14ac:dyDescent="0.3">
      <c r="A606" s="1" t="s">
        <v>126</v>
      </c>
      <c r="B606" t="s">
        <v>1142</v>
      </c>
      <c r="C606" s="2" t="s">
        <v>1148</v>
      </c>
      <c r="D606" t="s">
        <v>282</v>
      </c>
      <c r="E606" s="3" t="s">
        <v>152</v>
      </c>
      <c r="F606" s="14" t="s">
        <v>119</v>
      </c>
      <c r="G606" s="5" t="s">
        <v>480</v>
      </c>
      <c r="H606" s="6" t="s">
        <v>120</v>
      </c>
      <c r="I606" s="4" t="s">
        <v>178</v>
      </c>
      <c r="J606" s="4" t="s">
        <v>121</v>
      </c>
      <c r="K606" t="s">
        <v>235</v>
      </c>
      <c r="L606" t="s">
        <v>594</v>
      </c>
      <c r="M606" t="s">
        <v>595</v>
      </c>
      <c r="N606" s="1" t="s">
        <v>247</v>
      </c>
    </row>
    <row r="607" spans="1:14" x14ac:dyDescent="0.3">
      <c r="A607" s="1" t="s">
        <v>126</v>
      </c>
      <c r="B607" t="s">
        <v>1149</v>
      </c>
      <c r="C607" s="2" t="s">
        <v>1150</v>
      </c>
      <c r="D607" t="s">
        <v>282</v>
      </c>
      <c r="E607" s="10" t="s">
        <v>187</v>
      </c>
      <c r="F607" s="14" t="s">
        <v>119</v>
      </c>
      <c r="G607" s="5" t="s">
        <v>480</v>
      </c>
      <c r="H607" s="6" t="s">
        <v>120</v>
      </c>
      <c r="I607" s="4" t="s">
        <v>178</v>
      </c>
      <c r="J607" s="4" t="s">
        <v>121</v>
      </c>
      <c r="K607" t="s">
        <v>230</v>
      </c>
      <c r="L607" t="s">
        <v>594</v>
      </c>
      <c r="M607" t="s">
        <v>595</v>
      </c>
      <c r="N607" t="s">
        <v>247</v>
      </c>
    </row>
    <row r="608" spans="1:14" x14ac:dyDescent="0.3">
      <c r="A608" s="1" t="s">
        <v>126</v>
      </c>
      <c r="B608" t="s">
        <v>1149</v>
      </c>
      <c r="C608" s="2" t="s">
        <v>1151</v>
      </c>
      <c r="D608" t="s">
        <v>282</v>
      </c>
      <c r="E608" s="10" t="s">
        <v>187</v>
      </c>
      <c r="F608" s="14" t="s">
        <v>119</v>
      </c>
      <c r="G608" s="5" t="s">
        <v>480</v>
      </c>
      <c r="H608" s="6" t="s">
        <v>120</v>
      </c>
      <c r="I608" s="4" t="s">
        <v>178</v>
      </c>
      <c r="J608" s="4" t="s">
        <v>121</v>
      </c>
      <c r="K608" t="s">
        <v>230</v>
      </c>
      <c r="L608" t="s">
        <v>594</v>
      </c>
      <c r="M608" t="s">
        <v>595</v>
      </c>
      <c r="N608" s="1" t="s">
        <v>247</v>
      </c>
    </row>
    <row r="609" spans="1:14" x14ac:dyDescent="0.3">
      <c r="A609" s="1" t="s">
        <v>126</v>
      </c>
      <c r="B609" t="s">
        <v>1152</v>
      </c>
      <c r="C609" s="2" t="s">
        <v>1153</v>
      </c>
      <c r="D609" t="s">
        <v>282</v>
      </c>
      <c r="E609" s="3" t="s">
        <v>152</v>
      </c>
      <c r="F609" s="14" t="s">
        <v>119</v>
      </c>
      <c r="G609" s="5" t="s">
        <v>480</v>
      </c>
      <c r="H609" s="6" t="s">
        <v>120</v>
      </c>
      <c r="I609" s="4" t="s">
        <v>178</v>
      </c>
      <c r="J609" s="4" t="s">
        <v>121</v>
      </c>
      <c r="K609" t="s">
        <v>230</v>
      </c>
      <c r="L609" t="s">
        <v>594</v>
      </c>
      <c r="M609" t="s">
        <v>595</v>
      </c>
      <c r="N609" s="1" t="s">
        <v>247</v>
      </c>
    </row>
    <row r="610" spans="1:14" x14ac:dyDescent="0.3">
      <c r="A610" s="1" t="s">
        <v>126</v>
      </c>
      <c r="B610" t="s">
        <v>1152</v>
      </c>
      <c r="C610" s="2" t="s">
        <v>1154</v>
      </c>
      <c r="D610" t="s">
        <v>282</v>
      </c>
      <c r="E610" s="3" t="s">
        <v>152</v>
      </c>
      <c r="F610" s="14" t="s">
        <v>119</v>
      </c>
      <c r="G610" s="5" t="s">
        <v>480</v>
      </c>
      <c r="H610" s="6" t="s">
        <v>120</v>
      </c>
      <c r="I610" s="4" t="s">
        <v>178</v>
      </c>
      <c r="J610" s="4" t="s">
        <v>121</v>
      </c>
      <c r="K610" t="s">
        <v>230</v>
      </c>
      <c r="L610" t="s">
        <v>594</v>
      </c>
      <c r="M610" t="s">
        <v>595</v>
      </c>
      <c r="N610" s="1" t="s">
        <v>247</v>
      </c>
    </row>
    <row r="611" spans="1:14" x14ac:dyDescent="0.3">
      <c r="A611" s="1" t="s">
        <v>126</v>
      </c>
      <c r="B611" t="s">
        <v>1155</v>
      </c>
      <c r="C611" s="2" t="s">
        <v>1156</v>
      </c>
      <c r="D611" t="s">
        <v>282</v>
      </c>
      <c r="E611" s="7" t="s">
        <v>158</v>
      </c>
      <c r="F611" s="15" t="s">
        <v>118</v>
      </c>
      <c r="G611" s="5" t="s">
        <v>904</v>
      </c>
      <c r="H611" s="6" t="s">
        <v>120</v>
      </c>
      <c r="I611" s="4" t="s">
        <v>178</v>
      </c>
      <c r="J611" s="4" t="s">
        <v>121</v>
      </c>
      <c r="K611" t="s">
        <v>235</v>
      </c>
      <c r="L611" t="s">
        <v>905</v>
      </c>
      <c r="M611" t="s">
        <v>595</v>
      </c>
      <c r="N611" t="s">
        <v>247</v>
      </c>
    </row>
    <row r="612" spans="1:14" x14ac:dyDescent="0.3">
      <c r="A612" s="1" t="s">
        <v>126</v>
      </c>
      <c r="B612" t="s">
        <v>1157</v>
      </c>
      <c r="C612" s="2" t="s">
        <v>1158</v>
      </c>
      <c r="D612" t="s">
        <v>282</v>
      </c>
      <c r="E612" s="10" t="s">
        <v>187</v>
      </c>
      <c r="F612" s="14" t="s">
        <v>119</v>
      </c>
      <c r="G612" s="5" t="s">
        <v>480</v>
      </c>
      <c r="H612" s="6" t="s">
        <v>120</v>
      </c>
      <c r="I612" s="4" t="s">
        <v>178</v>
      </c>
      <c r="J612" s="4" t="s">
        <v>121</v>
      </c>
      <c r="K612" t="s">
        <v>235</v>
      </c>
      <c r="L612" t="s">
        <v>594</v>
      </c>
      <c r="M612" t="s">
        <v>595</v>
      </c>
      <c r="N612" s="1" t="s">
        <v>247</v>
      </c>
    </row>
    <row r="613" spans="1:14" x14ac:dyDescent="0.3">
      <c r="A613" s="1" t="s">
        <v>126</v>
      </c>
      <c r="B613" t="s">
        <v>1159</v>
      </c>
      <c r="C613" s="2" t="s">
        <v>1160</v>
      </c>
      <c r="D613" t="s">
        <v>282</v>
      </c>
      <c r="E613" s="10" t="s">
        <v>187</v>
      </c>
      <c r="F613" s="14" t="s">
        <v>119</v>
      </c>
      <c r="G613" s="5" t="s">
        <v>480</v>
      </c>
      <c r="H613" s="6" t="s">
        <v>120</v>
      </c>
      <c r="I613" s="4" t="s">
        <v>178</v>
      </c>
      <c r="J613" s="4" t="s">
        <v>121</v>
      </c>
      <c r="K613" t="s">
        <v>238</v>
      </c>
      <c r="L613" t="s">
        <v>594</v>
      </c>
      <c r="M613" t="s">
        <v>595</v>
      </c>
      <c r="N613" s="1" t="s">
        <v>247</v>
      </c>
    </row>
    <row r="614" spans="1:14" x14ac:dyDescent="0.3">
      <c r="A614" s="1" t="s">
        <v>126</v>
      </c>
      <c r="B614" t="s">
        <v>1161</v>
      </c>
      <c r="C614" s="2" t="s">
        <v>1162</v>
      </c>
      <c r="D614" t="s">
        <v>282</v>
      </c>
      <c r="E614" s="10" t="s">
        <v>187</v>
      </c>
      <c r="F614" s="14" t="s">
        <v>119</v>
      </c>
      <c r="G614" s="5" t="s">
        <v>480</v>
      </c>
      <c r="H614" s="6" t="s">
        <v>120</v>
      </c>
      <c r="I614" s="4" t="s">
        <v>178</v>
      </c>
      <c r="J614" s="4" t="s">
        <v>121</v>
      </c>
      <c r="K614" t="s">
        <v>230</v>
      </c>
      <c r="L614" t="s">
        <v>594</v>
      </c>
      <c r="M614" t="s">
        <v>595</v>
      </c>
      <c r="N614" s="1" t="s">
        <v>247</v>
      </c>
    </row>
    <row r="615" spans="1:14" x14ac:dyDescent="0.3">
      <c r="A615" s="1" t="s">
        <v>126</v>
      </c>
      <c r="B615" t="s">
        <v>1163</v>
      </c>
      <c r="C615" s="2" t="s">
        <v>1164</v>
      </c>
      <c r="D615" t="s">
        <v>282</v>
      </c>
      <c r="E615" s="10" t="s">
        <v>187</v>
      </c>
      <c r="F615" s="14" t="s">
        <v>119</v>
      </c>
      <c r="G615" s="5" t="s">
        <v>480</v>
      </c>
      <c r="H615" s="6" t="s">
        <v>120</v>
      </c>
      <c r="I615" s="4" t="s">
        <v>178</v>
      </c>
      <c r="J615" s="4" t="s">
        <v>121</v>
      </c>
      <c r="K615" t="s">
        <v>230</v>
      </c>
      <c r="L615" t="s">
        <v>594</v>
      </c>
      <c r="M615" t="s">
        <v>595</v>
      </c>
      <c r="N615" s="1" t="s">
        <v>247</v>
      </c>
    </row>
    <row r="616" spans="1:14" x14ac:dyDescent="0.3">
      <c r="A616" s="1" t="s">
        <v>126</v>
      </c>
      <c r="B616" t="s">
        <v>1165</v>
      </c>
      <c r="C616" s="2" t="s">
        <v>1166</v>
      </c>
      <c r="D616" t="s">
        <v>282</v>
      </c>
      <c r="E616" s="10" t="s">
        <v>187</v>
      </c>
      <c r="F616" s="14" t="s">
        <v>119</v>
      </c>
      <c r="G616" s="5" t="s">
        <v>480</v>
      </c>
      <c r="H616" s="6" t="s">
        <v>120</v>
      </c>
      <c r="I616" s="4" t="s">
        <v>178</v>
      </c>
      <c r="J616" s="4" t="s">
        <v>121</v>
      </c>
      <c r="K616" t="s">
        <v>230</v>
      </c>
      <c r="L616" t="s">
        <v>594</v>
      </c>
      <c r="M616" t="s">
        <v>595</v>
      </c>
      <c r="N616" s="1" t="s">
        <v>247</v>
      </c>
    </row>
    <row r="617" spans="1:14" x14ac:dyDescent="0.3">
      <c r="A617" s="1" t="s">
        <v>126</v>
      </c>
      <c r="B617" t="s">
        <v>1165</v>
      </c>
      <c r="C617" s="2" t="s">
        <v>1167</v>
      </c>
      <c r="D617" t="s">
        <v>282</v>
      </c>
      <c r="E617" s="10" t="s">
        <v>187</v>
      </c>
      <c r="F617" s="14" t="s">
        <v>119</v>
      </c>
      <c r="G617" s="5" t="s">
        <v>480</v>
      </c>
      <c r="H617" s="6" t="s">
        <v>120</v>
      </c>
      <c r="I617" s="4" t="s">
        <v>178</v>
      </c>
      <c r="J617" s="4" t="s">
        <v>121</v>
      </c>
      <c r="K617" t="s">
        <v>230</v>
      </c>
      <c r="L617" t="s">
        <v>594</v>
      </c>
      <c r="M617" t="s">
        <v>595</v>
      </c>
      <c r="N617" s="1" t="s">
        <v>247</v>
      </c>
    </row>
    <row r="618" spans="1:14" x14ac:dyDescent="0.3">
      <c r="A618" s="1" t="s">
        <v>126</v>
      </c>
      <c r="B618" t="s">
        <v>1165</v>
      </c>
      <c r="C618" s="2" t="s">
        <v>1168</v>
      </c>
      <c r="D618" t="s">
        <v>282</v>
      </c>
      <c r="E618" s="3" t="s">
        <v>152</v>
      </c>
      <c r="F618" s="14" t="s">
        <v>119</v>
      </c>
      <c r="G618" s="5" t="s">
        <v>480</v>
      </c>
      <c r="H618" s="6" t="s">
        <v>120</v>
      </c>
      <c r="I618" s="4" t="s">
        <v>178</v>
      </c>
      <c r="J618" s="4" t="s">
        <v>121</v>
      </c>
      <c r="K618" t="s">
        <v>230</v>
      </c>
      <c r="L618" t="s">
        <v>594</v>
      </c>
      <c r="M618" t="s">
        <v>595</v>
      </c>
      <c r="N618" s="1" t="s">
        <v>247</v>
      </c>
    </row>
    <row r="619" spans="1:14" x14ac:dyDescent="0.3">
      <c r="A619" s="1" t="s">
        <v>126</v>
      </c>
      <c r="B619" t="s">
        <v>1165</v>
      </c>
      <c r="C619" s="2" t="s">
        <v>1169</v>
      </c>
      <c r="D619" t="s">
        <v>282</v>
      </c>
      <c r="E619" s="10" t="s">
        <v>187</v>
      </c>
      <c r="F619" s="14" t="s">
        <v>119</v>
      </c>
      <c r="G619" s="5" t="s">
        <v>480</v>
      </c>
      <c r="H619" s="6" t="s">
        <v>120</v>
      </c>
      <c r="I619" s="4" t="s">
        <v>178</v>
      </c>
      <c r="J619" s="4" t="s">
        <v>121</v>
      </c>
      <c r="K619" t="s">
        <v>230</v>
      </c>
      <c r="L619" t="s">
        <v>594</v>
      </c>
      <c r="M619" t="s">
        <v>595</v>
      </c>
      <c r="N619" s="1" t="s">
        <v>247</v>
      </c>
    </row>
    <row r="620" spans="1:14" x14ac:dyDescent="0.3">
      <c r="A620" s="1" t="s">
        <v>126</v>
      </c>
      <c r="B620" t="s">
        <v>1165</v>
      </c>
      <c r="C620" s="2" t="s">
        <v>1170</v>
      </c>
      <c r="D620" t="s">
        <v>282</v>
      </c>
      <c r="E620" s="3" t="s">
        <v>152</v>
      </c>
      <c r="F620" s="14" t="s">
        <v>119</v>
      </c>
      <c r="G620" s="5" t="s">
        <v>480</v>
      </c>
      <c r="H620" s="6" t="s">
        <v>120</v>
      </c>
      <c r="I620" s="4" t="s">
        <v>178</v>
      </c>
      <c r="J620" s="4" t="s">
        <v>121</v>
      </c>
      <c r="K620" t="s">
        <v>230</v>
      </c>
      <c r="L620" t="s">
        <v>594</v>
      </c>
      <c r="M620" t="s">
        <v>595</v>
      </c>
      <c r="N620" s="1" t="s">
        <v>247</v>
      </c>
    </row>
    <row r="621" spans="1:14" x14ac:dyDescent="0.3">
      <c r="A621" s="1" t="s">
        <v>126</v>
      </c>
      <c r="B621" t="s">
        <v>1165</v>
      </c>
      <c r="C621" s="2" t="s">
        <v>1171</v>
      </c>
      <c r="D621" t="s">
        <v>282</v>
      </c>
      <c r="E621" s="3" t="s">
        <v>152</v>
      </c>
      <c r="F621" s="15" t="s">
        <v>118</v>
      </c>
      <c r="G621" s="5" t="s">
        <v>480</v>
      </c>
      <c r="H621" s="6" t="s">
        <v>120</v>
      </c>
      <c r="I621" s="4" t="s">
        <v>178</v>
      </c>
      <c r="J621" s="4" t="s">
        <v>121</v>
      </c>
      <c r="K621" t="s">
        <v>230</v>
      </c>
      <c r="L621" t="s">
        <v>594</v>
      </c>
      <c r="M621" t="s">
        <v>595</v>
      </c>
      <c r="N621" s="1" t="s">
        <v>247</v>
      </c>
    </row>
    <row r="622" spans="1:14" x14ac:dyDescent="0.3">
      <c r="A622" s="1" t="s">
        <v>126</v>
      </c>
      <c r="B622" t="s">
        <v>1165</v>
      </c>
      <c r="C622" s="2" t="s">
        <v>1172</v>
      </c>
      <c r="D622" t="s">
        <v>282</v>
      </c>
      <c r="E622" s="3" t="s">
        <v>152</v>
      </c>
      <c r="F622" s="15" t="s">
        <v>118</v>
      </c>
      <c r="G622" s="5" t="s">
        <v>480</v>
      </c>
      <c r="H622" s="6" t="s">
        <v>120</v>
      </c>
      <c r="I622" s="4" t="s">
        <v>178</v>
      </c>
      <c r="J622" s="4" t="s">
        <v>121</v>
      </c>
      <c r="K622" t="s">
        <v>230</v>
      </c>
      <c r="L622" t="s">
        <v>594</v>
      </c>
      <c r="M622" t="s">
        <v>595</v>
      </c>
      <c r="N622" t="s">
        <v>247</v>
      </c>
    </row>
    <row r="623" spans="1:14" x14ac:dyDescent="0.3">
      <c r="A623" s="1" t="s">
        <v>126</v>
      </c>
      <c r="B623" t="s">
        <v>1165</v>
      </c>
      <c r="C623" s="2" t="s">
        <v>1173</v>
      </c>
      <c r="D623" t="s">
        <v>282</v>
      </c>
      <c r="E623" s="10" t="s">
        <v>187</v>
      </c>
      <c r="F623" s="14" t="s">
        <v>119</v>
      </c>
      <c r="G623" s="5" t="s">
        <v>480</v>
      </c>
      <c r="H623" s="6" t="s">
        <v>120</v>
      </c>
      <c r="I623" s="4" t="s">
        <v>178</v>
      </c>
      <c r="J623" s="4" t="s">
        <v>121</v>
      </c>
      <c r="K623" t="s">
        <v>230</v>
      </c>
      <c r="L623" t="s">
        <v>594</v>
      </c>
      <c r="M623" t="s">
        <v>595</v>
      </c>
      <c r="N623" s="1" t="s">
        <v>247</v>
      </c>
    </row>
    <row r="624" spans="1:14" x14ac:dyDescent="0.3">
      <c r="A624" s="1" t="s">
        <v>126</v>
      </c>
      <c r="B624" t="s">
        <v>1165</v>
      </c>
      <c r="C624" s="2" t="s">
        <v>1174</v>
      </c>
      <c r="D624" t="s">
        <v>282</v>
      </c>
      <c r="E624" s="10" t="s">
        <v>187</v>
      </c>
      <c r="F624" s="14" t="s">
        <v>119</v>
      </c>
      <c r="G624" s="5" t="s">
        <v>480</v>
      </c>
      <c r="H624" s="6" t="s">
        <v>120</v>
      </c>
      <c r="I624" s="4" t="s">
        <v>178</v>
      </c>
      <c r="J624" s="4" t="s">
        <v>121</v>
      </c>
      <c r="K624" t="s">
        <v>230</v>
      </c>
      <c r="L624" t="s">
        <v>594</v>
      </c>
      <c r="M624" t="s">
        <v>595</v>
      </c>
      <c r="N624" s="1" t="s">
        <v>247</v>
      </c>
    </row>
    <row r="625" spans="1:14" x14ac:dyDescent="0.3">
      <c r="A625" s="1" t="s">
        <v>126</v>
      </c>
      <c r="B625" t="s">
        <v>1165</v>
      </c>
      <c r="C625" s="2" t="s">
        <v>1175</v>
      </c>
      <c r="D625" t="s">
        <v>282</v>
      </c>
      <c r="E625" s="10" t="s">
        <v>187</v>
      </c>
      <c r="F625" s="14" t="s">
        <v>119</v>
      </c>
      <c r="G625" s="5" t="s">
        <v>480</v>
      </c>
      <c r="H625" s="6" t="s">
        <v>120</v>
      </c>
      <c r="I625" s="4" t="s">
        <v>178</v>
      </c>
      <c r="J625" s="4" t="s">
        <v>121</v>
      </c>
      <c r="K625" t="s">
        <v>387</v>
      </c>
      <c r="L625" t="s">
        <v>594</v>
      </c>
      <c r="M625" t="s">
        <v>595</v>
      </c>
      <c r="N625" t="s">
        <v>247</v>
      </c>
    </row>
    <row r="626" spans="1:14" x14ac:dyDescent="0.3">
      <c r="A626" s="1" t="s">
        <v>126</v>
      </c>
      <c r="B626" t="s">
        <v>1165</v>
      </c>
      <c r="C626" s="2" t="s">
        <v>1176</v>
      </c>
      <c r="D626" t="s">
        <v>282</v>
      </c>
      <c r="E626" s="10" t="s">
        <v>187</v>
      </c>
      <c r="F626" s="14" t="s">
        <v>119</v>
      </c>
      <c r="G626" s="5" t="s">
        <v>480</v>
      </c>
      <c r="H626" s="6" t="s">
        <v>120</v>
      </c>
      <c r="I626" s="4" t="s">
        <v>178</v>
      </c>
      <c r="J626" s="4" t="s">
        <v>121</v>
      </c>
      <c r="K626" t="s">
        <v>230</v>
      </c>
      <c r="L626" t="s">
        <v>594</v>
      </c>
      <c r="M626" t="s">
        <v>595</v>
      </c>
      <c r="N626" s="1" t="s">
        <v>247</v>
      </c>
    </row>
    <row r="627" spans="1:14" x14ac:dyDescent="0.3">
      <c r="A627" s="1" t="s">
        <v>126</v>
      </c>
      <c r="B627" t="s">
        <v>1165</v>
      </c>
      <c r="C627" s="2" t="s">
        <v>1177</v>
      </c>
      <c r="D627" t="s">
        <v>282</v>
      </c>
      <c r="E627" s="10" t="s">
        <v>187</v>
      </c>
      <c r="F627" s="14" t="s">
        <v>119</v>
      </c>
      <c r="G627" s="5" t="s">
        <v>480</v>
      </c>
      <c r="H627" s="6" t="s">
        <v>120</v>
      </c>
      <c r="I627" s="4" t="s">
        <v>178</v>
      </c>
      <c r="J627" s="4" t="s">
        <v>121</v>
      </c>
      <c r="K627" t="s">
        <v>230</v>
      </c>
      <c r="L627" t="s">
        <v>594</v>
      </c>
      <c r="M627" t="s">
        <v>595</v>
      </c>
      <c r="N627" t="s">
        <v>247</v>
      </c>
    </row>
    <row r="628" spans="1:14" x14ac:dyDescent="0.3">
      <c r="A628" s="1" t="s">
        <v>126</v>
      </c>
      <c r="B628" t="s">
        <v>1165</v>
      </c>
      <c r="C628" s="2" t="s">
        <v>1178</v>
      </c>
      <c r="D628" t="s">
        <v>282</v>
      </c>
      <c r="E628" s="3" t="s">
        <v>152</v>
      </c>
      <c r="F628" s="15" t="s">
        <v>118</v>
      </c>
      <c r="G628" s="5" t="s">
        <v>480</v>
      </c>
      <c r="H628" s="6" t="s">
        <v>120</v>
      </c>
      <c r="I628" s="4" t="s">
        <v>178</v>
      </c>
      <c r="J628" s="4" t="s">
        <v>121</v>
      </c>
      <c r="K628" t="s">
        <v>235</v>
      </c>
      <c r="L628" t="s">
        <v>594</v>
      </c>
      <c r="M628" t="s">
        <v>595</v>
      </c>
      <c r="N628" s="1" t="s">
        <v>247</v>
      </c>
    </row>
    <row r="629" spans="1:14" x14ac:dyDescent="0.3">
      <c r="A629" s="1" t="s">
        <v>126</v>
      </c>
      <c r="B629" t="s">
        <v>1165</v>
      </c>
      <c r="C629" s="2" t="s">
        <v>1179</v>
      </c>
      <c r="D629" t="s">
        <v>282</v>
      </c>
      <c r="E629" s="10" t="s">
        <v>187</v>
      </c>
      <c r="F629" s="14" t="s">
        <v>119</v>
      </c>
      <c r="G629" s="5" t="s">
        <v>480</v>
      </c>
      <c r="H629" s="6" t="s">
        <v>120</v>
      </c>
      <c r="I629" s="4" t="s">
        <v>178</v>
      </c>
      <c r="J629" s="4" t="s">
        <v>121</v>
      </c>
      <c r="K629" t="s">
        <v>230</v>
      </c>
      <c r="L629" t="s">
        <v>594</v>
      </c>
      <c r="M629" t="s">
        <v>595</v>
      </c>
      <c r="N629" s="1" t="s">
        <v>247</v>
      </c>
    </row>
    <row r="630" spans="1:14" x14ac:dyDescent="0.3">
      <c r="A630" s="1" t="s">
        <v>126</v>
      </c>
      <c r="B630" t="s">
        <v>1165</v>
      </c>
      <c r="C630" s="2" t="s">
        <v>1180</v>
      </c>
      <c r="D630" t="s">
        <v>282</v>
      </c>
      <c r="E630" s="10" t="s">
        <v>187</v>
      </c>
      <c r="F630" s="14" t="s">
        <v>119</v>
      </c>
      <c r="G630" s="5" t="s">
        <v>480</v>
      </c>
      <c r="H630" s="6" t="s">
        <v>120</v>
      </c>
      <c r="I630" s="4" t="s">
        <v>178</v>
      </c>
      <c r="J630" s="4" t="s">
        <v>121</v>
      </c>
      <c r="K630" t="s">
        <v>230</v>
      </c>
      <c r="L630" t="s">
        <v>594</v>
      </c>
      <c r="M630" t="s">
        <v>595</v>
      </c>
      <c r="N630" s="1" t="s">
        <v>247</v>
      </c>
    </row>
    <row r="631" spans="1:14" x14ac:dyDescent="0.3">
      <c r="A631" s="1" t="s">
        <v>126</v>
      </c>
      <c r="B631" t="s">
        <v>1165</v>
      </c>
      <c r="C631" s="2" t="s">
        <v>1181</v>
      </c>
      <c r="D631" t="s">
        <v>282</v>
      </c>
      <c r="E631" s="10" t="s">
        <v>187</v>
      </c>
      <c r="F631" s="14" t="s">
        <v>119</v>
      </c>
      <c r="G631" s="5" t="s">
        <v>480</v>
      </c>
      <c r="H631" s="6" t="s">
        <v>120</v>
      </c>
      <c r="I631" s="4" t="s">
        <v>178</v>
      </c>
      <c r="J631" s="4" t="s">
        <v>121</v>
      </c>
      <c r="K631" t="s">
        <v>230</v>
      </c>
      <c r="L631" t="s">
        <v>594</v>
      </c>
      <c r="M631" t="s">
        <v>595</v>
      </c>
      <c r="N631" s="1" t="s">
        <v>247</v>
      </c>
    </row>
    <row r="632" spans="1:14" x14ac:dyDescent="0.3">
      <c r="A632" s="1" t="s">
        <v>126</v>
      </c>
      <c r="B632" t="s">
        <v>1165</v>
      </c>
      <c r="C632" s="2" t="s">
        <v>1182</v>
      </c>
      <c r="D632" t="s">
        <v>282</v>
      </c>
      <c r="E632" s="3" t="s">
        <v>152</v>
      </c>
      <c r="F632" s="14" t="s">
        <v>119</v>
      </c>
      <c r="G632" s="5" t="s">
        <v>480</v>
      </c>
      <c r="H632" s="6" t="s">
        <v>120</v>
      </c>
      <c r="I632" s="4" t="s">
        <v>178</v>
      </c>
      <c r="J632" s="4" t="s">
        <v>121</v>
      </c>
      <c r="K632" t="s">
        <v>387</v>
      </c>
      <c r="L632" t="s">
        <v>594</v>
      </c>
      <c r="M632" t="s">
        <v>595</v>
      </c>
      <c r="N632" t="s">
        <v>247</v>
      </c>
    </row>
    <row r="633" spans="1:14" x14ac:dyDescent="0.3">
      <c r="A633" s="1" t="s">
        <v>126</v>
      </c>
      <c r="B633" t="s">
        <v>1165</v>
      </c>
      <c r="C633" s="2" t="s">
        <v>1183</v>
      </c>
      <c r="D633" t="s">
        <v>282</v>
      </c>
      <c r="E633" s="3" t="s">
        <v>152</v>
      </c>
      <c r="F633" s="14" t="s">
        <v>119</v>
      </c>
      <c r="G633" s="5" t="s">
        <v>480</v>
      </c>
      <c r="H633" s="6" t="s">
        <v>120</v>
      </c>
      <c r="I633" s="4" t="s">
        <v>178</v>
      </c>
      <c r="J633" s="4" t="s">
        <v>121</v>
      </c>
      <c r="K633" t="s">
        <v>235</v>
      </c>
      <c r="L633" t="s">
        <v>594</v>
      </c>
      <c r="M633" t="s">
        <v>595</v>
      </c>
      <c r="N633" t="s">
        <v>247</v>
      </c>
    </row>
    <row r="634" spans="1:14" x14ac:dyDescent="0.3">
      <c r="A634" s="1" t="s">
        <v>126</v>
      </c>
      <c r="B634" t="s">
        <v>1184</v>
      </c>
      <c r="C634" s="2" t="s">
        <v>1185</v>
      </c>
      <c r="D634" t="s">
        <v>282</v>
      </c>
      <c r="E634" s="10" t="s">
        <v>187</v>
      </c>
      <c r="F634" s="14" t="s">
        <v>119</v>
      </c>
      <c r="G634" s="5" t="s">
        <v>480</v>
      </c>
      <c r="H634" s="6" t="s">
        <v>120</v>
      </c>
      <c r="I634" s="4" t="s">
        <v>178</v>
      </c>
      <c r="J634" s="4" t="s">
        <v>121</v>
      </c>
      <c r="K634" t="s">
        <v>230</v>
      </c>
      <c r="L634" t="s">
        <v>594</v>
      </c>
      <c r="M634" t="s">
        <v>595</v>
      </c>
      <c r="N634" t="s">
        <v>247</v>
      </c>
    </row>
    <row r="635" spans="1:14" x14ac:dyDescent="0.3">
      <c r="A635" s="1" t="s">
        <v>126</v>
      </c>
      <c r="B635" t="s">
        <v>1184</v>
      </c>
      <c r="C635" s="2" t="s">
        <v>1186</v>
      </c>
      <c r="D635" t="s">
        <v>282</v>
      </c>
      <c r="E635" s="10" t="s">
        <v>187</v>
      </c>
      <c r="F635" s="14" t="s">
        <v>119</v>
      </c>
      <c r="G635" s="5" t="s">
        <v>480</v>
      </c>
      <c r="H635" s="6" t="s">
        <v>120</v>
      </c>
      <c r="I635" s="4" t="s">
        <v>178</v>
      </c>
      <c r="J635" s="4" t="s">
        <v>121</v>
      </c>
      <c r="K635" t="s">
        <v>230</v>
      </c>
      <c r="L635" t="s">
        <v>594</v>
      </c>
      <c r="M635" t="s">
        <v>595</v>
      </c>
      <c r="N635" t="s">
        <v>247</v>
      </c>
    </row>
    <row r="636" spans="1:14" x14ac:dyDescent="0.3">
      <c r="A636" s="1" t="s">
        <v>126</v>
      </c>
      <c r="B636" t="s">
        <v>1184</v>
      </c>
      <c r="C636" s="2" t="s">
        <v>1187</v>
      </c>
      <c r="D636" t="s">
        <v>282</v>
      </c>
      <c r="E636" s="10" t="s">
        <v>187</v>
      </c>
      <c r="F636" s="14" t="s">
        <v>119</v>
      </c>
      <c r="G636" s="5" t="s">
        <v>480</v>
      </c>
      <c r="H636" s="6" t="s">
        <v>120</v>
      </c>
      <c r="I636" s="4" t="s">
        <v>178</v>
      </c>
      <c r="J636" s="4" t="s">
        <v>121</v>
      </c>
      <c r="K636" t="s">
        <v>235</v>
      </c>
      <c r="L636" t="s">
        <v>594</v>
      </c>
      <c r="M636" t="s">
        <v>595</v>
      </c>
      <c r="N636" s="1" t="s">
        <v>247</v>
      </c>
    </row>
    <row r="637" spans="1:14" x14ac:dyDescent="0.3">
      <c r="A637" s="1" t="s">
        <v>126</v>
      </c>
      <c r="B637" t="s">
        <v>1188</v>
      </c>
      <c r="C637" s="2" t="s">
        <v>1189</v>
      </c>
      <c r="D637" t="s">
        <v>282</v>
      </c>
      <c r="E637" s="10" t="s">
        <v>187</v>
      </c>
      <c r="F637" s="14" t="s">
        <v>119</v>
      </c>
      <c r="G637" s="5" t="s">
        <v>1190</v>
      </c>
      <c r="H637" s="6" t="s">
        <v>120</v>
      </c>
      <c r="I637" s="4" t="s">
        <v>178</v>
      </c>
      <c r="J637" s="4" t="s">
        <v>121</v>
      </c>
      <c r="K637" t="s">
        <v>230</v>
      </c>
      <c r="L637" s="17" t="s">
        <v>1191</v>
      </c>
      <c r="M637" t="s">
        <v>595</v>
      </c>
      <c r="N637" s="1" t="s">
        <v>247</v>
      </c>
    </row>
    <row r="638" spans="1:14" x14ac:dyDescent="0.3">
      <c r="A638" s="1" t="s">
        <v>126</v>
      </c>
      <c r="B638" t="s">
        <v>1188</v>
      </c>
      <c r="C638" s="2" t="s">
        <v>1192</v>
      </c>
      <c r="D638" t="s">
        <v>282</v>
      </c>
      <c r="E638" s="3" t="s">
        <v>152</v>
      </c>
      <c r="F638" s="14" t="s">
        <v>119</v>
      </c>
      <c r="G638" s="5" t="s">
        <v>1190</v>
      </c>
      <c r="H638" s="6" t="s">
        <v>120</v>
      </c>
      <c r="I638" s="4" t="s">
        <v>178</v>
      </c>
      <c r="J638" s="4" t="s">
        <v>121</v>
      </c>
      <c r="K638" t="s">
        <v>235</v>
      </c>
      <c r="L638" s="17" t="s">
        <v>1191</v>
      </c>
      <c r="M638" t="s">
        <v>595</v>
      </c>
      <c r="N638" s="1" t="s">
        <v>247</v>
      </c>
    </row>
    <row r="639" spans="1:14" x14ac:dyDescent="0.3">
      <c r="A639" s="1" t="s">
        <v>126</v>
      </c>
      <c r="B639" t="s">
        <v>1188</v>
      </c>
      <c r="C639" s="2" t="s">
        <v>1193</v>
      </c>
      <c r="D639" t="s">
        <v>282</v>
      </c>
      <c r="E639" s="3" t="s">
        <v>152</v>
      </c>
      <c r="F639" s="14" t="s">
        <v>119</v>
      </c>
      <c r="G639" s="5" t="s">
        <v>1190</v>
      </c>
      <c r="H639" s="6" t="s">
        <v>120</v>
      </c>
      <c r="I639" s="4" t="s">
        <v>178</v>
      </c>
      <c r="J639" s="4" t="s">
        <v>121</v>
      </c>
      <c r="K639" t="s">
        <v>235</v>
      </c>
      <c r="L639" s="17" t="s">
        <v>1191</v>
      </c>
      <c r="M639" t="s">
        <v>595</v>
      </c>
      <c r="N639" t="s">
        <v>247</v>
      </c>
    </row>
    <row r="640" spans="1:14" x14ac:dyDescent="0.3">
      <c r="A640" s="1" t="s">
        <v>126</v>
      </c>
      <c r="B640" t="s">
        <v>1188</v>
      </c>
      <c r="C640" s="2" t="s">
        <v>1194</v>
      </c>
      <c r="D640" t="s">
        <v>282</v>
      </c>
      <c r="E640" s="3" t="s">
        <v>152</v>
      </c>
      <c r="F640" s="14" t="s">
        <v>119</v>
      </c>
      <c r="G640" s="5" t="s">
        <v>1190</v>
      </c>
      <c r="H640" s="6" t="s">
        <v>120</v>
      </c>
      <c r="I640" s="4" t="s">
        <v>178</v>
      </c>
      <c r="J640" s="4" t="s">
        <v>121</v>
      </c>
      <c r="K640" t="s">
        <v>235</v>
      </c>
      <c r="L640" s="17" t="s">
        <v>1191</v>
      </c>
      <c r="M640" t="s">
        <v>595</v>
      </c>
      <c r="N640" s="1" t="s">
        <v>247</v>
      </c>
    </row>
    <row r="641" spans="1:14" x14ac:dyDescent="0.3">
      <c r="A641" s="1" t="s">
        <v>1195</v>
      </c>
      <c r="B641" t="s">
        <v>1196</v>
      </c>
      <c r="C641" s="2" t="s">
        <v>1197</v>
      </c>
      <c r="D641" t="s">
        <v>282</v>
      </c>
      <c r="E641" s="8" t="s">
        <v>166</v>
      </c>
      <c r="F641" s="15" t="s">
        <v>118</v>
      </c>
      <c r="G641" s="5" t="s">
        <v>357</v>
      </c>
      <c r="H641" s="6" t="s">
        <v>120</v>
      </c>
      <c r="I641" s="4" t="s">
        <v>172</v>
      </c>
      <c r="J641" s="4" t="s">
        <v>121</v>
      </c>
      <c r="K641" t="s">
        <v>230</v>
      </c>
      <c r="L641" t="s">
        <v>1198</v>
      </c>
      <c r="M641" t="s">
        <v>1199</v>
      </c>
      <c r="N641" s="1" t="s">
        <v>247</v>
      </c>
    </row>
    <row r="642" spans="1:14" x14ac:dyDescent="0.3">
      <c r="A642" s="1" t="s">
        <v>1200</v>
      </c>
      <c r="B642" t="s">
        <v>1201</v>
      </c>
      <c r="C642" s="2" t="s">
        <v>1202</v>
      </c>
      <c r="D642" t="s">
        <v>282</v>
      </c>
      <c r="E642" s="7" t="s">
        <v>158</v>
      </c>
      <c r="F642" s="15" t="s">
        <v>118</v>
      </c>
      <c r="G642" s="5" t="s">
        <v>1203</v>
      </c>
      <c r="H642" s="6" t="s">
        <v>120</v>
      </c>
      <c r="I642" s="9" t="s">
        <v>1204</v>
      </c>
      <c r="J642" s="5" t="s">
        <v>120</v>
      </c>
      <c r="K642" t="s">
        <v>230</v>
      </c>
      <c r="L642" t="s">
        <v>1205</v>
      </c>
      <c r="M642" t="s">
        <v>1206</v>
      </c>
      <c r="N642" s="1" t="s">
        <v>247</v>
      </c>
    </row>
    <row r="643" spans="1:14" x14ac:dyDescent="0.3">
      <c r="A643" s="1" t="s">
        <v>1207</v>
      </c>
      <c r="B643" t="s">
        <v>1208</v>
      </c>
      <c r="C643" s="2" t="s">
        <v>1209</v>
      </c>
      <c r="D643" t="s">
        <v>282</v>
      </c>
      <c r="E643" s="12" t="s">
        <v>205</v>
      </c>
      <c r="F643" s="15" t="s">
        <v>118</v>
      </c>
      <c r="G643" s="5" t="s">
        <v>1210</v>
      </c>
      <c r="H643" s="6" t="s">
        <v>120</v>
      </c>
      <c r="I643" s="4" t="s">
        <v>1211</v>
      </c>
      <c r="J643" s="4" t="s">
        <v>121</v>
      </c>
      <c r="K643" t="s">
        <v>235</v>
      </c>
      <c r="L643" t="s">
        <v>1212</v>
      </c>
      <c r="M643" t="s">
        <v>1213</v>
      </c>
      <c r="N643" t="s">
        <v>247</v>
      </c>
    </row>
    <row r="644" spans="1:14" x14ac:dyDescent="0.3">
      <c r="A644" s="1" t="s">
        <v>1207</v>
      </c>
      <c r="B644" t="s">
        <v>1208</v>
      </c>
      <c r="C644" s="2" t="s">
        <v>1214</v>
      </c>
      <c r="D644" t="s">
        <v>282</v>
      </c>
      <c r="E644" s="7" t="s">
        <v>158</v>
      </c>
      <c r="F644" s="15" t="s">
        <v>118</v>
      </c>
      <c r="G644" s="5" t="s">
        <v>1210</v>
      </c>
      <c r="H644" s="6" t="s">
        <v>120</v>
      </c>
      <c r="I644" s="4" t="s">
        <v>1211</v>
      </c>
      <c r="J644" s="4" t="s">
        <v>121</v>
      </c>
      <c r="K644" t="s">
        <v>230</v>
      </c>
      <c r="L644" t="s">
        <v>1212</v>
      </c>
      <c r="M644" t="s">
        <v>1213</v>
      </c>
      <c r="N644" s="1" t="s">
        <v>247</v>
      </c>
    </row>
    <row r="645" spans="1:14" x14ac:dyDescent="0.3">
      <c r="A645" s="1" t="s">
        <v>1215</v>
      </c>
      <c r="B645" t="s">
        <v>1216</v>
      </c>
      <c r="C645" s="2" t="s">
        <v>1217</v>
      </c>
      <c r="D645" t="s">
        <v>282</v>
      </c>
      <c r="E645" s="10" t="s">
        <v>187</v>
      </c>
      <c r="F645" s="14" t="s">
        <v>119</v>
      </c>
      <c r="G645" s="4" t="s">
        <v>178</v>
      </c>
      <c r="H645" s="4" t="s">
        <v>121</v>
      </c>
      <c r="I645" s="4" t="s">
        <v>1218</v>
      </c>
      <c r="J645" s="4" t="s">
        <v>121</v>
      </c>
      <c r="K645" t="s">
        <v>230</v>
      </c>
      <c r="L645" s="13" t="s">
        <v>261</v>
      </c>
      <c r="N645" s="1" t="s">
        <v>247</v>
      </c>
    </row>
    <row r="646" spans="1:14" x14ac:dyDescent="0.3">
      <c r="A646" s="1" t="s">
        <v>1219</v>
      </c>
      <c r="B646" t="s">
        <v>1220</v>
      </c>
      <c r="C646" s="2" t="s">
        <v>1221</v>
      </c>
      <c r="D646" t="s">
        <v>282</v>
      </c>
      <c r="E646" s="10" t="s">
        <v>187</v>
      </c>
      <c r="F646" s="14" t="s">
        <v>119</v>
      </c>
      <c r="G646" s="5" t="s">
        <v>357</v>
      </c>
      <c r="H646" s="6" t="s">
        <v>120</v>
      </c>
      <c r="I646" s="4" t="s">
        <v>1222</v>
      </c>
      <c r="J646" s="4" t="s">
        <v>121</v>
      </c>
      <c r="K646" t="s">
        <v>235</v>
      </c>
      <c r="L646" t="s">
        <v>1223</v>
      </c>
      <c r="M646" t="s">
        <v>1224</v>
      </c>
      <c r="N646" s="1" t="s">
        <v>247</v>
      </c>
    </row>
    <row r="647" spans="1:14" x14ac:dyDescent="0.3">
      <c r="A647" s="1" t="s">
        <v>1219</v>
      </c>
      <c r="B647" t="s">
        <v>1225</v>
      </c>
      <c r="C647" s="2" t="s">
        <v>1226</v>
      </c>
      <c r="D647" t="s">
        <v>282</v>
      </c>
      <c r="E647" s="10" t="s">
        <v>187</v>
      </c>
      <c r="F647" s="14" t="s">
        <v>119</v>
      </c>
      <c r="G647" s="5" t="s">
        <v>1210</v>
      </c>
      <c r="H647" s="6" t="s">
        <v>120</v>
      </c>
      <c r="I647" s="5" t="s">
        <v>1227</v>
      </c>
      <c r="J647" s="5" t="s">
        <v>120</v>
      </c>
      <c r="K647" t="s">
        <v>230</v>
      </c>
      <c r="L647" t="s">
        <v>1228</v>
      </c>
      <c r="M647" t="s">
        <v>1229</v>
      </c>
      <c r="N647" t="s">
        <v>247</v>
      </c>
    </row>
    <row r="648" spans="1:14" x14ac:dyDescent="0.3">
      <c r="A648" s="1" t="s">
        <v>1219</v>
      </c>
      <c r="B648" t="s">
        <v>1225</v>
      </c>
      <c r="C648" s="2" t="s">
        <v>1230</v>
      </c>
      <c r="D648" t="s">
        <v>282</v>
      </c>
      <c r="E648" s="3" t="s">
        <v>152</v>
      </c>
      <c r="F648" s="14" t="s">
        <v>119</v>
      </c>
      <c r="G648" s="5" t="s">
        <v>1210</v>
      </c>
      <c r="H648" s="6" t="s">
        <v>120</v>
      </c>
      <c r="I648" s="5" t="s">
        <v>1227</v>
      </c>
      <c r="J648" s="5" t="s">
        <v>120</v>
      </c>
      <c r="K648" t="s">
        <v>230</v>
      </c>
      <c r="L648" t="s">
        <v>1228</v>
      </c>
      <c r="M648" t="s">
        <v>1229</v>
      </c>
      <c r="N648" t="s">
        <v>247</v>
      </c>
    </row>
    <row r="649" spans="1:14" x14ac:dyDescent="0.3">
      <c r="A649" s="1" t="s">
        <v>1219</v>
      </c>
      <c r="B649" t="s">
        <v>1231</v>
      </c>
      <c r="C649" s="2" t="s">
        <v>1232</v>
      </c>
      <c r="D649" t="s">
        <v>282</v>
      </c>
      <c r="E649" s="10" t="s">
        <v>187</v>
      </c>
      <c r="F649" s="14" t="s">
        <v>119</v>
      </c>
      <c r="G649" s="5" t="s">
        <v>1233</v>
      </c>
      <c r="H649" s="6" t="s">
        <v>120</v>
      </c>
      <c r="I649" s="5" t="s">
        <v>1227</v>
      </c>
      <c r="J649" s="5" t="s">
        <v>120</v>
      </c>
      <c r="K649" t="s">
        <v>230</v>
      </c>
      <c r="L649" t="s">
        <v>1234</v>
      </c>
      <c r="M649" t="s">
        <v>1229</v>
      </c>
      <c r="N649" t="s">
        <v>247</v>
      </c>
    </row>
    <row r="650" spans="1:14" x14ac:dyDescent="0.3">
      <c r="A650" s="1" t="s">
        <v>1219</v>
      </c>
      <c r="B650" t="s">
        <v>1231</v>
      </c>
      <c r="C650" s="2" t="s">
        <v>1235</v>
      </c>
      <c r="D650" t="s">
        <v>282</v>
      </c>
      <c r="E650" s="10" t="s">
        <v>187</v>
      </c>
      <c r="F650" s="14" t="s">
        <v>119</v>
      </c>
      <c r="G650" s="5" t="s">
        <v>1233</v>
      </c>
      <c r="H650" s="6" t="s">
        <v>120</v>
      </c>
      <c r="I650" s="5" t="s">
        <v>1227</v>
      </c>
      <c r="J650" s="5" t="s">
        <v>120</v>
      </c>
      <c r="K650" t="s">
        <v>230</v>
      </c>
      <c r="L650" t="s">
        <v>1234</v>
      </c>
      <c r="M650" t="s">
        <v>1229</v>
      </c>
      <c r="N650" s="1" t="s">
        <v>247</v>
      </c>
    </row>
    <row r="651" spans="1:14" x14ac:dyDescent="0.3">
      <c r="A651" s="1" t="s">
        <v>1219</v>
      </c>
      <c r="B651" t="s">
        <v>1231</v>
      </c>
      <c r="C651" s="2" t="s">
        <v>1236</v>
      </c>
      <c r="D651" t="s">
        <v>282</v>
      </c>
      <c r="E651" s="10" t="s">
        <v>187</v>
      </c>
      <c r="F651" s="14" t="s">
        <v>119</v>
      </c>
      <c r="G651" s="5" t="s">
        <v>1233</v>
      </c>
      <c r="H651" s="6" t="s">
        <v>120</v>
      </c>
      <c r="I651" s="5" t="s">
        <v>1227</v>
      </c>
      <c r="J651" s="5" t="s">
        <v>120</v>
      </c>
      <c r="K651" t="s">
        <v>230</v>
      </c>
      <c r="L651" t="s">
        <v>1234</v>
      </c>
      <c r="M651" t="s">
        <v>1229</v>
      </c>
      <c r="N651" s="1" t="s">
        <v>247</v>
      </c>
    </row>
    <row r="652" spans="1:14" x14ac:dyDescent="0.3">
      <c r="A652" s="1" t="s">
        <v>1219</v>
      </c>
      <c r="B652" t="s">
        <v>1237</v>
      </c>
      <c r="C652" s="2" t="s">
        <v>1238</v>
      </c>
      <c r="D652" t="s">
        <v>282</v>
      </c>
      <c r="E652" s="10" t="s">
        <v>187</v>
      </c>
      <c r="F652" s="14" t="s">
        <v>119</v>
      </c>
      <c r="G652" s="5" t="s">
        <v>306</v>
      </c>
      <c r="H652" s="6" t="s">
        <v>120</v>
      </c>
      <c r="I652" s="5" t="s">
        <v>1239</v>
      </c>
      <c r="J652" s="5" t="s">
        <v>120</v>
      </c>
      <c r="K652" t="s">
        <v>238</v>
      </c>
      <c r="L652" t="s">
        <v>1240</v>
      </c>
      <c r="M652" t="s">
        <v>1241</v>
      </c>
      <c r="N652" s="1" t="s">
        <v>247</v>
      </c>
    </row>
    <row r="653" spans="1:14" x14ac:dyDescent="0.3">
      <c r="A653" s="1" t="s">
        <v>1219</v>
      </c>
      <c r="B653" t="s">
        <v>1242</v>
      </c>
      <c r="C653" s="2" t="s">
        <v>1243</v>
      </c>
      <c r="D653" t="s">
        <v>282</v>
      </c>
      <c r="E653" s="7" t="s">
        <v>158</v>
      </c>
      <c r="F653" s="15" t="s">
        <v>118</v>
      </c>
      <c r="G653" s="5" t="s">
        <v>299</v>
      </c>
      <c r="H653" s="6" t="s">
        <v>120</v>
      </c>
      <c r="I653" s="4" t="s">
        <v>1211</v>
      </c>
      <c r="J653" s="4" t="s">
        <v>121</v>
      </c>
      <c r="K653" t="s">
        <v>230</v>
      </c>
      <c r="L653" s="13" t="s">
        <v>1244</v>
      </c>
      <c r="M653" t="s">
        <v>1245</v>
      </c>
      <c r="N653" t="s">
        <v>247</v>
      </c>
    </row>
    <row r="654" spans="1:14" x14ac:dyDescent="0.3">
      <c r="A654" s="1" t="s">
        <v>1219</v>
      </c>
      <c r="B654" t="s">
        <v>1242</v>
      </c>
      <c r="C654" s="2" t="s">
        <v>1246</v>
      </c>
      <c r="D654" t="s">
        <v>282</v>
      </c>
      <c r="E654" s="7" t="s">
        <v>158</v>
      </c>
      <c r="F654" s="15" t="s">
        <v>118</v>
      </c>
      <c r="G654" s="5" t="s">
        <v>299</v>
      </c>
      <c r="H654" s="6" t="s">
        <v>120</v>
      </c>
      <c r="I654" s="4" t="s">
        <v>1211</v>
      </c>
      <c r="J654" s="4" t="s">
        <v>121</v>
      </c>
      <c r="K654" t="s">
        <v>230</v>
      </c>
      <c r="L654" s="13" t="s">
        <v>1244</v>
      </c>
      <c r="M654" t="s">
        <v>1245</v>
      </c>
      <c r="N654" s="1" t="s">
        <v>247</v>
      </c>
    </row>
    <row r="655" spans="1:14" x14ac:dyDescent="0.3">
      <c r="A655" s="1" t="s">
        <v>1219</v>
      </c>
      <c r="B655" t="s">
        <v>1242</v>
      </c>
      <c r="C655" s="2" t="s">
        <v>1247</v>
      </c>
      <c r="D655" t="s">
        <v>282</v>
      </c>
      <c r="E655" s="7" t="s">
        <v>158</v>
      </c>
      <c r="F655" s="15" t="s">
        <v>118</v>
      </c>
      <c r="G655" s="5" t="s">
        <v>299</v>
      </c>
      <c r="H655" s="6" t="s">
        <v>120</v>
      </c>
      <c r="I655" s="4" t="s">
        <v>1211</v>
      </c>
      <c r="J655" s="4" t="s">
        <v>121</v>
      </c>
      <c r="K655" t="s">
        <v>230</v>
      </c>
      <c r="L655" s="13" t="s">
        <v>1244</v>
      </c>
      <c r="M655" t="s">
        <v>1245</v>
      </c>
      <c r="N655" s="1" t="s">
        <v>247</v>
      </c>
    </row>
    <row r="656" spans="1:14" x14ac:dyDescent="0.3">
      <c r="A656" s="1" t="s">
        <v>1219</v>
      </c>
      <c r="B656" t="s">
        <v>1242</v>
      </c>
      <c r="C656" s="2" t="s">
        <v>1248</v>
      </c>
      <c r="D656" t="s">
        <v>282</v>
      </c>
      <c r="E656" s="7" t="s">
        <v>158</v>
      </c>
      <c r="F656" s="15" t="s">
        <v>118</v>
      </c>
      <c r="G656" s="5" t="s">
        <v>299</v>
      </c>
      <c r="H656" s="6" t="s">
        <v>120</v>
      </c>
      <c r="I656" s="4" t="s">
        <v>1211</v>
      </c>
      <c r="J656" s="4" t="s">
        <v>121</v>
      </c>
      <c r="K656" t="s">
        <v>230</v>
      </c>
      <c r="L656" s="13" t="s">
        <v>1244</v>
      </c>
      <c r="M656" t="s">
        <v>1245</v>
      </c>
      <c r="N656" s="1" t="s">
        <v>247</v>
      </c>
    </row>
    <row r="657" spans="1:14" x14ac:dyDescent="0.3">
      <c r="A657" s="1" t="s">
        <v>1219</v>
      </c>
      <c r="B657" t="s">
        <v>1242</v>
      </c>
      <c r="C657" s="2" t="s">
        <v>1249</v>
      </c>
      <c r="D657" t="s">
        <v>282</v>
      </c>
      <c r="E657" s="7" t="s">
        <v>158</v>
      </c>
      <c r="F657" s="15" t="s">
        <v>118</v>
      </c>
      <c r="G657" s="4" t="s">
        <v>149</v>
      </c>
      <c r="H657" s="4" t="s">
        <v>121</v>
      </c>
      <c r="I657" s="4" t="s">
        <v>1250</v>
      </c>
      <c r="J657" s="4" t="s">
        <v>121</v>
      </c>
      <c r="K657" t="s">
        <v>235</v>
      </c>
      <c r="L657" t="s">
        <v>1251</v>
      </c>
      <c r="M657" t="s">
        <v>1252</v>
      </c>
      <c r="N657" t="s">
        <v>247</v>
      </c>
    </row>
    <row r="658" spans="1:14" x14ac:dyDescent="0.3">
      <c r="A658" s="1" t="s">
        <v>1219</v>
      </c>
      <c r="B658" t="s">
        <v>1242</v>
      </c>
      <c r="C658" s="2" t="s">
        <v>1253</v>
      </c>
      <c r="D658" t="s">
        <v>282</v>
      </c>
      <c r="E658" s="7" t="s">
        <v>158</v>
      </c>
      <c r="F658" s="15" t="s">
        <v>118</v>
      </c>
      <c r="G658" s="4" t="s">
        <v>149</v>
      </c>
      <c r="H658" s="4" t="s">
        <v>121</v>
      </c>
      <c r="I658" s="4" t="s">
        <v>1250</v>
      </c>
      <c r="J658" s="4" t="s">
        <v>121</v>
      </c>
      <c r="K658" t="s">
        <v>235</v>
      </c>
      <c r="L658" t="s">
        <v>1251</v>
      </c>
      <c r="M658" t="s">
        <v>1252</v>
      </c>
      <c r="N658" s="1" t="s">
        <v>247</v>
      </c>
    </row>
    <row r="659" spans="1:14" x14ac:dyDescent="0.3">
      <c r="A659" s="1" t="s">
        <v>1219</v>
      </c>
      <c r="B659" t="s">
        <v>1242</v>
      </c>
      <c r="C659" s="2" t="s">
        <v>1254</v>
      </c>
      <c r="D659" t="s">
        <v>282</v>
      </c>
      <c r="E659" s="7" t="s">
        <v>158</v>
      </c>
      <c r="F659" s="15" t="s">
        <v>118</v>
      </c>
      <c r="G659" s="4" t="s">
        <v>149</v>
      </c>
      <c r="H659" s="4" t="s">
        <v>121</v>
      </c>
      <c r="I659" s="4" t="s">
        <v>1250</v>
      </c>
      <c r="J659" s="4" t="s">
        <v>121</v>
      </c>
      <c r="K659" t="s">
        <v>235</v>
      </c>
      <c r="L659" t="s">
        <v>1251</v>
      </c>
      <c r="M659" t="s">
        <v>1252</v>
      </c>
      <c r="N659" t="s">
        <v>247</v>
      </c>
    </row>
    <row r="660" spans="1:14" x14ac:dyDescent="0.3">
      <c r="A660" s="1" t="s">
        <v>1219</v>
      </c>
      <c r="B660" t="s">
        <v>1255</v>
      </c>
      <c r="C660" s="2" t="s">
        <v>1256</v>
      </c>
      <c r="D660" t="s">
        <v>282</v>
      </c>
      <c r="E660" s="10" t="s">
        <v>187</v>
      </c>
      <c r="F660" s="14" t="s">
        <v>119</v>
      </c>
      <c r="G660" s="5" t="s">
        <v>299</v>
      </c>
      <c r="H660" s="6" t="s">
        <v>120</v>
      </c>
      <c r="I660" s="4" t="s">
        <v>1257</v>
      </c>
      <c r="J660" s="4" t="s">
        <v>121</v>
      </c>
      <c r="K660" t="s">
        <v>230</v>
      </c>
      <c r="L660" t="s">
        <v>1258</v>
      </c>
      <c r="M660" t="s">
        <v>1259</v>
      </c>
      <c r="N660" s="1" t="s">
        <v>247</v>
      </c>
    </row>
    <row r="661" spans="1:14" x14ac:dyDescent="0.3">
      <c r="A661" s="1" t="s">
        <v>1219</v>
      </c>
      <c r="B661" t="s">
        <v>1255</v>
      </c>
      <c r="C661" s="2" t="s">
        <v>1260</v>
      </c>
      <c r="D661" t="s">
        <v>282</v>
      </c>
      <c r="E661" s="3" t="s">
        <v>152</v>
      </c>
      <c r="F661" s="14" t="s">
        <v>119</v>
      </c>
      <c r="G661" s="5" t="s">
        <v>299</v>
      </c>
      <c r="H661" s="6" t="s">
        <v>120</v>
      </c>
      <c r="I661" s="4" t="s">
        <v>1257</v>
      </c>
      <c r="J661" s="4" t="s">
        <v>121</v>
      </c>
      <c r="K661" t="s">
        <v>230</v>
      </c>
      <c r="L661" t="s">
        <v>1258</v>
      </c>
      <c r="M661" t="s">
        <v>1259</v>
      </c>
      <c r="N661" s="1" t="s">
        <v>247</v>
      </c>
    </row>
    <row r="662" spans="1:14" x14ac:dyDescent="0.3">
      <c r="A662" s="1" t="s">
        <v>1219</v>
      </c>
      <c r="B662" t="s">
        <v>1255</v>
      </c>
      <c r="C662" s="2" t="s">
        <v>1261</v>
      </c>
      <c r="D662" t="s">
        <v>282</v>
      </c>
      <c r="E662" s="10" t="s">
        <v>187</v>
      </c>
      <c r="F662" s="14" t="s">
        <v>119</v>
      </c>
      <c r="G662" s="5" t="s">
        <v>299</v>
      </c>
      <c r="H662" s="6" t="s">
        <v>120</v>
      </c>
      <c r="I662" s="4" t="s">
        <v>1257</v>
      </c>
      <c r="J662" s="4" t="s">
        <v>121</v>
      </c>
      <c r="K662" t="s">
        <v>235</v>
      </c>
      <c r="L662" t="s">
        <v>1258</v>
      </c>
      <c r="M662" t="s">
        <v>1259</v>
      </c>
      <c r="N662" s="1" t="s">
        <v>247</v>
      </c>
    </row>
    <row r="663" spans="1:14" x14ac:dyDescent="0.3">
      <c r="A663" s="1" t="s">
        <v>1219</v>
      </c>
      <c r="B663" t="s">
        <v>1255</v>
      </c>
      <c r="C663" s="2" t="s">
        <v>1262</v>
      </c>
      <c r="D663" t="s">
        <v>282</v>
      </c>
      <c r="E663" s="10" t="s">
        <v>187</v>
      </c>
      <c r="F663" s="14" t="s">
        <v>119</v>
      </c>
      <c r="G663" s="5" t="s">
        <v>299</v>
      </c>
      <c r="H663" s="6" t="s">
        <v>120</v>
      </c>
      <c r="I663" s="4" t="s">
        <v>1257</v>
      </c>
      <c r="J663" s="4" t="s">
        <v>121</v>
      </c>
      <c r="K663" t="s">
        <v>230</v>
      </c>
      <c r="L663" t="s">
        <v>1258</v>
      </c>
      <c r="M663" t="s">
        <v>1259</v>
      </c>
      <c r="N663" s="1" t="s">
        <v>247</v>
      </c>
    </row>
    <row r="664" spans="1:14" x14ac:dyDescent="0.3">
      <c r="A664" s="1" t="s">
        <v>1219</v>
      </c>
      <c r="B664" t="s">
        <v>1255</v>
      </c>
      <c r="C664" s="2" t="s">
        <v>1263</v>
      </c>
      <c r="D664" t="s">
        <v>282</v>
      </c>
      <c r="E664" s="3" t="s">
        <v>152</v>
      </c>
      <c r="F664" s="14" t="s">
        <v>119</v>
      </c>
      <c r="G664" s="5" t="s">
        <v>299</v>
      </c>
      <c r="H664" s="6" t="s">
        <v>120</v>
      </c>
      <c r="I664" s="4" t="s">
        <v>1257</v>
      </c>
      <c r="J664" s="4" t="s">
        <v>121</v>
      </c>
      <c r="K664" t="s">
        <v>235</v>
      </c>
      <c r="L664" t="s">
        <v>1258</v>
      </c>
      <c r="M664" t="s">
        <v>1259</v>
      </c>
      <c r="N664" t="s">
        <v>247</v>
      </c>
    </row>
    <row r="665" spans="1:14" x14ac:dyDescent="0.3">
      <c r="A665" s="1" t="s">
        <v>1219</v>
      </c>
      <c r="B665" t="s">
        <v>1255</v>
      </c>
      <c r="C665" s="2" t="s">
        <v>1264</v>
      </c>
      <c r="D665" t="s">
        <v>282</v>
      </c>
      <c r="E665" s="3" t="s">
        <v>152</v>
      </c>
      <c r="F665" s="14" t="s">
        <v>119</v>
      </c>
      <c r="G665" s="5" t="s">
        <v>299</v>
      </c>
      <c r="H665" s="6" t="s">
        <v>120</v>
      </c>
      <c r="I665" s="4" t="s">
        <v>1257</v>
      </c>
      <c r="J665" s="4" t="s">
        <v>121</v>
      </c>
      <c r="K665" t="s">
        <v>230</v>
      </c>
      <c r="L665" t="s">
        <v>1258</v>
      </c>
      <c r="M665" t="s">
        <v>1259</v>
      </c>
      <c r="N665" s="1" t="s">
        <v>247</v>
      </c>
    </row>
    <row r="666" spans="1:14" x14ac:dyDescent="0.3">
      <c r="A666" s="1" t="s">
        <v>1219</v>
      </c>
      <c r="B666" t="s">
        <v>1255</v>
      </c>
      <c r="C666" s="2" t="s">
        <v>1265</v>
      </c>
      <c r="D666" t="s">
        <v>282</v>
      </c>
      <c r="E666" s="10" t="s">
        <v>187</v>
      </c>
      <c r="F666" s="14" t="s">
        <v>119</v>
      </c>
      <c r="G666" s="5" t="s">
        <v>299</v>
      </c>
      <c r="H666" s="6" t="s">
        <v>120</v>
      </c>
      <c r="I666" s="4" t="s">
        <v>1257</v>
      </c>
      <c r="J666" s="4" t="s">
        <v>121</v>
      </c>
      <c r="K666" t="s">
        <v>235</v>
      </c>
      <c r="L666" t="s">
        <v>1258</v>
      </c>
      <c r="M666" t="s">
        <v>1259</v>
      </c>
      <c r="N666" s="1" t="s">
        <v>247</v>
      </c>
    </row>
    <row r="667" spans="1:14" x14ac:dyDescent="0.3">
      <c r="A667" s="1" t="s">
        <v>1219</v>
      </c>
      <c r="B667" t="s">
        <v>1255</v>
      </c>
      <c r="C667" s="2" t="s">
        <v>1266</v>
      </c>
      <c r="D667" t="s">
        <v>282</v>
      </c>
      <c r="E667" s="3" t="s">
        <v>152</v>
      </c>
      <c r="F667" s="14" t="s">
        <v>119</v>
      </c>
      <c r="G667" s="5" t="s">
        <v>299</v>
      </c>
      <c r="H667" s="6" t="s">
        <v>120</v>
      </c>
      <c r="I667" s="4" t="s">
        <v>1257</v>
      </c>
      <c r="J667" s="4" t="s">
        <v>121</v>
      </c>
      <c r="K667" t="s">
        <v>230</v>
      </c>
      <c r="L667" t="s">
        <v>1258</v>
      </c>
      <c r="M667" t="s">
        <v>1259</v>
      </c>
      <c r="N667" t="s">
        <v>247</v>
      </c>
    </row>
    <row r="668" spans="1:14" x14ac:dyDescent="0.3">
      <c r="A668" s="1" t="s">
        <v>1219</v>
      </c>
      <c r="B668" t="s">
        <v>1255</v>
      </c>
      <c r="C668" s="2" t="s">
        <v>1267</v>
      </c>
      <c r="D668" t="s">
        <v>282</v>
      </c>
      <c r="E668" s="7" t="s">
        <v>158</v>
      </c>
      <c r="F668" s="15" t="s">
        <v>118</v>
      </c>
      <c r="G668" s="5" t="s">
        <v>299</v>
      </c>
      <c r="H668" s="6" t="s">
        <v>120</v>
      </c>
      <c r="I668" s="4" t="s">
        <v>1257</v>
      </c>
      <c r="J668" s="4" t="s">
        <v>121</v>
      </c>
      <c r="K668" t="s">
        <v>235</v>
      </c>
      <c r="L668" t="s">
        <v>1258</v>
      </c>
      <c r="M668" t="s">
        <v>1259</v>
      </c>
      <c r="N668" s="1" t="s">
        <v>247</v>
      </c>
    </row>
    <row r="669" spans="1:14" x14ac:dyDescent="0.3">
      <c r="A669" s="1" t="s">
        <v>1219</v>
      </c>
      <c r="B669" t="s">
        <v>1255</v>
      </c>
      <c r="C669" s="2" t="s">
        <v>1268</v>
      </c>
      <c r="D669" t="s">
        <v>282</v>
      </c>
      <c r="E669" s="3" t="s">
        <v>152</v>
      </c>
      <c r="F669" s="14" t="s">
        <v>119</v>
      </c>
      <c r="G669" s="5" t="s">
        <v>299</v>
      </c>
      <c r="H669" s="6" t="s">
        <v>120</v>
      </c>
      <c r="I669" s="4" t="s">
        <v>1257</v>
      </c>
      <c r="J669" s="4" t="s">
        <v>121</v>
      </c>
      <c r="K669" t="s">
        <v>230</v>
      </c>
      <c r="L669" t="s">
        <v>1258</v>
      </c>
      <c r="M669" t="s">
        <v>1259</v>
      </c>
      <c r="N669" s="1" t="s">
        <v>247</v>
      </c>
    </row>
    <row r="670" spans="1:14" x14ac:dyDescent="0.3">
      <c r="A670" s="1" t="s">
        <v>1219</v>
      </c>
      <c r="B670" t="s">
        <v>1255</v>
      </c>
      <c r="C670" s="2" t="s">
        <v>1269</v>
      </c>
      <c r="D670" t="s">
        <v>282</v>
      </c>
      <c r="E670" s="10" t="s">
        <v>187</v>
      </c>
      <c r="F670" s="14" t="s">
        <v>119</v>
      </c>
      <c r="G670" s="5" t="s">
        <v>299</v>
      </c>
      <c r="H670" s="6" t="s">
        <v>120</v>
      </c>
      <c r="I670" s="4" t="s">
        <v>1257</v>
      </c>
      <c r="J670" s="4" t="s">
        <v>121</v>
      </c>
      <c r="K670" t="s">
        <v>235</v>
      </c>
      <c r="L670" t="s">
        <v>1258</v>
      </c>
      <c r="M670" t="s">
        <v>1259</v>
      </c>
      <c r="N670" s="1" t="s">
        <v>247</v>
      </c>
    </row>
    <row r="671" spans="1:14" x14ac:dyDescent="0.3">
      <c r="A671" s="1" t="s">
        <v>1219</v>
      </c>
      <c r="B671" t="s">
        <v>1255</v>
      </c>
      <c r="C671" s="2" t="s">
        <v>1270</v>
      </c>
      <c r="D671" t="s">
        <v>282</v>
      </c>
      <c r="E671" s="10" t="s">
        <v>187</v>
      </c>
      <c r="F671" s="14" t="s">
        <v>119</v>
      </c>
      <c r="G671" s="5" t="s">
        <v>299</v>
      </c>
      <c r="H671" s="6" t="s">
        <v>120</v>
      </c>
      <c r="I671" s="4" t="s">
        <v>1257</v>
      </c>
      <c r="J671" s="4" t="s">
        <v>121</v>
      </c>
      <c r="K671" t="s">
        <v>235</v>
      </c>
      <c r="L671" t="s">
        <v>1258</v>
      </c>
      <c r="M671" t="s">
        <v>1259</v>
      </c>
      <c r="N671" s="1" t="s">
        <v>247</v>
      </c>
    </row>
    <row r="672" spans="1:14" x14ac:dyDescent="0.3">
      <c r="A672" s="1" t="s">
        <v>1219</v>
      </c>
      <c r="B672" t="s">
        <v>1255</v>
      </c>
      <c r="C672" s="2" t="s">
        <v>1271</v>
      </c>
      <c r="D672" t="s">
        <v>282</v>
      </c>
      <c r="E672" s="3" t="s">
        <v>152</v>
      </c>
      <c r="F672" s="14" t="s">
        <v>119</v>
      </c>
      <c r="G672" s="5" t="s">
        <v>299</v>
      </c>
      <c r="H672" s="6" t="s">
        <v>120</v>
      </c>
      <c r="I672" s="4" t="s">
        <v>1257</v>
      </c>
      <c r="J672" s="4" t="s">
        <v>121</v>
      </c>
      <c r="K672" t="s">
        <v>230</v>
      </c>
      <c r="L672" t="s">
        <v>1258</v>
      </c>
      <c r="M672" t="s">
        <v>1259</v>
      </c>
      <c r="N672" t="s">
        <v>247</v>
      </c>
    </row>
    <row r="673" spans="1:14" x14ac:dyDescent="0.3">
      <c r="A673" s="1" t="s">
        <v>1219</v>
      </c>
      <c r="B673" t="s">
        <v>1255</v>
      </c>
      <c r="C673" s="2" t="s">
        <v>1272</v>
      </c>
      <c r="D673" t="s">
        <v>282</v>
      </c>
      <c r="E673" s="3" t="s">
        <v>152</v>
      </c>
      <c r="F673" s="14" t="s">
        <v>119</v>
      </c>
      <c r="G673" s="5" t="s">
        <v>299</v>
      </c>
      <c r="H673" s="6" t="s">
        <v>120</v>
      </c>
      <c r="I673" s="4" t="s">
        <v>1257</v>
      </c>
      <c r="J673" s="4" t="s">
        <v>121</v>
      </c>
      <c r="K673" t="s">
        <v>230</v>
      </c>
      <c r="L673" t="s">
        <v>1258</v>
      </c>
      <c r="M673" t="s">
        <v>1259</v>
      </c>
      <c r="N673" s="1" t="s">
        <v>247</v>
      </c>
    </row>
    <row r="674" spans="1:14" x14ac:dyDescent="0.3">
      <c r="A674" s="1" t="s">
        <v>1219</v>
      </c>
      <c r="B674" t="s">
        <v>1255</v>
      </c>
      <c r="C674" s="2" t="s">
        <v>1273</v>
      </c>
      <c r="D674" t="s">
        <v>282</v>
      </c>
      <c r="E674" s="3" t="s">
        <v>152</v>
      </c>
      <c r="F674" s="14" t="s">
        <v>119</v>
      </c>
      <c r="G674" s="5" t="s">
        <v>299</v>
      </c>
      <c r="H674" s="6" t="s">
        <v>120</v>
      </c>
      <c r="I674" s="4" t="s">
        <v>1257</v>
      </c>
      <c r="J674" s="4" t="s">
        <v>121</v>
      </c>
      <c r="K674" t="s">
        <v>230</v>
      </c>
      <c r="L674" t="s">
        <v>1258</v>
      </c>
      <c r="M674" t="s">
        <v>1259</v>
      </c>
      <c r="N674" t="s">
        <v>247</v>
      </c>
    </row>
    <row r="675" spans="1:14" x14ac:dyDescent="0.3">
      <c r="A675" s="1" t="s">
        <v>1219</v>
      </c>
      <c r="B675" t="s">
        <v>1255</v>
      </c>
      <c r="C675" s="2" t="s">
        <v>1274</v>
      </c>
      <c r="D675" t="s">
        <v>282</v>
      </c>
      <c r="E675" s="10" t="s">
        <v>187</v>
      </c>
      <c r="F675" s="14" t="s">
        <v>119</v>
      </c>
      <c r="G675" s="5" t="s">
        <v>299</v>
      </c>
      <c r="H675" s="6" t="s">
        <v>120</v>
      </c>
      <c r="I675" s="4" t="s">
        <v>1257</v>
      </c>
      <c r="J675" s="4" t="s">
        <v>121</v>
      </c>
      <c r="K675" t="s">
        <v>235</v>
      </c>
      <c r="L675" t="s">
        <v>1258</v>
      </c>
      <c r="M675" t="s">
        <v>1259</v>
      </c>
      <c r="N675" s="1" t="s">
        <v>247</v>
      </c>
    </row>
    <row r="676" spans="1:14" x14ac:dyDescent="0.3">
      <c r="A676" s="1" t="s">
        <v>1219</v>
      </c>
      <c r="B676" t="s">
        <v>1255</v>
      </c>
      <c r="C676" s="2" t="s">
        <v>1275</v>
      </c>
      <c r="D676" t="s">
        <v>282</v>
      </c>
      <c r="E676" s="3" t="s">
        <v>152</v>
      </c>
      <c r="F676" s="14" t="s">
        <v>119</v>
      </c>
      <c r="G676" s="5" t="s">
        <v>299</v>
      </c>
      <c r="H676" s="6" t="s">
        <v>120</v>
      </c>
      <c r="I676" s="4" t="s">
        <v>1257</v>
      </c>
      <c r="J676" s="4" t="s">
        <v>121</v>
      </c>
      <c r="K676" t="s">
        <v>230</v>
      </c>
      <c r="L676" t="s">
        <v>1258</v>
      </c>
      <c r="M676" t="s">
        <v>1259</v>
      </c>
      <c r="N676" s="1" t="s">
        <v>247</v>
      </c>
    </row>
    <row r="677" spans="1:14" x14ac:dyDescent="0.3">
      <c r="A677" s="1" t="s">
        <v>1219</v>
      </c>
      <c r="B677" t="s">
        <v>1255</v>
      </c>
      <c r="C677" s="2" t="s">
        <v>1276</v>
      </c>
      <c r="D677" t="s">
        <v>282</v>
      </c>
      <c r="E677" s="10" t="s">
        <v>187</v>
      </c>
      <c r="F677" s="14" t="s">
        <v>119</v>
      </c>
      <c r="G677" s="5" t="s">
        <v>299</v>
      </c>
      <c r="H677" s="6" t="s">
        <v>120</v>
      </c>
      <c r="I677" s="4" t="s">
        <v>1257</v>
      </c>
      <c r="J677" s="4" t="s">
        <v>121</v>
      </c>
      <c r="K677" t="s">
        <v>230</v>
      </c>
      <c r="L677" t="s">
        <v>1258</v>
      </c>
      <c r="M677" t="s">
        <v>1259</v>
      </c>
      <c r="N677" s="1" t="s">
        <v>247</v>
      </c>
    </row>
    <row r="678" spans="1:14" x14ac:dyDescent="0.3">
      <c r="A678" s="1" t="s">
        <v>1219</v>
      </c>
      <c r="B678" t="s">
        <v>1255</v>
      </c>
      <c r="C678" s="2" t="s">
        <v>1277</v>
      </c>
      <c r="D678" t="s">
        <v>282</v>
      </c>
      <c r="E678" s="10" t="s">
        <v>187</v>
      </c>
      <c r="F678" s="14" t="s">
        <v>119</v>
      </c>
      <c r="G678" s="5" t="s">
        <v>299</v>
      </c>
      <c r="H678" s="6" t="s">
        <v>120</v>
      </c>
      <c r="I678" s="4" t="s">
        <v>1257</v>
      </c>
      <c r="J678" s="4" t="s">
        <v>121</v>
      </c>
      <c r="K678" t="s">
        <v>235</v>
      </c>
      <c r="L678" t="s">
        <v>1258</v>
      </c>
      <c r="M678" t="s">
        <v>1259</v>
      </c>
      <c r="N678" t="s">
        <v>247</v>
      </c>
    </row>
    <row r="679" spans="1:14" x14ac:dyDescent="0.3">
      <c r="A679" s="1" t="s">
        <v>1219</v>
      </c>
      <c r="B679" t="s">
        <v>1278</v>
      </c>
      <c r="C679" s="2" t="s">
        <v>1279</v>
      </c>
      <c r="D679" t="s">
        <v>282</v>
      </c>
      <c r="E679" s="10" t="s">
        <v>187</v>
      </c>
      <c r="F679" s="14" t="s">
        <v>119</v>
      </c>
      <c r="G679" s="5" t="s">
        <v>299</v>
      </c>
      <c r="H679" s="6" t="s">
        <v>120</v>
      </c>
      <c r="I679" s="5" t="s">
        <v>156</v>
      </c>
      <c r="J679" s="5" t="s">
        <v>120</v>
      </c>
      <c r="K679" t="s">
        <v>230</v>
      </c>
      <c r="L679" s="13" t="s">
        <v>1280</v>
      </c>
      <c r="M679" t="s">
        <v>1229</v>
      </c>
      <c r="N679" s="1" t="s">
        <v>247</v>
      </c>
    </row>
    <row r="680" spans="1:14" x14ac:dyDescent="0.3">
      <c r="A680" s="1" t="s">
        <v>1219</v>
      </c>
      <c r="B680" t="s">
        <v>1281</v>
      </c>
      <c r="C680" s="2" t="s">
        <v>1282</v>
      </c>
      <c r="D680" t="s">
        <v>282</v>
      </c>
      <c r="E680" s="10" t="s">
        <v>187</v>
      </c>
      <c r="F680" s="14" t="s">
        <v>119</v>
      </c>
      <c r="G680" s="5" t="s">
        <v>1233</v>
      </c>
      <c r="H680" s="6" t="s">
        <v>120</v>
      </c>
      <c r="I680" s="5" t="s">
        <v>1283</v>
      </c>
      <c r="J680" s="5" t="s">
        <v>120</v>
      </c>
      <c r="K680" t="s">
        <v>230</v>
      </c>
      <c r="L680" t="s">
        <v>1234</v>
      </c>
      <c r="M680" t="s">
        <v>1284</v>
      </c>
      <c r="N680" s="1" t="s">
        <v>247</v>
      </c>
    </row>
    <row r="681" spans="1:14" x14ac:dyDescent="0.3">
      <c r="A681" s="1" t="s">
        <v>1219</v>
      </c>
      <c r="B681" t="s">
        <v>1285</v>
      </c>
      <c r="C681" s="2" t="s">
        <v>1286</v>
      </c>
      <c r="D681" t="s">
        <v>282</v>
      </c>
      <c r="E681" s="10" t="s">
        <v>187</v>
      </c>
      <c r="F681" s="14" t="s">
        <v>119</v>
      </c>
      <c r="G681" s="5" t="s">
        <v>1233</v>
      </c>
      <c r="H681" s="6" t="s">
        <v>120</v>
      </c>
      <c r="I681" s="9" t="s">
        <v>1287</v>
      </c>
      <c r="J681" s="4" t="s">
        <v>121</v>
      </c>
      <c r="K681" t="s">
        <v>230</v>
      </c>
      <c r="L681" t="s">
        <v>1234</v>
      </c>
      <c r="M681" t="s">
        <v>1288</v>
      </c>
      <c r="N681" s="1" t="s">
        <v>247</v>
      </c>
    </row>
    <row r="682" spans="1:14" x14ac:dyDescent="0.3">
      <c r="A682" s="1" t="s">
        <v>1219</v>
      </c>
      <c r="B682" t="s">
        <v>1285</v>
      </c>
      <c r="C682" s="2" t="s">
        <v>1289</v>
      </c>
      <c r="D682" t="s">
        <v>282</v>
      </c>
      <c r="E682" s="10" t="s">
        <v>187</v>
      </c>
      <c r="F682" s="14" t="s">
        <v>119</v>
      </c>
      <c r="G682" s="5" t="s">
        <v>1233</v>
      </c>
      <c r="H682" s="6" t="s">
        <v>120</v>
      </c>
      <c r="I682" s="9" t="s">
        <v>1287</v>
      </c>
      <c r="J682" s="4" t="s">
        <v>121</v>
      </c>
      <c r="K682" t="s">
        <v>230</v>
      </c>
      <c r="L682" t="s">
        <v>1234</v>
      </c>
      <c r="M682" t="s">
        <v>1288</v>
      </c>
      <c r="N682" s="1" t="s">
        <v>247</v>
      </c>
    </row>
    <row r="683" spans="1:14" x14ac:dyDescent="0.3">
      <c r="A683" s="1" t="s">
        <v>1219</v>
      </c>
      <c r="B683" t="s">
        <v>1285</v>
      </c>
      <c r="C683" s="2" t="s">
        <v>1290</v>
      </c>
      <c r="D683" t="s">
        <v>282</v>
      </c>
      <c r="E683" s="10" t="s">
        <v>187</v>
      </c>
      <c r="F683" s="14" t="s">
        <v>119</v>
      </c>
      <c r="G683" s="5" t="s">
        <v>1233</v>
      </c>
      <c r="H683" s="6" t="s">
        <v>120</v>
      </c>
      <c r="I683" s="9" t="s">
        <v>1287</v>
      </c>
      <c r="J683" s="4" t="s">
        <v>121</v>
      </c>
      <c r="K683" t="s">
        <v>230</v>
      </c>
      <c r="L683" t="s">
        <v>1234</v>
      </c>
      <c r="M683" t="s">
        <v>1288</v>
      </c>
      <c r="N683" s="1" t="s">
        <v>247</v>
      </c>
    </row>
    <row r="684" spans="1:14" x14ac:dyDescent="0.3">
      <c r="A684" s="1" t="s">
        <v>1219</v>
      </c>
      <c r="B684" t="s">
        <v>1291</v>
      </c>
      <c r="C684" s="2" t="s">
        <v>1292</v>
      </c>
      <c r="D684" t="s">
        <v>282</v>
      </c>
      <c r="E684" s="3" t="s">
        <v>152</v>
      </c>
      <c r="F684" s="14" t="s">
        <v>119</v>
      </c>
      <c r="G684" s="5" t="s">
        <v>1293</v>
      </c>
      <c r="H684" s="6" t="s">
        <v>120</v>
      </c>
      <c r="I684" s="4" t="s">
        <v>1294</v>
      </c>
      <c r="J684" s="4" t="s">
        <v>121</v>
      </c>
      <c r="K684" t="s">
        <v>230</v>
      </c>
      <c r="L684" t="s">
        <v>1295</v>
      </c>
      <c r="M684" t="s">
        <v>1296</v>
      </c>
      <c r="N684" s="1" t="s">
        <v>247</v>
      </c>
    </row>
    <row r="685" spans="1:14" x14ac:dyDescent="0.3">
      <c r="A685" s="1" t="s">
        <v>1297</v>
      </c>
      <c r="B685" t="s">
        <v>1298</v>
      </c>
      <c r="C685" s="2" t="s">
        <v>1299</v>
      </c>
      <c r="D685" t="s">
        <v>282</v>
      </c>
      <c r="E685" s="8" t="s">
        <v>166</v>
      </c>
      <c r="F685" s="15" t="s">
        <v>118</v>
      </c>
      <c r="G685" s="5" t="s">
        <v>299</v>
      </c>
      <c r="H685" s="6" t="s">
        <v>120</v>
      </c>
      <c r="I685" s="5" t="s">
        <v>578</v>
      </c>
      <c r="J685" s="5" t="s">
        <v>120</v>
      </c>
      <c r="K685" t="s">
        <v>235</v>
      </c>
      <c r="L685" t="s">
        <v>1300</v>
      </c>
      <c r="M685" t="s">
        <v>1301</v>
      </c>
      <c r="N685" s="1" t="s">
        <v>247</v>
      </c>
    </row>
    <row r="686" spans="1:14" x14ac:dyDescent="0.3">
      <c r="A686" s="1" t="s">
        <v>1297</v>
      </c>
      <c r="B686" t="s">
        <v>1237</v>
      </c>
      <c r="C686" s="2" t="s">
        <v>1302</v>
      </c>
      <c r="D686" t="s">
        <v>282</v>
      </c>
      <c r="E686" s="10" t="s">
        <v>187</v>
      </c>
      <c r="F686" s="14" t="s">
        <v>119</v>
      </c>
      <c r="G686" s="5" t="s">
        <v>551</v>
      </c>
      <c r="H686" s="6" t="s">
        <v>120</v>
      </c>
      <c r="I686" s="5" t="s">
        <v>1227</v>
      </c>
      <c r="J686" s="5" t="s">
        <v>120</v>
      </c>
      <c r="K686" t="s">
        <v>387</v>
      </c>
      <c r="L686" t="s">
        <v>1303</v>
      </c>
      <c r="M686" t="s">
        <v>1303</v>
      </c>
      <c r="N686" s="1" t="s">
        <v>247</v>
      </c>
    </row>
    <row r="687" spans="1:14" x14ac:dyDescent="0.3">
      <c r="A687" s="1" t="s">
        <v>1304</v>
      </c>
      <c r="B687" t="s">
        <v>1305</v>
      </c>
      <c r="C687" s="2" t="s">
        <v>1306</v>
      </c>
      <c r="D687" t="s">
        <v>282</v>
      </c>
      <c r="E687" s="10" t="s">
        <v>187</v>
      </c>
      <c r="F687" s="14" t="s">
        <v>119</v>
      </c>
      <c r="G687" s="5" t="s">
        <v>1307</v>
      </c>
      <c r="H687" s="6" t="s">
        <v>120</v>
      </c>
      <c r="I687" s="4" t="s">
        <v>1308</v>
      </c>
      <c r="J687" s="4" t="s">
        <v>121</v>
      </c>
      <c r="K687" t="s">
        <v>230</v>
      </c>
      <c r="L687" t="s">
        <v>1309</v>
      </c>
      <c r="M687" t="s">
        <v>1310</v>
      </c>
      <c r="N687" s="1" t="s">
        <v>247</v>
      </c>
    </row>
    <row r="688" spans="1:14" x14ac:dyDescent="0.3">
      <c r="A688" s="1" t="s">
        <v>1304</v>
      </c>
      <c r="B688" t="s">
        <v>1305</v>
      </c>
      <c r="C688" s="2" t="s">
        <v>1311</v>
      </c>
      <c r="D688" t="s">
        <v>282</v>
      </c>
      <c r="E688" s="7" t="s">
        <v>158</v>
      </c>
      <c r="F688" s="15" t="s">
        <v>118</v>
      </c>
      <c r="G688" s="5" t="s">
        <v>1307</v>
      </c>
      <c r="H688" s="6" t="s">
        <v>120</v>
      </c>
      <c r="I688" s="4" t="s">
        <v>1308</v>
      </c>
      <c r="J688" s="4" t="s">
        <v>121</v>
      </c>
      <c r="K688" t="s">
        <v>230</v>
      </c>
      <c r="L688" t="s">
        <v>1309</v>
      </c>
      <c r="M688" t="s">
        <v>1310</v>
      </c>
      <c r="N688" s="1" t="s">
        <v>247</v>
      </c>
    </row>
    <row r="689" spans="1:14" x14ac:dyDescent="0.3">
      <c r="A689" s="1" t="s">
        <v>1304</v>
      </c>
      <c r="B689" t="s">
        <v>1305</v>
      </c>
      <c r="C689" s="2" t="s">
        <v>1312</v>
      </c>
      <c r="D689" t="s">
        <v>282</v>
      </c>
      <c r="E689" s="7" t="s">
        <v>158</v>
      </c>
      <c r="F689" s="15" t="s">
        <v>118</v>
      </c>
      <c r="G689" s="5" t="s">
        <v>1307</v>
      </c>
      <c r="H689" s="6" t="s">
        <v>120</v>
      </c>
      <c r="I689" s="4" t="s">
        <v>1308</v>
      </c>
      <c r="J689" s="4" t="s">
        <v>121</v>
      </c>
      <c r="K689" t="s">
        <v>230</v>
      </c>
      <c r="L689" t="s">
        <v>1309</v>
      </c>
      <c r="M689" t="s">
        <v>1310</v>
      </c>
      <c r="N689" s="1" t="s">
        <v>247</v>
      </c>
    </row>
    <row r="690" spans="1:14" x14ac:dyDescent="0.3">
      <c r="A690" s="1" t="s">
        <v>1304</v>
      </c>
      <c r="B690" t="s">
        <v>1305</v>
      </c>
      <c r="C690" s="2" t="s">
        <v>1313</v>
      </c>
      <c r="D690" t="s">
        <v>282</v>
      </c>
      <c r="E690" s="10" t="s">
        <v>187</v>
      </c>
      <c r="F690" s="14" t="s">
        <v>119</v>
      </c>
      <c r="G690" s="5" t="s">
        <v>1307</v>
      </c>
      <c r="H690" s="6" t="s">
        <v>120</v>
      </c>
      <c r="I690" s="4" t="s">
        <v>1308</v>
      </c>
      <c r="J690" s="4" t="s">
        <v>121</v>
      </c>
      <c r="K690" t="s">
        <v>230</v>
      </c>
      <c r="L690" t="s">
        <v>1309</v>
      </c>
      <c r="M690" t="s">
        <v>1310</v>
      </c>
      <c r="N690" s="1" t="s">
        <v>247</v>
      </c>
    </row>
    <row r="691" spans="1:14" x14ac:dyDescent="0.3">
      <c r="A691" s="1" t="s">
        <v>1304</v>
      </c>
      <c r="B691" t="s">
        <v>1305</v>
      </c>
      <c r="C691" s="2" t="s">
        <v>1314</v>
      </c>
      <c r="D691" t="s">
        <v>282</v>
      </c>
      <c r="E691" s="10" t="s">
        <v>187</v>
      </c>
      <c r="F691" s="14" t="s">
        <v>119</v>
      </c>
      <c r="G691" s="5" t="s">
        <v>1307</v>
      </c>
      <c r="H691" s="6" t="s">
        <v>120</v>
      </c>
      <c r="I691" s="4" t="s">
        <v>1308</v>
      </c>
      <c r="J691" s="4" t="s">
        <v>121</v>
      </c>
      <c r="K691" t="s">
        <v>230</v>
      </c>
      <c r="L691" t="s">
        <v>1309</v>
      </c>
      <c r="M691" t="s">
        <v>1310</v>
      </c>
      <c r="N691" t="s">
        <v>247</v>
      </c>
    </row>
    <row r="692" spans="1:14" x14ac:dyDescent="0.3">
      <c r="A692" s="1" t="s">
        <v>1304</v>
      </c>
      <c r="B692" t="s">
        <v>1305</v>
      </c>
      <c r="C692" s="2" t="s">
        <v>1315</v>
      </c>
      <c r="D692" t="s">
        <v>282</v>
      </c>
      <c r="E692" s="7" t="s">
        <v>158</v>
      </c>
      <c r="F692" s="15" t="s">
        <v>118</v>
      </c>
      <c r="G692" s="5" t="s">
        <v>1307</v>
      </c>
      <c r="H692" s="6" t="s">
        <v>120</v>
      </c>
      <c r="I692" s="4" t="s">
        <v>1308</v>
      </c>
      <c r="J692" s="4" t="s">
        <v>121</v>
      </c>
      <c r="K692" t="s">
        <v>230</v>
      </c>
      <c r="L692" t="s">
        <v>1309</v>
      </c>
      <c r="M692" t="s">
        <v>1310</v>
      </c>
      <c r="N692" s="1" t="s">
        <v>247</v>
      </c>
    </row>
    <row r="693" spans="1:14" x14ac:dyDescent="0.3">
      <c r="A693" s="1" t="s">
        <v>1304</v>
      </c>
      <c r="B693" t="s">
        <v>1316</v>
      </c>
      <c r="C693" s="2" t="s">
        <v>1317</v>
      </c>
      <c r="D693" t="s">
        <v>282</v>
      </c>
      <c r="E693" s="10" t="s">
        <v>187</v>
      </c>
      <c r="F693" s="14" t="s">
        <v>119</v>
      </c>
      <c r="G693" s="5" t="s">
        <v>1318</v>
      </c>
      <c r="H693" s="6" t="s">
        <v>120</v>
      </c>
      <c r="I693" s="4" t="s">
        <v>1308</v>
      </c>
      <c r="J693" s="4" t="s">
        <v>121</v>
      </c>
      <c r="K693" t="s">
        <v>230</v>
      </c>
      <c r="L693" t="s">
        <v>1319</v>
      </c>
      <c r="M693" t="s">
        <v>1310</v>
      </c>
      <c r="N693" s="1" t="s">
        <v>247</v>
      </c>
    </row>
    <row r="694" spans="1:14" x14ac:dyDescent="0.3">
      <c r="A694" s="1" t="s">
        <v>1304</v>
      </c>
      <c r="B694" t="s">
        <v>1316</v>
      </c>
      <c r="C694" s="2" t="s">
        <v>1320</v>
      </c>
      <c r="D694" t="s">
        <v>282</v>
      </c>
      <c r="E694" s="10" t="s">
        <v>187</v>
      </c>
      <c r="F694" s="14" t="s">
        <v>119</v>
      </c>
      <c r="G694" s="5" t="s">
        <v>1318</v>
      </c>
      <c r="H694" s="6" t="s">
        <v>120</v>
      </c>
      <c r="I694" s="4" t="s">
        <v>1308</v>
      </c>
      <c r="J694" s="4" t="s">
        <v>121</v>
      </c>
      <c r="K694" t="s">
        <v>230</v>
      </c>
      <c r="L694" t="s">
        <v>1319</v>
      </c>
      <c r="M694" t="s">
        <v>1310</v>
      </c>
      <c r="N694" s="1" t="s">
        <v>247</v>
      </c>
    </row>
    <row r="695" spans="1:14" x14ac:dyDescent="0.3">
      <c r="A695" s="1" t="s">
        <v>1304</v>
      </c>
      <c r="B695" t="s">
        <v>1321</v>
      </c>
      <c r="C695" s="2" t="s">
        <v>1322</v>
      </c>
      <c r="D695" t="s">
        <v>282</v>
      </c>
      <c r="E695" s="3" t="s">
        <v>152</v>
      </c>
      <c r="F695" s="14" t="s">
        <v>119</v>
      </c>
      <c r="G695" s="5" t="s">
        <v>1318</v>
      </c>
      <c r="H695" s="6" t="s">
        <v>120</v>
      </c>
      <c r="I695" s="4" t="s">
        <v>1323</v>
      </c>
      <c r="J695" s="4" t="s">
        <v>121</v>
      </c>
      <c r="K695" t="s">
        <v>230</v>
      </c>
      <c r="L695" t="s">
        <v>1324</v>
      </c>
      <c r="M695" t="s">
        <v>247</v>
      </c>
      <c r="N695" s="1" t="s">
        <v>247</v>
      </c>
    </row>
    <row r="696" spans="1:14" x14ac:dyDescent="0.3">
      <c r="A696" s="1" t="s">
        <v>1304</v>
      </c>
      <c r="B696" t="s">
        <v>1321</v>
      </c>
      <c r="C696" s="2" t="s">
        <v>1325</v>
      </c>
      <c r="D696" t="s">
        <v>282</v>
      </c>
      <c r="E696" s="10" t="s">
        <v>187</v>
      </c>
      <c r="F696" s="14" t="s">
        <v>119</v>
      </c>
      <c r="G696" s="5" t="s">
        <v>1318</v>
      </c>
      <c r="H696" s="6" t="s">
        <v>120</v>
      </c>
      <c r="I696" s="4" t="s">
        <v>1323</v>
      </c>
      <c r="J696" s="4" t="s">
        <v>121</v>
      </c>
      <c r="K696" t="s">
        <v>230</v>
      </c>
      <c r="L696" t="s">
        <v>1324</v>
      </c>
      <c r="M696" t="s">
        <v>247</v>
      </c>
      <c r="N696" s="1" t="s">
        <v>247</v>
      </c>
    </row>
    <row r="697" spans="1:14" x14ac:dyDescent="0.3">
      <c r="A697" s="1" t="s">
        <v>1304</v>
      </c>
      <c r="B697" t="s">
        <v>1321</v>
      </c>
      <c r="C697" s="2" t="s">
        <v>1326</v>
      </c>
      <c r="D697" t="s">
        <v>282</v>
      </c>
      <c r="E697" s="10" t="s">
        <v>187</v>
      </c>
      <c r="F697" s="14" t="s">
        <v>119</v>
      </c>
      <c r="G697" s="5" t="s">
        <v>1318</v>
      </c>
      <c r="H697" s="6" t="s">
        <v>120</v>
      </c>
      <c r="I697" s="4" t="s">
        <v>1323</v>
      </c>
      <c r="J697" s="4" t="s">
        <v>121</v>
      </c>
      <c r="K697" t="s">
        <v>230</v>
      </c>
      <c r="L697" t="s">
        <v>1324</v>
      </c>
      <c r="M697" t="s">
        <v>247</v>
      </c>
      <c r="N697" t="s">
        <v>247</v>
      </c>
    </row>
    <row r="698" spans="1:14" x14ac:dyDescent="0.3">
      <c r="A698" s="1" t="s">
        <v>1304</v>
      </c>
      <c r="B698" t="s">
        <v>1321</v>
      </c>
      <c r="C698" s="2" t="s">
        <v>1327</v>
      </c>
      <c r="D698" t="s">
        <v>282</v>
      </c>
      <c r="E698" s="10" t="s">
        <v>187</v>
      </c>
      <c r="F698" s="14" t="s">
        <v>119</v>
      </c>
      <c r="G698" s="5" t="s">
        <v>1318</v>
      </c>
      <c r="H698" s="6" t="s">
        <v>120</v>
      </c>
      <c r="I698" s="4" t="s">
        <v>1323</v>
      </c>
      <c r="J698" s="4" t="s">
        <v>121</v>
      </c>
      <c r="K698" t="s">
        <v>230</v>
      </c>
      <c r="L698" t="s">
        <v>1324</v>
      </c>
      <c r="M698" t="s">
        <v>247</v>
      </c>
      <c r="N698" t="s">
        <v>247</v>
      </c>
    </row>
    <row r="699" spans="1:14" x14ac:dyDescent="0.3">
      <c r="A699" s="1" t="s">
        <v>1304</v>
      </c>
      <c r="B699" t="s">
        <v>1321</v>
      </c>
      <c r="C699" s="2" t="s">
        <v>1328</v>
      </c>
      <c r="D699" t="s">
        <v>282</v>
      </c>
      <c r="E699" s="10" t="s">
        <v>187</v>
      </c>
      <c r="F699" s="14" t="s">
        <v>119</v>
      </c>
      <c r="G699" s="5" t="s">
        <v>1318</v>
      </c>
      <c r="H699" s="6" t="s">
        <v>120</v>
      </c>
      <c r="I699" s="4" t="s">
        <v>1323</v>
      </c>
      <c r="J699" s="4" t="s">
        <v>121</v>
      </c>
      <c r="K699" t="s">
        <v>230</v>
      </c>
      <c r="L699" t="s">
        <v>1324</v>
      </c>
      <c r="M699" t="s">
        <v>247</v>
      </c>
      <c r="N699" s="1" t="s">
        <v>247</v>
      </c>
    </row>
    <row r="700" spans="1:14" x14ac:dyDescent="0.3">
      <c r="A700" s="1" t="s">
        <v>1304</v>
      </c>
      <c r="B700" t="s">
        <v>1321</v>
      </c>
      <c r="C700" s="2" t="s">
        <v>1329</v>
      </c>
      <c r="D700" t="s">
        <v>282</v>
      </c>
      <c r="E700" s="10" t="s">
        <v>187</v>
      </c>
      <c r="F700" s="14" t="s">
        <v>119</v>
      </c>
      <c r="G700" s="5" t="s">
        <v>1318</v>
      </c>
      <c r="H700" s="6" t="s">
        <v>120</v>
      </c>
      <c r="I700" s="4" t="s">
        <v>1323</v>
      </c>
      <c r="J700" s="4" t="s">
        <v>121</v>
      </c>
      <c r="K700" t="s">
        <v>230</v>
      </c>
      <c r="L700" t="s">
        <v>1324</v>
      </c>
      <c r="M700" t="s">
        <v>247</v>
      </c>
      <c r="N700" s="1" t="s">
        <v>247</v>
      </c>
    </row>
    <row r="701" spans="1:14" x14ac:dyDescent="0.3">
      <c r="A701" s="1" t="s">
        <v>1304</v>
      </c>
      <c r="B701" t="s">
        <v>1321</v>
      </c>
      <c r="C701" s="2" t="s">
        <v>1330</v>
      </c>
      <c r="D701" t="s">
        <v>282</v>
      </c>
      <c r="E701" s="3" t="s">
        <v>152</v>
      </c>
      <c r="F701" s="14" t="s">
        <v>119</v>
      </c>
      <c r="G701" s="5" t="s">
        <v>1318</v>
      </c>
      <c r="H701" s="6" t="s">
        <v>120</v>
      </c>
      <c r="I701" s="4" t="s">
        <v>1323</v>
      </c>
      <c r="J701" s="4" t="s">
        <v>121</v>
      </c>
      <c r="K701" t="s">
        <v>230</v>
      </c>
      <c r="L701" t="s">
        <v>1324</v>
      </c>
      <c r="M701" t="s">
        <v>247</v>
      </c>
      <c r="N701" s="1" t="s">
        <v>247</v>
      </c>
    </row>
    <row r="702" spans="1:14" x14ac:dyDescent="0.3">
      <c r="A702" s="1" t="s">
        <v>1304</v>
      </c>
      <c r="B702" t="s">
        <v>1331</v>
      </c>
      <c r="C702" s="2" t="s">
        <v>1332</v>
      </c>
      <c r="D702" t="s">
        <v>282</v>
      </c>
      <c r="E702" s="10" t="s">
        <v>187</v>
      </c>
      <c r="F702" s="14" t="s">
        <v>119</v>
      </c>
      <c r="G702" s="5" t="s">
        <v>1318</v>
      </c>
      <c r="H702" s="6" t="s">
        <v>120</v>
      </c>
      <c r="I702" s="4" t="s">
        <v>1308</v>
      </c>
      <c r="J702" s="4" t="s">
        <v>121</v>
      </c>
      <c r="K702" t="s">
        <v>230</v>
      </c>
      <c r="L702" t="s">
        <v>1333</v>
      </c>
      <c r="M702" t="s">
        <v>1310</v>
      </c>
      <c r="N702" t="s">
        <v>247</v>
      </c>
    </row>
    <row r="703" spans="1:14" x14ac:dyDescent="0.3">
      <c r="A703" s="1" t="s">
        <v>1304</v>
      </c>
      <c r="B703" t="s">
        <v>1334</v>
      </c>
      <c r="C703" s="2" t="s">
        <v>1335</v>
      </c>
      <c r="D703" t="s">
        <v>282</v>
      </c>
      <c r="E703" s="10" t="s">
        <v>187</v>
      </c>
      <c r="F703" s="14" t="s">
        <v>119</v>
      </c>
      <c r="G703" s="5" t="s">
        <v>1318</v>
      </c>
      <c r="H703" s="6" t="s">
        <v>120</v>
      </c>
      <c r="I703" s="4" t="s">
        <v>1308</v>
      </c>
      <c r="J703" s="4" t="s">
        <v>121</v>
      </c>
      <c r="K703" t="s">
        <v>230</v>
      </c>
      <c r="L703" t="s">
        <v>1336</v>
      </c>
      <c r="M703" t="s">
        <v>1310</v>
      </c>
      <c r="N703" s="1" t="s">
        <v>247</v>
      </c>
    </row>
    <row r="704" spans="1:14" x14ac:dyDescent="0.3">
      <c r="A704" s="1" t="s">
        <v>1304</v>
      </c>
      <c r="B704" t="s">
        <v>1334</v>
      </c>
      <c r="C704" s="2" t="s">
        <v>1337</v>
      </c>
      <c r="D704" t="s">
        <v>282</v>
      </c>
      <c r="E704" s="10" t="s">
        <v>187</v>
      </c>
      <c r="F704" s="14" t="s">
        <v>119</v>
      </c>
      <c r="G704" s="5" t="s">
        <v>1318</v>
      </c>
      <c r="H704" s="6" t="s">
        <v>120</v>
      </c>
      <c r="I704" s="4" t="s">
        <v>1308</v>
      </c>
      <c r="J704" s="4" t="s">
        <v>121</v>
      </c>
      <c r="K704" t="s">
        <v>230</v>
      </c>
      <c r="L704" t="s">
        <v>1336</v>
      </c>
      <c r="M704" t="s">
        <v>1310</v>
      </c>
      <c r="N704" s="1" t="s">
        <v>247</v>
      </c>
    </row>
    <row r="705" spans="1:14" x14ac:dyDescent="0.3">
      <c r="A705" s="1" t="s">
        <v>1304</v>
      </c>
      <c r="B705" t="s">
        <v>1338</v>
      </c>
      <c r="C705" s="2" t="s">
        <v>1339</v>
      </c>
      <c r="D705" t="s">
        <v>282</v>
      </c>
      <c r="E705" s="10" t="s">
        <v>187</v>
      </c>
      <c r="F705" s="14" t="s">
        <v>119</v>
      </c>
      <c r="G705" s="5" t="s">
        <v>1318</v>
      </c>
      <c r="H705" s="6" t="s">
        <v>120</v>
      </c>
      <c r="I705" s="4" t="s">
        <v>1308</v>
      </c>
      <c r="J705" s="4" t="s">
        <v>121</v>
      </c>
      <c r="K705" t="s">
        <v>230</v>
      </c>
      <c r="L705" t="s">
        <v>1340</v>
      </c>
      <c r="M705" t="s">
        <v>1310</v>
      </c>
      <c r="N705" s="1" t="s">
        <v>247</v>
      </c>
    </row>
    <row r="706" spans="1:14" x14ac:dyDescent="0.3">
      <c r="A706" s="1" t="s">
        <v>1304</v>
      </c>
      <c r="B706" t="s">
        <v>1341</v>
      </c>
      <c r="C706" s="2" t="s">
        <v>1342</v>
      </c>
      <c r="D706" t="s">
        <v>282</v>
      </c>
      <c r="E706" s="10" t="s">
        <v>187</v>
      </c>
      <c r="F706" s="14" t="s">
        <v>119</v>
      </c>
      <c r="G706" s="5" t="s">
        <v>1318</v>
      </c>
      <c r="H706" s="6" t="s">
        <v>120</v>
      </c>
      <c r="I706" s="4" t="s">
        <v>1308</v>
      </c>
      <c r="J706" s="4" t="s">
        <v>121</v>
      </c>
      <c r="K706" t="s">
        <v>230</v>
      </c>
      <c r="L706" t="s">
        <v>1343</v>
      </c>
      <c r="M706" t="s">
        <v>1310</v>
      </c>
      <c r="N706" s="1" t="s">
        <v>247</v>
      </c>
    </row>
    <row r="707" spans="1:14" x14ac:dyDescent="0.3">
      <c r="A707" s="1" t="s">
        <v>1304</v>
      </c>
      <c r="B707" t="s">
        <v>1341</v>
      </c>
      <c r="C707" s="2" t="s">
        <v>1344</v>
      </c>
      <c r="D707" t="s">
        <v>282</v>
      </c>
      <c r="E707" s="10" t="s">
        <v>187</v>
      </c>
      <c r="F707" s="14" t="s">
        <v>119</v>
      </c>
      <c r="G707" s="5" t="s">
        <v>1318</v>
      </c>
      <c r="H707" s="6" t="s">
        <v>120</v>
      </c>
      <c r="I707" s="4" t="s">
        <v>1308</v>
      </c>
      <c r="J707" s="4" t="s">
        <v>121</v>
      </c>
      <c r="K707" t="s">
        <v>230</v>
      </c>
      <c r="L707" t="s">
        <v>1343</v>
      </c>
      <c r="M707" t="s">
        <v>1310</v>
      </c>
      <c r="N707" s="1" t="s">
        <v>247</v>
      </c>
    </row>
    <row r="708" spans="1:14" x14ac:dyDescent="0.3">
      <c r="A708" s="1" t="s">
        <v>1304</v>
      </c>
      <c r="B708" t="s">
        <v>1341</v>
      </c>
      <c r="C708" s="2" t="s">
        <v>1345</v>
      </c>
      <c r="D708" t="s">
        <v>282</v>
      </c>
      <c r="E708" s="10" t="s">
        <v>187</v>
      </c>
      <c r="F708" s="14" t="s">
        <v>119</v>
      </c>
      <c r="G708" s="5" t="s">
        <v>1318</v>
      </c>
      <c r="H708" s="6" t="s">
        <v>120</v>
      </c>
      <c r="I708" s="4" t="s">
        <v>1308</v>
      </c>
      <c r="J708" s="4" t="s">
        <v>121</v>
      </c>
      <c r="K708" t="s">
        <v>230</v>
      </c>
      <c r="L708" t="s">
        <v>1343</v>
      </c>
      <c r="M708" t="s">
        <v>1310</v>
      </c>
      <c r="N708" s="1" t="s">
        <v>247</v>
      </c>
    </row>
    <row r="709" spans="1:14" x14ac:dyDescent="0.3">
      <c r="A709" s="1" t="s">
        <v>1304</v>
      </c>
      <c r="B709" t="s">
        <v>1346</v>
      </c>
      <c r="C709" s="2" t="s">
        <v>1347</v>
      </c>
      <c r="D709" t="s">
        <v>282</v>
      </c>
      <c r="E709" s="10" t="s">
        <v>187</v>
      </c>
      <c r="F709" s="14" t="s">
        <v>119</v>
      </c>
      <c r="G709" s="5" t="s">
        <v>1318</v>
      </c>
      <c r="H709" s="6" t="s">
        <v>120</v>
      </c>
      <c r="I709" s="4" t="s">
        <v>1308</v>
      </c>
      <c r="J709" s="4" t="s">
        <v>121</v>
      </c>
      <c r="K709" t="s">
        <v>230</v>
      </c>
      <c r="L709" t="s">
        <v>1348</v>
      </c>
      <c r="M709" t="s">
        <v>1310</v>
      </c>
      <c r="N709" s="1" t="s">
        <v>247</v>
      </c>
    </row>
    <row r="710" spans="1:14" x14ac:dyDescent="0.3">
      <c r="A710" s="1" t="s">
        <v>1304</v>
      </c>
      <c r="B710" t="s">
        <v>1349</v>
      </c>
      <c r="C710" s="2" t="s">
        <v>1350</v>
      </c>
      <c r="D710" t="s">
        <v>282</v>
      </c>
      <c r="E710" s="3" t="s">
        <v>152</v>
      </c>
      <c r="F710" s="14" t="s">
        <v>119</v>
      </c>
      <c r="G710" s="5" t="s">
        <v>1307</v>
      </c>
      <c r="H710" s="6" t="s">
        <v>120</v>
      </c>
      <c r="I710" s="4" t="s">
        <v>1351</v>
      </c>
      <c r="J710" s="4" t="s">
        <v>121</v>
      </c>
      <c r="K710" t="s">
        <v>230</v>
      </c>
      <c r="L710" t="s">
        <v>1309</v>
      </c>
      <c r="M710" t="s">
        <v>1352</v>
      </c>
      <c r="N710" s="1" t="s">
        <v>247</v>
      </c>
    </row>
    <row r="711" spans="1:14" x14ac:dyDescent="0.3">
      <c r="A711" s="1" t="s">
        <v>1304</v>
      </c>
      <c r="B711" t="s">
        <v>1349</v>
      </c>
      <c r="C711" s="2" t="s">
        <v>1353</v>
      </c>
      <c r="D711" t="s">
        <v>282</v>
      </c>
      <c r="E711" s="3" t="s">
        <v>152</v>
      </c>
      <c r="F711" s="14" t="s">
        <v>119</v>
      </c>
      <c r="G711" s="5" t="s">
        <v>1307</v>
      </c>
      <c r="H711" s="6" t="s">
        <v>120</v>
      </c>
      <c r="I711" s="4" t="s">
        <v>1351</v>
      </c>
      <c r="J711" s="4" t="s">
        <v>121</v>
      </c>
      <c r="K711" t="s">
        <v>230</v>
      </c>
      <c r="L711" t="s">
        <v>1309</v>
      </c>
      <c r="M711" t="s">
        <v>1352</v>
      </c>
      <c r="N711" t="s">
        <v>247</v>
      </c>
    </row>
    <row r="712" spans="1:14" x14ac:dyDescent="0.3">
      <c r="A712" s="1" t="s">
        <v>1304</v>
      </c>
      <c r="B712" t="s">
        <v>1349</v>
      </c>
      <c r="C712" s="2" t="s">
        <v>1354</v>
      </c>
      <c r="D712" t="s">
        <v>282</v>
      </c>
      <c r="E712" s="10" t="s">
        <v>187</v>
      </c>
      <c r="F712" s="14" t="s">
        <v>119</v>
      </c>
      <c r="G712" s="5" t="s">
        <v>1307</v>
      </c>
      <c r="H712" s="6" t="s">
        <v>120</v>
      </c>
      <c r="I712" s="4" t="s">
        <v>1351</v>
      </c>
      <c r="J712" s="4" t="s">
        <v>121</v>
      </c>
      <c r="K712" t="s">
        <v>230</v>
      </c>
      <c r="L712" t="s">
        <v>1309</v>
      </c>
      <c r="M712" t="s">
        <v>1352</v>
      </c>
      <c r="N712" s="1" t="s">
        <v>247</v>
      </c>
    </row>
    <row r="713" spans="1:14" x14ac:dyDescent="0.3">
      <c r="A713" s="1" t="s">
        <v>1304</v>
      </c>
      <c r="B713" t="s">
        <v>1349</v>
      </c>
      <c r="C713" s="2" t="s">
        <v>1355</v>
      </c>
      <c r="D713" t="s">
        <v>282</v>
      </c>
      <c r="E713" s="7" t="s">
        <v>158</v>
      </c>
      <c r="F713" s="15" t="s">
        <v>118</v>
      </c>
      <c r="G713" s="5" t="s">
        <v>1307</v>
      </c>
      <c r="H713" s="6" t="s">
        <v>120</v>
      </c>
      <c r="I713" s="4" t="s">
        <v>1351</v>
      </c>
      <c r="J713" s="4" t="s">
        <v>121</v>
      </c>
      <c r="K713" t="s">
        <v>230</v>
      </c>
      <c r="L713" t="s">
        <v>1309</v>
      </c>
      <c r="M713" t="s">
        <v>1352</v>
      </c>
      <c r="N713" s="1" t="s">
        <v>247</v>
      </c>
    </row>
    <row r="714" spans="1:14" x14ac:dyDescent="0.3">
      <c r="A714" s="1" t="s">
        <v>1304</v>
      </c>
      <c r="B714" t="s">
        <v>1349</v>
      </c>
      <c r="C714" s="2" t="s">
        <v>1356</v>
      </c>
      <c r="D714" t="s">
        <v>282</v>
      </c>
      <c r="E714" s="10" t="s">
        <v>187</v>
      </c>
      <c r="F714" s="14" t="s">
        <v>119</v>
      </c>
      <c r="G714" s="5" t="s">
        <v>1307</v>
      </c>
      <c r="H714" s="6" t="s">
        <v>120</v>
      </c>
      <c r="I714" s="4" t="s">
        <v>1351</v>
      </c>
      <c r="J714" s="4" t="s">
        <v>121</v>
      </c>
      <c r="K714" t="s">
        <v>300</v>
      </c>
      <c r="L714" t="s">
        <v>1309</v>
      </c>
      <c r="M714" t="s">
        <v>1352</v>
      </c>
      <c r="N714" t="s">
        <v>247</v>
      </c>
    </row>
    <row r="715" spans="1:14" x14ac:dyDescent="0.3">
      <c r="A715" s="1" t="s">
        <v>1304</v>
      </c>
      <c r="B715" t="s">
        <v>1349</v>
      </c>
      <c r="C715" s="2" t="s">
        <v>1357</v>
      </c>
      <c r="D715" t="s">
        <v>282</v>
      </c>
      <c r="E715" s="3" t="s">
        <v>152</v>
      </c>
      <c r="F715" s="14" t="s">
        <v>119</v>
      </c>
      <c r="G715" s="5" t="s">
        <v>1318</v>
      </c>
      <c r="H715" s="6" t="s">
        <v>120</v>
      </c>
      <c r="I715" s="4" t="s">
        <v>1351</v>
      </c>
      <c r="J715" s="4" t="s">
        <v>121</v>
      </c>
      <c r="K715" t="s">
        <v>387</v>
      </c>
      <c r="L715" t="s">
        <v>1309</v>
      </c>
      <c r="M715" t="s">
        <v>1352</v>
      </c>
      <c r="N715" t="s">
        <v>247</v>
      </c>
    </row>
    <row r="716" spans="1:14" x14ac:dyDescent="0.3">
      <c r="A716" s="1" t="s">
        <v>1304</v>
      </c>
      <c r="B716" t="s">
        <v>1349</v>
      </c>
      <c r="C716" s="2" t="s">
        <v>1358</v>
      </c>
      <c r="D716" t="s">
        <v>282</v>
      </c>
      <c r="E716" s="7" t="s">
        <v>158</v>
      </c>
      <c r="F716" s="15" t="s">
        <v>118</v>
      </c>
      <c r="G716" s="5" t="s">
        <v>1307</v>
      </c>
      <c r="H716" s="6" t="s">
        <v>120</v>
      </c>
      <c r="I716" s="4" t="s">
        <v>1351</v>
      </c>
      <c r="J716" s="4" t="s">
        <v>121</v>
      </c>
      <c r="K716" t="s">
        <v>230</v>
      </c>
      <c r="L716" t="s">
        <v>1309</v>
      </c>
      <c r="M716" t="s">
        <v>1352</v>
      </c>
      <c r="N716" t="s">
        <v>247</v>
      </c>
    </row>
    <row r="717" spans="1:14" x14ac:dyDescent="0.3">
      <c r="A717" s="1" t="s">
        <v>1304</v>
      </c>
      <c r="B717" t="s">
        <v>1349</v>
      </c>
      <c r="C717" s="2" t="s">
        <v>1359</v>
      </c>
      <c r="D717" t="s">
        <v>282</v>
      </c>
      <c r="E717" s="10" t="s">
        <v>187</v>
      </c>
      <c r="F717" s="14" t="s">
        <v>119</v>
      </c>
      <c r="G717" s="5" t="s">
        <v>1307</v>
      </c>
      <c r="H717" s="6" t="s">
        <v>120</v>
      </c>
      <c r="I717" s="4" t="s">
        <v>1351</v>
      </c>
      <c r="J717" s="4" t="s">
        <v>121</v>
      </c>
      <c r="K717" t="s">
        <v>230</v>
      </c>
      <c r="L717" t="s">
        <v>1309</v>
      </c>
      <c r="M717" t="s">
        <v>1352</v>
      </c>
      <c r="N717" t="s">
        <v>247</v>
      </c>
    </row>
    <row r="718" spans="1:14" x14ac:dyDescent="0.3">
      <c r="A718" s="1" t="s">
        <v>1304</v>
      </c>
      <c r="B718" t="s">
        <v>1349</v>
      </c>
      <c r="C718" s="2" t="s">
        <v>1360</v>
      </c>
      <c r="D718" t="s">
        <v>282</v>
      </c>
      <c r="E718" s="10" t="s">
        <v>187</v>
      </c>
      <c r="F718" s="14" t="s">
        <v>119</v>
      </c>
      <c r="G718" s="5" t="s">
        <v>1307</v>
      </c>
      <c r="H718" s="6" t="s">
        <v>120</v>
      </c>
      <c r="I718" s="4" t="s">
        <v>1351</v>
      </c>
      <c r="J718" s="4" t="s">
        <v>121</v>
      </c>
      <c r="K718" t="s">
        <v>230</v>
      </c>
      <c r="L718" t="s">
        <v>1309</v>
      </c>
      <c r="M718" t="s">
        <v>1352</v>
      </c>
      <c r="N718" t="s">
        <v>247</v>
      </c>
    </row>
    <row r="719" spans="1:14" x14ac:dyDescent="0.3">
      <c r="A719" s="1" t="s">
        <v>1304</v>
      </c>
      <c r="B719" t="s">
        <v>1349</v>
      </c>
      <c r="C719" s="2" t="s">
        <v>1361</v>
      </c>
      <c r="D719" t="s">
        <v>282</v>
      </c>
      <c r="E719" s="10" t="s">
        <v>187</v>
      </c>
      <c r="F719" s="14" t="s">
        <v>119</v>
      </c>
      <c r="G719" s="5" t="s">
        <v>1307</v>
      </c>
      <c r="H719" s="6" t="s">
        <v>120</v>
      </c>
      <c r="I719" s="4" t="s">
        <v>1351</v>
      </c>
      <c r="J719" s="4" t="s">
        <v>121</v>
      </c>
      <c r="K719" t="s">
        <v>230</v>
      </c>
      <c r="L719" t="s">
        <v>1309</v>
      </c>
      <c r="M719" t="s">
        <v>1352</v>
      </c>
      <c r="N719" t="s">
        <v>247</v>
      </c>
    </row>
    <row r="720" spans="1:14" x14ac:dyDescent="0.3">
      <c r="A720" s="1" t="s">
        <v>1304</v>
      </c>
      <c r="B720" t="s">
        <v>1349</v>
      </c>
      <c r="C720" s="2" t="s">
        <v>1362</v>
      </c>
      <c r="D720" t="s">
        <v>282</v>
      </c>
      <c r="E720" s="10" t="s">
        <v>187</v>
      </c>
      <c r="F720" s="14" t="s">
        <v>119</v>
      </c>
      <c r="G720" s="5" t="s">
        <v>1307</v>
      </c>
      <c r="H720" s="6" t="s">
        <v>120</v>
      </c>
      <c r="I720" s="4" t="s">
        <v>1351</v>
      </c>
      <c r="J720" s="4" t="s">
        <v>121</v>
      </c>
      <c r="K720" t="s">
        <v>230</v>
      </c>
      <c r="L720" t="s">
        <v>1309</v>
      </c>
      <c r="M720" t="s">
        <v>1352</v>
      </c>
      <c r="N720" t="s">
        <v>247</v>
      </c>
    </row>
    <row r="721" spans="1:14" x14ac:dyDescent="0.3">
      <c r="A721" s="1" t="s">
        <v>1304</v>
      </c>
      <c r="B721" t="s">
        <v>1349</v>
      </c>
      <c r="C721" s="2" t="s">
        <v>1363</v>
      </c>
      <c r="D721" t="s">
        <v>282</v>
      </c>
      <c r="E721" s="10" t="s">
        <v>187</v>
      </c>
      <c r="F721" s="14" t="s">
        <v>119</v>
      </c>
      <c r="G721" s="5" t="s">
        <v>1307</v>
      </c>
      <c r="H721" s="6" t="s">
        <v>120</v>
      </c>
      <c r="I721" s="4" t="s">
        <v>1351</v>
      </c>
      <c r="J721" s="4" t="s">
        <v>121</v>
      </c>
      <c r="K721" t="s">
        <v>230</v>
      </c>
      <c r="L721" t="s">
        <v>1309</v>
      </c>
      <c r="M721" t="s">
        <v>1352</v>
      </c>
      <c r="N721" s="1" t="s">
        <v>247</v>
      </c>
    </row>
    <row r="722" spans="1:14" x14ac:dyDescent="0.3">
      <c r="A722" s="1" t="s">
        <v>1304</v>
      </c>
      <c r="B722" t="s">
        <v>1349</v>
      </c>
      <c r="C722" s="2" t="s">
        <v>1364</v>
      </c>
      <c r="D722" t="s">
        <v>282</v>
      </c>
      <c r="E722" s="10" t="s">
        <v>187</v>
      </c>
      <c r="F722" s="14" t="s">
        <v>119</v>
      </c>
      <c r="G722" s="5" t="s">
        <v>1307</v>
      </c>
      <c r="H722" s="6" t="s">
        <v>120</v>
      </c>
      <c r="I722" s="4" t="s">
        <v>1351</v>
      </c>
      <c r="J722" s="4" t="s">
        <v>121</v>
      </c>
      <c r="K722" t="s">
        <v>230</v>
      </c>
      <c r="L722" t="s">
        <v>1309</v>
      </c>
      <c r="M722" t="s">
        <v>1352</v>
      </c>
      <c r="N722" s="1" t="s">
        <v>247</v>
      </c>
    </row>
    <row r="723" spans="1:14" x14ac:dyDescent="0.3">
      <c r="A723" s="1" t="s">
        <v>1304</v>
      </c>
      <c r="B723" t="s">
        <v>1349</v>
      </c>
      <c r="C723" s="2" t="s">
        <v>1365</v>
      </c>
      <c r="D723" t="s">
        <v>282</v>
      </c>
      <c r="E723" s="10" t="s">
        <v>187</v>
      </c>
      <c r="F723" s="14" t="s">
        <v>119</v>
      </c>
      <c r="G723" s="5" t="s">
        <v>1307</v>
      </c>
      <c r="H723" s="6" t="s">
        <v>120</v>
      </c>
      <c r="I723" s="4" t="s">
        <v>1351</v>
      </c>
      <c r="J723" s="4" t="s">
        <v>121</v>
      </c>
      <c r="K723" t="s">
        <v>230</v>
      </c>
      <c r="L723" t="s">
        <v>1309</v>
      </c>
      <c r="M723" t="s">
        <v>1352</v>
      </c>
      <c r="N723" s="1" t="s">
        <v>247</v>
      </c>
    </row>
    <row r="724" spans="1:14" x14ac:dyDescent="0.3">
      <c r="A724" s="1" t="s">
        <v>1304</v>
      </c>
      <c r="B724" t="s">
        <v>1349</v>
      </c>
      <c r="C724" s="2" t="s">
        <v>1366</v>
      </c>
      <c r="D724" t="s">
        <v>282</v>
      </c>
      <c r="E724" s="7" t="s">
        <v>158</v>
      </c>
      <c r="F724" s="15" t="s">
        <v>118</v>
      </c>
      <c r="G724" s="5" t="s">
        <v>1307</v>
      </c>
      <c r="H724" s="6" t="s">
        <v>120</v>
      </c>
      <c r="I724" s="4" t="s">
        <v>1351</v>
      </c>
      <c r="J724" s="4" t="s">
        <v>121</v>
      </c>
      <c r="K724" t="s">
        <v>230</v>
      </c>
      <c r="L724" t="s">
        <v>1309</v>
      </c>
      <c r="M724" t="s">
        <v>1352</v>
      </c>
      <c r="N724" s="1" t="s">
        <v>247</v>
      </c>
    </row>
    <row r="725" spans="1:14" x14ac:dyDescent="0.3">
      <c r="A725" s="1" t="s">
        <v>1304</v>
      </c>
      <c r="B725" t="s">
        <v>1349</v>
      </c>
      <c r="C725" s="2" t="s">
        <v>1367</v>
      </c>
      <c r="D725" t="s">
        <v>282</v>
      </c>
      <c r="E725" s="10" t="s">
        <v>187</v>
      </c>
      <c r="F725" s="14" t="s">
        <v>119</v>
      </c>
      <c r="G725" s="5" t="s">
        <v>1307</v>
      </c>
      <c r="H725" s="6" t="s">
        <v>120</v>
      </c>
      <c r="I725" s="4" t="s">
        <v>1351</v>
      </c>
      <c r="J725" s="4" t="s">
        <v>121</v>
      </c>
      <c r="K725" t="s">
        <v>230</v>
      </c>
      <c r="L725" t="s">
        <v>1309</v>
      </c>
      <c r="M725" t="s">
        <v>1352</v>
      </c>
      <c r="N725" s="1" t="s">
        <v>247</v>
      </c>
    </row>
    <row r="726" spans="1:14" x14ac:dyDescent="0.3">
      <c r="A726" s="1" t="s">
        <v>1304</v>
      </c>
      <c r="B726" t="s">
        <v>1349</v>
      </c>
      <c r="C726" s="2" t="s">
        <v>1368</v>
      </c>
      <c r="D726" t="s">
        <v>282</v>
      </c>
      <c r="E726" s="7" t="s">
        <v>158</v>
      </c>
      <c r="F726" s="15" t="s">
        <v>118</v>
      </c>
      <c r="G726" s="5" t="s">
        <v>1307</v>
      </c>
      <c r="H726" s="6" t="s">
        <v>120</v>
      </c>
      <c r="I726" s="4" t="s">
        <v>1351</v>
      </c>
      <c r="J726" s="4" t="s">
        <v>121</v>
      </c>
      <c r="K726" t="s">
        <v>230</v>
      </c>
      <c r="L726" t="s">
        <v>1309</v>
      </c>
      <c r="M726" t="s">
        <v>1352</v>
      </c>
      <c r="N726" s="1" t="s">
        <v>247</v>
      </c>
    </row>
    <row r="727" spans="1:14" x14ac:dyDescent="0.3">
      <c r="A727" s="1" t="s">
        <v>1304</v>
      </c>
      <c r="B727" t="s">
        <v>1349</v>
      </c>
      <c r="C727" s="2" t="s">
        <v>1369</v>
      </c>
      <c r="D727" t="s">
        <v>282</v>
      </c>
      <c r="E727" s="10" t="s">
        <v>187</v>
      </c>
      <c r="F727" s="14" t="s">
        <v>119</v>
      </c>
      <c r="G727" s="5" t="s">
        <v>1307</v>
      </c>
      <c r="H727" s="6" t="s">
        <v>120</v>
      </c>
      <c r="I727" s="4" t="s">
        <v>1351</v>
      </c>
      <c r="J727" s="4" t="s">
        <v>121</v>
      </c>
      <c r="K727" t="s">
        <v>230</v>
      </c>
      <c r="L727" t="s">
        <v>1309</v>
      </c>
      <c r="M727" t="s">
        <v>1352</v>
      </c>
      <c r="N727" t="s">
        <v>247</v>
      </c>
    </row>
    <row r="728" spans="1:14" x14ac:dyDescent="0.3">
      <c r="A728" s="1" t="s">
        <v>1304</v>
      </c>
      <c r="B728" t="s">
        <v>1349</v>
      </c>
      <c r="C728" s="2" t="s">
        <v>1370</v>
      </c>
      <c r="D728" t="s">
        <v>282</v>
      </c>
      <c r="E728" s="7" t="s">
        <v>158</v>
      </c>
      <c r="F728" s="15" t="s">
        <v>118</v>
      </c>
      <c r="G728" s="5" t="s">
        <v>1307</v>
      </c>
      <c r="H728" s="6" t="s">
        <v>120</v>
      </c>
      <c r="I728" s="4" t="s">
        <v>1351</v>
      </c>
      <c r="J728" s="4" t="s">
        <v>121</v>
      </c>
      <c r="K728" t="s">
        <v>230</v>
      </c>
      <c r="L728" t="s">
        <v>1309</v>
      </c>
      <c r="M728" t="s">
        <v>1352</v>
      </c>
      <c r="N728" s="1" t="s">
        <v>247</v>
      </c>
    </row>
    <row r="729" spans="1:14" x14ac:dyDescent="0.3">
      <c r="A729" s="1" t="s">
        <v>1304</v>
      </c>
      <c r="B729" t="s">
        <v>1371</v>
      </c>
      <c r="C729" s="2" t="s">
        <v>1372</v>
      </c>
      <c r="D729" t="s">
        <v>282</v>
      </c>
      <c r="E729" s="10" t="s">
        <v>187</v>
      </c>
      <c r="F729" s="14" t="s">
        <v>119</v>
      </c>
      <c r="G729" s="5" t="s">
        <v>1318</v>
      </c>
      <c r="H729" s="6" t="s">
        <v>120</v>
      </c>
      <c r="I729" s="4" t="s">
        <v>1308</v>
      </c>
      <c r="J729" s="4" t="s">
        <v>121</v>
      </c>
      <c r="K729" t="s">
        <v>230</v>
      </c>
      <c r="L729" t="s">
        <v>1319</v>
      </c>
      <c r="M729" t="s">
        <v>1310</v>
      </c>
      <c r="N729" s="1" t="s">
        <v>247</v>
      </c>
    </row>
    <row r="730" spans="1:14" x14ac:dyDescent="0.3">
      <c r="A730" s="1" t="s">
        <v>1304</v>
      </c>
      <c r="B730" t="s">
        <v>1371</v>
      </c>
      <c r="C730" s="2" t="s">
        <v>1373</v>
      </c>
      <c r="D730" t="s">
        <v>282</v>
      </c>
      <c r="E730" s="10" t="s">
        <v>187</v>
      </c>
      <c r="F730" s="14" t="s">
        <v>119</v>
      </c>
      <c r="G730" s="5" t="s">
        <v>1318</v>
      </c>
      <c r="H730" s="6" t="s">
        <v>120</v>
      </c>
      <c r="I730" s="4" t="s">
        <v>1308</v>
      </c>
      <c r="J730" s="4" t="s">
        <v>121</v>
      </c>
      <c r="K730" t="s">
        <v>230</v>
      </c>
      <c r="L730" t="s">
        <v>1319</v>
      </c>
      <c r="M730" t="s">
        <v>1310</v>
      </c>
      <c r="N730" s="1" t="s">
        <v>247</v>
      </c>
    </row>
    <row r="731" spans="1:14" x14ac:dyDescent="0.3">
      <c r="A731" s="1" t="s">
        <v>1304</v>
      </c>
      <c r="B731" t="s">
        <v>1371</v>
      </c>
      <c r="C731" s="2" t="s">
        <v>1374</v>
      </c>
      <c r="D731" t="s">
        <v>282</v>
      </c>
      <c r="E731" s="10" t="s">
        <v>187</v>
      </c>
      <c r="F731" s="14" t="s">
        <v>119</v>
      </c>
      <c r="G731" s="5" t="s">
        <v>1318</v>
      </c>
      <c r="H731" s="6" t="s">
        <v>120</v>
      </c>
      <c r="I731" s="4" t="s">
        <v>1308</v>
      </c>
      <c r="J731" s="4" t="s">
        <v>121</v>
      </c>
      <c r="K731" t="s">
        <v>230</v>
      </c>
      <c r="L731" t="s">
        <v>1319</v>
      </c>
      <c r="M731" t="s">
        <v>1310</v>
      </c>
      <c r="N731" t="s">
        <v>247</v>
      </c>
    </row>
    <row r="732" spans="1:14" x14ac:dyDescent="0.3">
      <c r="A732" s="1" t="s">
        <v>1304</v>
      </c>
      <c r="B732" t="s">
        <v>1371</v>
      </c>
      <c r="C732" s="2" t="s">
        <v>1375</v>
      </c>
      <c r="D732" t="s">
        <v>282</v>
      </c>
      <c r="E732" s="10" t="s">
        <v>187</v>
      </c>
      <c r="F732" s="14" t="s">
        <v>119</v>
      </c>
      <c r="G732" s="5" t="s">
        <v>1318</v>
      </c>
      <c r="H732" s="6" t="s">
        <v>120</v>
      </c>
      <c r="I732" s="4" t="s">
        <v>1308</v>
      </c>
      <c r="J732" s="4" t="s">
        <v>121</v>
      </c>
      <c r="K732" t="s">
        <v>230</v>
      </c>
      <c r="L732" t="s">
        <v>1319</v>
      </c>
      <c r="M732" t="s">
        <v>1310</v>
      </c>
      <c r="N732" s="1" t="s">
        <v>247</v>
      </c>
    </row>
    <row r="733" spans="1:14" x14ac:dyDescent="0.3">
      <c r="A733" s="1" t="s">
        <v>1304</v>
      </c>
      <c r="B733" t="s">
        <v>1371</v>
      </c>
      <c r="C733" s="2" t="s">
        <v>1376</v>
      </c>
      <c r="D733" t="s">
        <v>282</v>
      </c>
      <c r="E733" s="10" t="s">
        <v>187</v>
      </c>
      <c r="F733" s="14" t="s">
        <v>119</v>
      </c>
      <c r="G733" s="5" t="s">
        <v>1318</v>
      </c>
      <c r="H733" s="6" t="s">
        <v>120</v>
      </c>
      <c r="I733" s="4" t="s">
        <v>1308</v>
      </c>
      <c r="J733" s="4" t="s">
        <v>121</v>
      </c>
      <c r="K733" t="s">
        <v>230</v>
      </c>
      <c r="L733" t="s">
        <v>1319</v>
      </c>
      <c r="M733" t="s">
        <v>1310</v>
      </c>
      <c r="N733" s="1" t="s">
        <v>247</v>
      </c>
    </row>
    <row r="734" spans="1:14" x14ac:dyDescent="0.3">
      <c r="A734" s="1" t="s">
        <v>1304</v>
      </c>
      <c r="B734" t="s">
        <v>1377</v>
      </c>
      <c r="C734" s="2" t="s">
        <v>1378</v>
      </c>
      <c r="D734" t="s">
        <v>282</v>
      </c>
      <c r="E734" s="10" t="s">
        <v>187</v>
      </c>
      <c r="F734" s="14" t="s">
        <v>119</v>
      </c>
      <c r="G734" s="5" t="s">
        <v>1318</v>
      </c>
      <c r="H734" s="6" t="s">
        <v>120</v>
      </c>
      <c r="I734" s="4" t="s">
        <v>1308</v>
      </c>
      <c r="J734" s="4" t="s">
        <v>121</v>
      </c>
      <c r="K734" t="s">
        <v>230</v>
      </c>
      <c r="L734" t="s">
        <v>1324</v>
      </c>
      <c r="M734" t="s">
        <v>1310</v>
      </c>
      <c r="N734" t="s">
        <v>247</v>
      </c>
    </row>
    <row r="735" spans="1:14" x14ac:dyDescent="0.3">
      <c r="A735" s="1" t="s">
        <v>1304</v>
      </c>
      <c r="B735" t="s">
        <v>1377</v>
      </c>
      <c r="C735" s="2" t="s">
        <v>1379</v>
      </c>
      <c r="D735" t="s">
        <v>282</v>
      </c>
      <c r="E735" s="10" t="s">
        <v>187</v>
      </c>
      <c r="F735" s="14" t="s">
        <v>119</v>
      </c>
      <c r="G735" s="5" t="s">
        <v>1318</v>
      </c>
      <c r="H735" s="6" t="s">
        <v>120</v>
      </c>
      <c r="I735" s="4" t="s">
        <v>1308</v>
      </c>
      <c r="J735" s="4" t="s">
        <v>121</v>
      </c>
      <c r="K735" t="s">
        <v>230</v>
      </c>
      <c r="L735" t="s">
        <v>1324</v>
      </c>
      <c r="M735" t="s">
        <v>1310</v>
      </c>
      <c r="N735" s="1" t="s">
        <v>247</v>
      </c>
    </row>
    <row r="736" spans="1:14" x14ac:dyDescent="0.3">
      <c r="A736" s="1" t="s">
        <v>1304</v>
      </c>
      <c r="B736" t="s">
        <v>1380</v>
      </c>
      <c r="C736" s="2" t="s">
        <v>1381</v>
      </c>
      <c r="D736" t="s">
        <v>282</v>
      </c>
      <c r="E736" s="10" t="s">
        <v>187</v>
      </c>
      <c r="F736" s="14" t="s">
        <v>119</v>
      </c>
      <c r="G736" s="5" t="s">
        <v>1318</v>
      </c>
      <c r="H736" s="6" t="s">
        <v>120</v>
      </c>
      <c r="I736" s="4" t="s">
        <v>1308</v>
      </c>
      <c r="J736" s="4" t="s">
        <v>121</v>
      </c>
      <c r="K736" t="s">
        <v>230</v>
      </c>
      <c r="L736" t="s">
        <v>1333</v>
      </c>
      <c r="M736" t="s">
        <v>1310</v>
      </c>
      <c r="N736" s="1" t="s">
        <v>247</v>
      </c>
    </row>
    <row r="737" spans="1:14" x14ac:dyDescent="0.3">
      <c r="A737" s="1" t="s">
        <v>1304</v>
      </c>
      <c r="B737" t="s">
        <v>1382</v>
      </c>
      <c r="C737" s="2" t="s">
        <v>1383</v>
      </c>
      <c r="D737" t="s">
        <v>282</v>
      </c>
      <c r="E737" s="10" t="s">
        <v>187</v>
      </c>
      <c r="F737" s="14" t="s">
        <v>119</v>
      </c>
      <c r="G737" s="5" t="s">
        <v>1318</v>
      </c>
      <c r="H737" s="6" t="s">
        <v>120</v>
      </c>
      <c r="I737" s="4" t="s">
        <v>1308</v>
      </c>
      <c r="J737" s="4" t="s">
        <v>121</v>
      </c>
      <c r="K737" t="s">
        <v>230</v>
      </c>
      <c r="L737" t="s">
        <v>1336</v>
      </c>
      <c r="M737" t="s">
        <v>1310</v>
      </c>
      <c r="N737" s="1" t="s">
        <v>247</v>
      </c>
    </row>
    <row r="738" spans="1:14" x14ac:dyDescent="0.3">
      <c r="A738" s="1" t="s">
        <v>1304</v>
      </c>
      <c r="B738" t="s">
        <v>1382</v>
      </c>
      <c r="C738" s="2" t="s">
        <v>1384</v>
      </c>
      <c r="D738" t="s">
        <v>282</v>
      </c>
      <c r="E738" s="10" t="s">
        <v>187</v>
      </c>
      <c r="F738" s="14" t="s">
        <v>119</v>
      </c>
      <c r="G738" s="5" t="s">
        <v>1318</v>
      </c>
      <c r="H738" s="6" t="s">
        <v>120</v>
      </c>
      <c r="I738" s="4" t="s">
        <v>1308</v>
      </c>
      <c r="J738" s="4" t="s">
        <v>121</v>
      </c>
      <c r="K738" t="s">
        <v>230</v>
      </c>
      <c r="L738" t="s">
        <v>1336</v>
      </c>
      <c r="M738" t="s">
        <v>1310</v>
      </c>
      <c r="N738" s="1" t="s">
        <v>247</v>
      </c>
    </row>
    <row r="739" spans="1:14" x14ac:dyDescent="0.3">
      <c r="A739" s="1" t="s">
        <v>1304</v>
      </c>
      <c r="B739" t="s">
        <v>1382</v>
      </c>
      <c r="C739" s="2" t="s">
        <v>1385</v>
      </c>
      <c r="D739" t="s">
        <v>282</v>
      </c>
      <c r="E739" s="10" t="s">
        <v>187</v>
      </c>
      <c r="F739" s="14" t="s">
        <v>119</v>
      </c>
      <c r="G739" s="5" t="s">
        <v>1318</v>
      </c>
      <c r="H739" s="6" t="s">
        <v>120</v>
      </c>
      <c r="I739" s="4" t="s">
        <v>1308</v>
      </c>
      <c r="J739" s="4" t="s">
        <v>121</v>
      </c>
      <c r="K739" t="s">
        <v>230</v>
      </c>
      <c r="L739" t="s">
        <v>1336</v>
      </c>
      <c r="M739" t="s">
        <v>1310</v>
      </c>
      <c r="N739" t="s">
        <v>247</v>
      </c>
    </row>
    <row r="740" spans="1:14" x14ac:dyDescent="0.3">
      <c r="A740" s="1" t="s">
        <v>1304</v>
      </c>
      <c r="B740" t="s">
        <v>1386</v>
      </c>
      <c r="C740" s="2" t="s">
        <v>1387</v>
      </c>
      <c r="D740" t="s">
        <v>282</v>
      </c>
      <c r="E740" s="10" t="s">
        <v>187</v>
      </c>
      <c r="F740" s="14" t="s">
        <v>119</v>
      </c>
      <c r="G740" s="5" t="s">
        <v>1318</v>
      </c>
      <c r="H740" s="6" t="s">
        <v>120</v>
      </c>
      <c r="I740" s="4" t="s">
        <v>1388</v>
      </c>
      <c r="J740" s="4" t="s">
        <v>121</v>
      </c>
      <c r="K740" t="s">
        <v>230</v>
      </c>
      <c r="L740" t="s">
        <v>1340</v>
      </c>
      <c r="M740" s="2" t="s">
        <v>1389</v>
      </c>
      <c r="N740" t="s">
        <v>247</v>
      </c>
    </row>
    <row r="741" spans="1:14" x14ac:dyDescent="0.3">
      <c r="A741" s="1" t="s">
        <v>1304</v>
      </c>
      <c r="B741" t="s">
        <v>1386</v>
      </c>
      <c r="C741" s="2" t="s">
        <v>1390</v>
      </c>
      <c r="D741" t="s">
        <v>282</v>
      </c>
      <c r="E741" s="10" t="s">
        <v>187</v>
      </c>
      <c r="F741" s="14" t="s">
        <v>119</v>
      </c>
      <c r="G741" s="5" t="s">
        <v>1318</v>
      </c>
      <c r="H741" s="6" t="s">
        <v>120</v>
      </c>
      <c r="I741" s="4" t="s">
        <v>1388</v>
      </c>
      <c r="J741" s="4" t="s">
        <v>121</v>
      </c>
      <c r="K741" t="s">
        <v>230</v>
      </c>
      <c r="L741" t="s">
        <v>1340</v>
      </c>
      <c r="M741" s="2" t="s">
        <v>1389</v>
      </c>
      <c r="N741" s="1" t="s">
        <v>1391</v>
      </c>
    </row>
    <row r="742" spans="1:14" x14ac:dyDescent="0.3">
      <c r="A742" s="1" t="s">
        <v>1304</v>
      </c>
      <c r="B742" t="s">
        <v>1386</v>
      </c>
      <c r="C742" s="2" t="s">
        <v>1392</v>
      </c>
      <c r="D742" t="s">
        <v>282</v>
      </c>
      <c r="E742" s="10" t="s">
        <v>187</v>
      </c>
      <c r="F742" s="14" t="s">
        <v>119</v>
      </c>
      <c r="G742" s="5" t="s">
        <v>1318</v>
      </c>
      <c r="H742" s="6" t="s">
        <v>120</v>
      </c>
      <c r="I742" s="4" t="s">
        <v>1388</v>
      </c>
      <c r="J742" s="4" t="s">
        <v>121</v>
      </c>
      <c r="K742" t="s">
        <v>230</v>
      </c>
      <c r="L742" t="s">
        <v>1340</v>
      </c>
      <c r="M742" s="2" t="s">
        <v>1389</v>
      </c>
      <c r="N742" s="1" t="s">
        <v>247</v>
      </c>
    </row>
    <row r="743" spans="1:14" x14ac:dyDescent="0.3">
      <c r="A743" s="1" t="s">
        <v>1304</v>
      </c>
      <c r="B743" t="s">
        <v>1386</v>
      </c>
      <c r="C743" s="2" t="s">
        <v>1393</v>
      </c>
      <c r="D743" t="s">
        <v>282</v>
      </c>
      <c r="E743" s="10" t="s">
        <v>187</v>
      </c>
      <c r="F743" s="14" t="s">
        <v>119</v>
      </c>
      <c r="G743" s="5" t="s">
        <v>1318</v>
      </c>
      <c r="H743" s="6" t="s">
        <v>120</v>
      </c>
      <c r="I743" s="4" t="s">
        <v>1388</v>
      </c>
      <c r="J743" s="4" t="s">
        <v>121</v>
      </c>
      <c r="K743" t="s">
        <v>230</v>
      </c>
      <c r="L743" t="s">
        <v>1340</v>
      </c>
      <c r="M743" s="2" t="s">
        <v>1389</v>
      </c>
      <c r="N743" t="s">
        <v>247</v>
      </c>
    </row>
    <row r="744" spans="1:14" x14ac:dyDescent="0.3">
      <c r="A744" s="1" t="s">
        <v>1304</v>
      </c>
      <c r="B744" t="s">
        <v>1394</v>
      </c>
      <c r="C744" s="2" t="s">
        <v>1395</v>
      </c>
      <c r="D744" t="s">
        <v>282</v>
      </c>
      <c r="E744" s="10" t="s">
        <v>187</v>
      </c>
      <c r="F744" s="14" t="s">
        <v>119</v>
      </c>
      <c r="G744" s="5" t="s">
        <v>1318</v>
      </c>
      <c r="H744" s="6" t="s">
        <v>120</v>
      </c>
      <c r="I744" s="4" t="s">
        <v>1308</v>
      </c>
      <c r="J744" s="4" t="s">
        <v>121</v>
      </c>
      <c r="K744" t="s">
        <v>230</v>
      </c>
      <c r="L744" t="s">
        <v>1343</v>
      </c>
      <c r="M744" t="s">
        <v>1310</v>
      </c>
      <c r="N744" s="1" t="s">
        <v>247</v>
      </c>
    </row>
    <row r="745" spans="1:14" x14ac:dyDescent="0.3">
      <c r="A745" s="1" t="s">
        <v>1304</v>
      </c>
      <c r="B745" t="s">
        <v>1396</v>
      </c>
      <c r="C745" s="2" t="s">
        <v>1397</v>
      </c>
      <c r="D745" t="s">
        <v>282</v>
      </c>
      <c r="E745" s="10" t="s">
        <v>187</v>
      </c>
      <c r="F745" s="14" t="s">
        <v>119</v>
      </c>
      <c r="G745" s="5" t="s">
        <v>1318</v>
      </c>
      <c r="H745" s="6" t="s">
        <v>120</v>
      </c>
      <c r="I745" s="4" t="s">
        <v>1398</v>
      </c>
      <c r="J745" s="4" t="s">
        <v>121</v>
      </c>
      <c r="K745" t="s">
        <v>230</v>
      </c>
      <c r="L745" t="s">
        <v>1340</v>
      </c>
      <c r="M745" t="s">
        <v>1399</v>
      </c>
      <c r="N745" s="1" t="s">
        <v>247</v>
      </c>
    </row>
    <row r="746" spans="1:14" x14ac:dyDescent="0.3">
      <c r="A746" s="1" t="s">
        <v>1304</v>
      </c>
      <c r="B746" t="s">
        <v>1396</v>
      </c>
      <c r="C746" s="2" t="s">
        <v>1400</v>
      </c>
      <c r="D746" t="s">
        <v>282</v>
      </c>
      <c r="E746" s="10" t="s">
        <v>187</v>
      </c>
      <c r="F746" s="14" t="s">
        <v>119</v>
      </c>
      <c r="G746" s="5" t="s">
        <v>1318</v>
      </c>
      <c r="H746" s="6" t="s">
        <v>120</v>
      </c>
      <c r="I746" s="4" t="s">
        <v>1398</v>
      </c>
      <c r="J746" s="4" t="s">
        <v>121</v>
      </c>
      <c r="K746" t="s">
        <v>230</v>
      </c>
      <c r="L746" t="s">
        <v>1340</v>
      </c>
      <c r="M746" t="s">
        <v>1399</v>
      </c>
      <c r="N746" s="1" t="s">
        <v>247</v>
      </c>
    </row>
    <row r="747" spans="1:14" x14ac:dyDescent="0.3">
      <c r="A747" s="1" t="s">
        <v>1304</v>
      </c>
      <c r="B747" t="s">
        <v>1396</v>
      </c>
      <c r="C747" s="2" t="s">
        <v>1401</v>
      </c>
      <c r="D747" t="s">
        <v>282</v>
      </c>
      <c r="E747" s="10" t="s">
        <v>187</v>
      </c>
      <c r="F747" s="14" t="s">
        <v>119</v>
      </c>
      <c r="G747" s="5" t="s">
        <v>1318</v>
      </c>
      <c r="H747" s="6" t="s">
        <v>120</v>
      </c>
      <c r="I747" s="4" t="s">
        <v>1398</v>
      </c>
      <c r="J747" s="4" t="s">
        <v>121</v>
      </c>
      <c r="K747" t="s">
        <v>235</v>
      </c>
      <c r="L747" t="s">
        <v>1340</v>
      </c>
      <c r="M747" t="s">
        <v>1399</v>
      </c>
      <c r="N747" s="1" t="s">
        <v>247</v>
      </c>
    </row>
    <row r="748" spans="1:14" x14ac:dyDescent="0.3">
      <c r="A748" s="1" t="s">
        <v>1304</v>
      </c>
      <c r="B748" t="s">
        <v>1396</v>
      </c>
      <c r="C748" s="2" t="s">
        <v>1402</v>
      </c>
      <c r="D748" t="s">
        <v>282</v>
      </c>
      <c r="E748" s="10" t="s">
        <v>187</v>
      </c>
      <c r="F748" s="14" t="s">
        <v>119</v>
      </c>
      <c r="G748" s="5" t="s">
        <v>1318</v>
      </c>
      <c r="H748" s="6" t="s">
        <v>120</v>
      </c>
      <c r="I748" s="4" t="s">
        <v>1398</v>
      </c>
      <c r="J748" s="4" t="s">
        <v>121</v>
      </c>
      <c r="K748" t="s">
        <v>230</v>
      </c>
      <c r="L748" t="s">
        <v>1340</v>
      </c>
      <c r="M748" t="s">
        <v>1399</v>
      </c>
      <c r="N748" t="s">
        <v>247</v>
      </c>
    </row>
    <row r="749" spans="1:14" x14ac:dyDescent="0.3">
      <c r="A749" s="1" t="s">
        <v>1304</v>
      </c>
      <c r="B749" t="s">
        <v>1396</v>
      </c>
      <c r="C749" s="2" t="s">
        <v>1403</v>
      </c>
      <c r="D749" t="s">
        <v>282</v>
      </c>
      <c r="E749" s="10" t="s">
        <v>187</v>
      </c>
      <c r="F749" s="14" t="s">
        <v>119</v>
      </c>
      <c r="G749" s="5" t="s">
        <v>1318</v>
      </c>
      <c r="H749" s="6" t="s">
        <v>120</v>
      </c>
      <c r="I749" s="4" t="s">
        <v>1398</v>
      </c>
      <c r="J749" s="4" t="s">
        <v>121</v>
      </c>
      <c r="K749" t="s">
        <v>230</v>
      </c>
      <c r="L749" t="s">
        <v>1340</v>
      </c>
      <c r="M749" t="s">
        <v>1399</v>
      </c>
      <c r="N749" s="1" t="s">
        <v>247</v>
      </c>
    </row>
    <row r="750" spans="1:14" x14ac:dyDescent="0.3">
      <c r="A750" s="1" t="s">
        <v>1304</v>
      </c>
      <c r="B750" t="s">
        <v>1396</v>
      </c>
      <c r="C750" s="2" t="s">
        <v>1404</v>
      </c>
      <c r="D750" t="s">
        <v>282</v>
      </c>
      <c r="E750" s="10" t="s">
        <v>187</v>
      </c>
      <c r="F750" s="14" t="s">
        <v>119</v>
      </c>
      <c r="G750" s="5" t="s">
        <v>1318</v>
      </c>
      <c r="H750" s="6" t="s">
        <v>120</v>
      </c>
      <c r="I750" s="4" t="s">
        <v>1398</v>
      </c>
      <c r="J750" s="4" t="s">
        <v>121</v>
      </c>
      <c r="K750" t="s">
        <v>230</v>
      </c>
      <c r="L750" t="s">
        <v>1340</v>
      </c>
      <c r="M750" t="s">
        <v>1399</v>
      </c>
      <c r="N750" s="1" t="s">
        <v>247</v>
      </c>
    </row>
    <row r="751" spans="1:14" x14ac:dyDescent="0.3">
      <c r="A751" s="1" t="s">
        <v>1304</v>
      </c>
      <c r="B751" t="s">
        <v>1396</v>
      </c>
      <c r="C751" s="2" t="s">
        <v>1405</v>
      </c>
      <c r="D751" t="s">
        <v>282</v>
      </c>
      <c r="E751" s="10" t="s">
        <v>187</v>
      </c>
      <c r="F751" s="14" t="s">
        <v>119</v>
      </c>
      <c r="G751" s="5" t="s">
        <v>1318</v>
      </c>
      <c r="H751" s="6" t="s">
        <v>120</v>
      </c>
      <c r="I751" s="4" t="s">
        <v>1398</v>
      </c>
      <c r="J751" s="4" t="s">
        <v>121</v>
      </c>
      <c r="K751" t="s">
        <v>230</v>
      </c>
      <c r="L751" t="s">
        <v>1340</v>
      </c>
      <c r="M751" t="s">
        <v>1399</v>
      </c>
      <c r="N751" t="s">
        <v>247</v>
      </c>
    </row>
    <row r="752" spans="1:14" x14ac:dyDescent="0.3">
      <c r="A752" s="1" t="s">
        <v>1304</v>
      </c>
      <c r="B752" t="s">
        <v>1396</v>
      </c>
      <c r="C752" s="2" t="s">
        <v>1406</v>
      </c>
      <c r="D752" t="s">
        <v>282</v>
      </c>
      <c r="E752" s="10" t="s">
        <v>187</v>
      </c>
      <c r="F752" s="15" t="s">
        <v>118</v>
      </c>
      <c r="G752" s="5" t="s">
        <v>1318</v>
      </c>
      <c r="H752" s="6" t="s">
        <v>120</v>
      </c>
      <c r="I752" s="4" t="s">
        <v>1398</v>
      </c>
      <c r="J752" s="4" t="s">
        <v>121</v>
      </c>
      <c r="K752" t="s">
        <v>230</v>
      </c>
      <c r="L752" t="s">
        <v>1340</v>
      </c>
      <c r="M752" t="s">
        <v>1399</v>
      </c>
      <c r="N752" t="s">
        <v>247</v>
      </c>
    </row>
    <row r="753" spans="1:14" x14ac:dyDescent="0.3">
      <c r="A753" s="1" t="s">
        <v>1407</v>
      </c>
      <c r="B753" t="s">
        <v>1408</v>
      </c>
      <c r="C753" s="2" t="s">
        <v>1409</v>
      </c>
      <c r="D753" t="s">
        <v>282</v>
      </c>
      <c r="E753" s="10" t="s">
        <v>187</v>
      </c>
      <c r="F753" s="14" t="s">
        <v>119</v>
      </c>
      <c r="G753" s="11" t="s">
        <v>343</v>
      </c>
      <c r="H753" s="4" t="s">
        <v>121</v>
      </c>
      <c r="I753" s="5" t="s">
        <v>1410</v>
      </c>
      <c r="J753" s="5" t="s">
        <v>120</v>
      </c>
      <c r="K753" t="s">
        <v>387</v>
      </c>
      <c r="L753" t="s">
        <v>1411</v>
      </c>
      <c r="M753" t="s">
        <v>1412</v>
      </c>
      <c r="N753" s="1" t="s">
        <v>247</v>
      </c>
    </row>
    <row r="754" spans="1:14" x14ac:dyDescent="0.3">
      <c r="A754" s="1" t="s">
        <v>1407</v>
      </c>
      <c r="B754" t="s">
        <v>1408</v>
      </c>
      <c r="C754" s="2" t="s">
        <v>1413</v>
      </c>
      <c r="D754" t="s">
        <v>282</v>
      </c>
      <c r="E754" s="10" t="s">
        <v>187</v>
      </c>
      <c r="F754" s="14" t="s">
        <v>119</v>
      </c>
      <c r="G754" s="11" t="s">
        <v>343</v>
      </c>
      <c r="H754" s="4" t="s">
        <v>121</v>
      </c>
      <c r="I754" s="5" t="s">
        <v>1410</v>
      </c>
      <c r="J754" s="5" t="s">
        <v>120</v>
      </c>
      <c r="K754" t="s">
        <v>230</v>
      </c>
      <c r="L754" t="s">
        <v>1411</v>
      </c>
      <c r="M754" t="s">
        <v>1412</v>
      </c>
      <c r="N754" s="1" t="s">
        <v>247</v>
      </c>
    </row>
    <row r="755" spans="1:14" x14ac:dyDescent="0.3">
      <c r="A755" s="1" t="s">
        <v>1407</v>
      </c>
      <c r="B755" t="s">
        <v>1408</v>
      </c>
      <c r="C755" s="2" t="s">
        <v>1414</v>
      </c>
      <c r="D755" t="s">
        <v>282</v>
      </c>
      <c r="E755" s="10" t="s">
        <v>187</v>
      </c>
      <c r="F755" s="14" t="s">
        <v>119</v>
      </c>
      <c r="G755" s="11" t="s">
        <v>343</v>
      </c>
      <c r="H755" s="4" t="s">
        <v>121</v>
      </c>
      <c r="I755" s="5" t="s">
        <v>1410</v>
      </c>
      <c r="J755" s="5" t="s">
        <v>120</v>
      </c>
      <c r="K755" t="s">
        <v>230</v>
      </c>
      <c r="L755" t="s">
        <v>1411</v>
      </c>
      <c r="M755" t="s">
        <v>1412</v>
      </c>
      <c r="N755" s="1" t="s">
        <v>247</v>
      </c>
    </row>
    <row r="756" spans="1:14" x14ac:dyDescent="0.3">
      <c r="A756" s="1" t="s">
        <v>1415</v>
      </c>
      <c r="B756" t="s">
        <v>1416</v>
      </c>
      <c r="C756" s="2" t="s">
        <v>1417</v>
      </c>
      <c r="D756" t="s">
        <v>282</v>
      </c>
      <c r="E756" s="3" t="s">
        <v>152</v>
      </c>
      <c r="F756" s="14" t="s">
        <v>119</v>
      </c>
      <c r="G756" s="5" t="s">
        <v>1210</v>
      </c>
      <c r="H756" s="6" t="s">
        <v>120</v>
      </c>
      <c r="I756" s="4" t="s">
        <v>1418</v>
      </c>
      <c r="J756" s="4" t="s">
        <v>121</v>
      </c>
      <c r="K756" t="s">
        <v>387</v>
      </c>
      <c r="L756" t="s">
        <v>1419</v>
      </c>
      <c r="M756" t="s">
        <v>1420</v>
      </c>
      <c r="N756" s="1" t="s">
        <v>247</v>
      </c>
    </row>
    <row r="757" spans="1:14" x14ac:dyDescent="0.3">
      <c r="A757" s="1" t="s">
        <v>1415</v>
      </c>
      <c r="B757" t="s">
        <v>1416</v>
      </c>
      <c r="C757" s="2" t="s">
        <v>1421</v>
      </c>
      <c r="D757" t="s">
        <v>282</v>
      </c>
      <c r="E757" s="10" t="s">
        <v>187</v>
      </c>
      <c r="F757" s="14" t="s">
        <v>119</v>
      </c>
      <c r="G757" s="5" t="s">
        <v>1210</v>
      </c>
      <c r="H757" s="6" t="s">
        <v>120</v>
      </c>
      <c r="I757" s="4" t="s">
        <v>1418</v>
      </c>
      <c r="J757" s="4" t="s">
        <v>121</v>
      </c>
      <c r="K757" t="s">
        <v>230</v>
      </c>
      <c r="L757" t="s">
        <v>1419</v>
      </c>
      <c r="M757" t="s">
        <v>1420</v>
      </c>
      <c r="N757" s="1" t="s">
        <v>247</v>
      </c>
    </row>
    <row r="758" spans="1:14" x14ac:dyDescent="0.3">
      <c r="A758" s="1" t="s">
        <v>1415</v>
      </c>
      <c r="B758" t="s">
        <v>1416</v>
      </c>
      <c r="C758" s="2" t="s">
        <v>1422</v>
      </c>
      <c r="D758" t="s">
        <v>282</v>
      </c>
      <c r="E758" s="10" t="s">
        <v>187</v>
      </c>
      <c r="F758" s="14" t="s">
        <v>119</v>
      </c>
      <c r="G758" s="5" t="s">
        <v>1210</v>
      </c>
      <c r="H758" s="6" t="s">
        <v>120</v>
      </c>
      <c r="I758" s="4" t="s">
        <v>1418</v>
      </c>
      <c r="J758" s="4" t="s">
        <v>121</v>
      </c>
      <c r="K758" t="s">
        <v>235</v>
      </c>
      <c r="L758" t="s">
        <v>1419</v>
      </c>
      <c r="M758" t="s">
        <v>1420</v>
      </c>
      <c r="N758" s="1" t="s">
        <v>247</v>
      </c>
    </row>
    <row r="759" spans="1:14" x14ac:dyDescent="0.3">
      <c r="A759" s="1" t="s">
        <v>1415</v>
      </c>
      <c r="B759" t="s">
        <v>1416</v>
      </c>
      <c r="C759" s="2" t="s">
        <v>1423</v>
      </c>
      <c r="D759" t="s">
        <v>282</v>
      </c>
      <c r="E759" s="3" t="s">
        <v>152</v>
      </c>
      <c r="F759" s="14" t="s">
        <v>119</v>
      </c>
      <c r="G759" s="5" t="s">
        <v>1210</v>
      </c>
      <c r="H759" s="6" t="s">
        <v>120</v>
      </c>
      <c r="I759" s="4" t="s">
        <v>1418</v>
      </c>
      <c r="J759" s="4" t="s">
        <v>121</v>
      </c>
      <c r="K759" t="s">
        <v>230</v>
      </c>
      <c r="L759" t="s">
        <v>1419</v>
      </c>
      <c r="M759" t="s">
        <v>1420</v>
      </c>
      <c r="N759" s="1" t="s">
        <v>247</v>
      </c>
    </row>
    <row r="760" spans="1:14" x14ac:dyDescent="0.3">
      <c r="A760" s="1" t="s">
        <v>1415</v>
      </c>
      <c r="B760" t="s">
        <v>1416</v>
      </c>
      <c r="C760" s="2" t="s">
        <v>1424</v>
      </c>
      <c r="D760" t="s">
        <v>282</v>
      </c>
      <c r="E760" s="10" t="s">
        <v>187</v>
      </c>
      <c r="F760" s="14" t="s">
        <v>119</v>
      </c>
      <c r="G760" s="5" t="s">
        <v>1210</v>
      </c>
      <c r="H760" s="6" t="s">
        <v>120</v>
      </c>
      <c r="I760" s="4" t="s">
        <v>1418</v>
      </c>
      <c r="J760" s="4" t="s">
        <v>121</v>
      </c>
      <c r="K760" t="s">
        <v>230</v>
      </c>
      <c r="L760" t="s">
        <v>1419</v>
      </c>
      <c r="M760" t="s">
        <v>1420</v>
      </c>
      <c r="N760" s="1" t="s">
        <v>247</v>
      </c>
    </row>
    <row r="761" spans="1:14" x14ac:dyDescent="0.3">
      <c r="A761" s="1" t="s">
        <v>1415</v>
      </c>
      <c r="B761" t="s">
        <v>1425</v>
      </c>
      <c r="C761" s="2" t="s">
        <v>1426</v>
      </c>
      <c r="D761" t="s">
        <v>282</v>
      </c>
      <c r="E761" s="3" t="s">
        <v>152</v>
      </c>
      <c r="F761" s="14" t="s">
        <v>119</v>
      </c>
      <c r="G761" s="5" t="s">
        <v>299</v>
      </c>
      <c r="H761" s="6" t="s">
        <v>120</v>
      </c>
      <c r="I761" s="4" t="s">
        <v>1418</v>
      </c>
      <c r="J761" s="4" t="s">
        <v>121</v>
      </c>
      <c r="K761" t="s">
        <v>230</v>
      </c>
      <c r="L761" t="s">
        <v>1427</v>
      </c>
      <c r="M761" t="s">
        <v>1420</v>
      </c>
      <c r="N761" s="1" t="s">
        <v>247</v>
      </c>
    </row>
    <row r="762" spans="1:14" x14ac:dyDescent="0.3">
      <c r="A762" s="1" t="s">
        <v>1415</v>
      </c>
      <c r="B762" t="s">
        <v>1425</v>
      </c>
      <c r="C762" s="2" t="s">
        <v>1428</v>
      </c>
      <c r="D762" t="s">
        <v>282</v>
      </c>
      <c r="E762" s="10" t="s">
        <v>187</v>
      </c>
      <c r="F762" s="14" t="s">
        <v>119</v>
      </c>
      <c r="G762" s="5" t="s">
        <v>299</v>
      </c>
      <c r="H762" s="6" t="s">
        <v>120</v>
      </c>
      <c r="I762" s="4" t="s">
        <v>1418</v>
      </c>
      <c r="J762" s="4" t="s">
        <v>121</v>
      </c>
      <c r="K762" t="s">
        <v>230</v>
      </c>
      <c r="L762" t="s">
        <v>1427</v>
      </c>
      <c r="M762" t="s">
        <v>1420</v>
      </c>
      <c r="N762" t="s">
        <v>247</v>
      </c>
    </row>
    <row r="763" spans="1:14" x14ac:dyDescent="0.3">
      <c r="A763" s="1" t="s">
        <v>1415</v>
      </c>
      <c r="B763" t="s">
        <v>1425</v>
      </c>
      <c r="C763" s="2" t="s">
        <v>1429</v>
      </c>
      <c r="D763" t="s">
        <v>282</v>
      </c>
      <c r="E763" s="10" t="s">
        <v>187</v>
      </c>
      <c r="F763" s="14" t="s">
        <v>119</v>
      </c>
      <c r="G763" s="5" t="s">
        <v>299</v>
      </c>
      <c r="H763" s="6" t="s">
        <v>120</v>
      </c>
      <c r="I763" s="4" t="s">
        <v>1418</v>
      </c>
      <c r="J763" s="4" t="s">
        <v>121</v>
      </c>
      <c r="K763" t="s">
        <v>230</v>
      </c>
      <c r="L763" t="s">
        <v>1427</v>
      </c>
      <c r="M763" t="s">
        <v>1420</v>
      </c>
      <c r="N763" t="s">
        <v>247</v>
      </c>
    </row>
    <row r="764" spans="1:14" x14ac:dyDescent="0.3">
      <c r="A764" s="1" t="s">
        <v>1415</v>
      </c>
      <c r="B764" t="s">
        <v>1425</v>
      </c>
      <c r="C764" s="2" t="s">
        <v>1430</v>
      </c>
      <c r="D764" t="s">
        <v>282</v>
      </c>
      <c r="E764" s="10" t="s">
        <v>187</v>
      </c>
      <c r="F764" s="14" t="s">
        <v>119</v>
      </c>
      <c r="G764" s="5" t="s">
        <v>299</v>
      </c>
      <c r="H764" s="6" t="s">
        <v>120</v>
      </c>
      <c r="I764" s="4" t="s">
        <v>1418</v>
      </c>
      <c r="J764" s="4" t="s">
        <v>121</v>
      </c>
      <c r="K764" t="s">
        <v>230</v>
      </c>
      <c r="L764" t="s">
        <v>1427</v>
      </c>
      <c r="M764" t="s">
        <v>1420</v>
      </c>
      <c r="N764" t="s">
        <v>247</v>
      </c>
    </row>
    <row r="765" spans="1:14" x14ac:dyDescent="0.3">
      <c r="A765" s="1" t="s">
        <v>1415</v>
      </c>
      <c r="B765" t="s">
        <v>1425</v>
      </c>
      <c r="C765" s="2" t="s">
        <v>1431</v>
      </c>
      <c r="D765" t="s">
        <v>282</v>
      </c>
      <c r="E765" s="10" t="s">
        <v>187</v>
      </c>
      <c r="F765" s="14" t="s">
        <v>119</v>
      </c>
      <c r="G765" s="5" t="s">
        <v>299</v>
      </c>
      <c r="H765" s="6" t="s">
        <v>120</v>
      </c>
      <c r="I765" s="4" t="s">
        <v>1418</v>
      </c>
      <c r="J765" s="4" t="s">
        <v>121</v>
      </c>
      <c r="K765" t="s">
        <v>230</v>
      </c>
      <c r="L765" t="s">
        <v>1427</v>
      </c>
      <c r="M765" t="s">
        <v>1420</v>
      </c>
      <c r="N765" t="s">
        <v>247</v>
      </c>
    </row>
    <row r="766" spans="1:14" x14ac:dyDescent="0.3">
      <c r="A766" s="1" t="s">
        <v>1415</v>
      </c>
      <c r="B766" t="s">
        <v>1425</v>
      </c>
      <c r="C766" s="2" t="s">
        <v>1432</v>
      </c>
      <c r="D766" t="s">
        <v>282</v>
      </c>
      <c r="E766" s="3" t="s">
        <v>152</v>
      </c>
      <c r="F766" s="14" t="s">
        <v>119</v>
      </c>
      <c r="G766" s="5" t="s">
        <v>299</v>
      </c>
      <c r="H766" s="6" t="s">
        <v>120</v>
      </c>
      <c r="I766" s="4" t="s">
        <v>1418</v>
      </c>
      <c r="J766" s="4" t="s">
        <v>121</v>
      </c>
      <c r="K766" t="s">
        <v>387</v>
      </c>
      <c r="L766" t="s">
        <v>1427</v>
      </c>
      <c r="M766" t="s">
        <v>1420</v>
      </c>
      <c r="N766" t="s">
        <v>247</v>
      </c>
    </row>
    <row r="767" spans="1:14" x14ac:dyDescent="0.3">
      <c r="A767" s="1" t="s">
        <v>1415</v>
      </c>
      <c r="B767" t="s">
        <v>1425</v>
      </c>
      <c r="C767" s="2" t="s">
        <v>1433</v>
      </c>
      <c r="D767" t="s">
        <v>282</v>
      </c>
      <c r="E767" s="10" t="s">
        <v>187</v>
      </c>
      <c r="F767" s="14" t="s">
        <v>119</v>
      </c>
      <c r="G767" s="5" t="s">
        <v>299</v>
      </c>
      <c r="H767" s="6" t="s">
        <v>120</v>
      </c>
      <c r="I767" s="4" t="s">
        <v>1418</v>
      </c>
      <c r="J767" s="4" t="s">
        <v>121</v>
      </c>
      <c r="K767" t="s">
        <v>230</v>
      </c>
      <c r="L767" t="s">
        <v>1427</v>
      </c>
      <c r="M767" t="s">
        <v>1420</v>
      </c>
      <c r="N767" s="1" t="s">
        <v>247</v>
      </c>
    </row>
    <row r="768" spans="1:14" x14ac:dyDescent="0.3">
      <c r="A768" s="1" t="s">
        <v>1415</v>
      </c>
      <c r="B768" t="s">
        <v>1425</v>
      </c>
      <c r="C768" s="2" t="s">
        <v>1434</v>
      </c>
      <c r="D768" t="s">
        <v>282</v>
      </c>
      <c r="E768" s="10" t="s">
        <v>187</v>
      </c>
      <c r="F768" s="14" t="s">
        <v>119</v>
      </c>
      <c r="G768" s="5" t="s">
        <v>299</v>
      </c>
      <c r="H768" s="6" t="s">
        <v>120</v>
      </c>
      <c r="I768" s="4" t="s">
        <v>1418</v>
      </c>
      <c r="J768" s="4" t="s">
        <v>121</v>
      </c>
      <c r="K768" t="s">
        <v>230</v>
      </c>
      <c r="L768" t="s">
        <v>1427</v>
      </c>
      <c r="M768" t="s">
        <v>1420</v>
      </c>
      <c r="N768" s="1" t="s">
        <v>247</v>
      </c>
    </row>
    <row r="769" spans="1:14" x14ac:dyDescent="0.3">
      <c r="A769" s="1" t="s">
        <v>1415</v>
      </c>
      <c r="B769" t="s">
        <v>1425</v>
      </c>
      <c r="C769" s="2" t="s">
        <v>1435</v>
      </c>
      <c r="D769" t="s">
        <v>282</v>
      </c>
      <c r="E769" s="3" t="s">
        <v>152</v>
      </c>
      <c r="F769" s="14" t="s">
        <v>119</v>
      </c>
      <c r="G769" s="5" t="s">
        <v>299</v>
      </c>
      <c r="H769" s="6" t="s">
        <v>120</v>
      </c>
      <c r="I769" s="4" t="s">
        <v>1418</v>
      </c>
      <c r="J769" s="4" t="s">
        <v>121</v>
      </c>
      <c r="K769" t="s">
        <v>230</v>
      </c>
      <c r="L769" t="s">
        <v>1427</v>
      </c>
      <c r="M769" t="s">
        <v>1420</v>
      </c>
      <c r="N769" s="1" t="s">
        <v>247</v>
      </c>
    </row>
    <row r="770" spans="1:14" x14ac:dyDescent="0.3">
      <c r="A770" s="1" t="s">
        <v>1415</v>
      </c>
      <c r="B770" t="s">
        <v>1425</v>
      </c>
      <c r="C770" s="2" t="s">
        <v>1436</v>
      </c>
      <c r="D770" t="s">
        <v>282</v>
      </c>
      <c r="E770" s="3" t="s">
        <v>152</v>
      </c>
      <c r="F770" s="14" t="s">
        <v>119</v>
      </c>
      <c r="G770" s="5" t="s">
        <v>299</v>
      </c>
      <c r="H770" s="6" t="s">
        <v>120</v>
      </c>
      <c r="I770" s="4" t="s">
        <v>1418</v>
      </c>
      <c r="J770" s="4" t="s">
        <v>121</v>
      </c>
      <c r="K770" t="s">
        <v>230</v>
      </c>
      <c r="L770" t="s">
        <v>1427</v>
      </c>
      <c r="M770" t="s">
        <v>1420</v>
      </c>
      <c r="N770" s="1" t="s">
        <v>247</v>
      </c>
    </row>
    <row r="771" spans="1:14" x14ac:dyDescent="0.3">
      <c r="A771" s="1" t="s">
        <v>1415</v>
      </c>
      <c r="B771" t="s">
        <v>1425</v>
      </c>
      <c r="C771" s="2" t="s">
        <v>1437</v>
      </c>
      <c r="D771" t="s">
        <v>282</v>
      </c>
      <c r="E771" s="3" t="s">
        <v>152</v>
      </c>
      <c r="F771" s="14" t="s">
        <v>119</v>
      </c>
      <c r="G771" s="5" t="s">
        <v>299</v>
      </c>
      <c r="H771" s="6" t="s">
        <v>120</v>
      </c>
      <c r="I771" s="4" t="s">
        <v>1418</v>
      </c>
      <c r="J771" s="4" t="s">
        <v>121</v>
      </c>
      <c r="K771" t="s">
        <v>230</v>
      </c>
      <c r="L771" t="s">
        <v>1427</v>
      </c>
      <c r="M771" t="s">
        <v>1420</v>
      </c>
      <c r="N771" s="1" t="s">
        <v>247</v>
      </c>
    </row>
    <row r="772" spans="1:14" x14ac:dyDescent="0.3">
      <c r="A772" s="1" t="s">
        <v>1415</v>
      </c>
      <c r="B772" t="s">
        <v>1425</v>
      </c>
      <c r="C772" s="2" t="s">
        <v>1438</v>
      </c>
      <c r="D772" t="s">
        <v>282</v>
      </c>
      <c r="E772" s="3" t="s">
        <v>152</v>
      </c>
      <c r="F772" s="14" t="s">
        <v>119</v>
      </c>
      <c r="G772" s="5" t="s">
        <v>299</v>
      </c>
      <c r="H772" s="6" t="s">
        <v>120</v>
      </c>
      <c r="I772" s="4" t="s">
        <v>1418</v>
      </c>
      <c r="J772" s="4" t="s">
        <v>121</v>
      </c>
      <c r="K772" t="s">
        <v>230</v>
      </c>
      <c r="L772" t="s">
        <v>1427</v>
      </c>
      <c r="M772" t="s">
        <v>1420</v>
      </c>
      <c r="N772" s="1" t="s">
        <v>247</v>
      </c>
    </row>
    <row r="773" spans="1:14" x14ac:dyDescent="0.3">
      <c r="A773" s="1" t="s">
        <v>1415</v>
      </c>
      <c r="B773" t="s">
        <v>1425</v>
      </c>
      <c r="C773" s="2" t="s">
        <v>1439</v>
      </c>
      <c r="D773" t="s">
        <v>282</v>
      </c>
      <c r="E773" s="10" t="s">
        <v>187</v>
      </c>
      <c r="F773" s="14" t="s">
        <v>119</v>
      </c>
      <c r="G773" s="5" t="s">
        <v>299</v>
      </c>
      <c r="H773" s="6" t="s">
        <v>120</v>
      </c>
      <c r="I773" s="4" t="s">
        <v>1418</v>
      </c>
      <c r="J773" s="4" t="s">
        <v>121</v>
      </c>
      <c r="K773" t="s">
        <v>230</v>
      </c>
      <c r="L773" t="s">
        <v>1427</v>
      </c>
      <c r="M773" t="s">
        <v>1420</v>
      </c>
      <c r="N773" s="1" t="s">
        <v>247</v>
      </c>
    </row>
    <row r="774" spans="1:14" x14ac:dyDescent="0.3">
      <c r="A774" s="1" t="s">
        <v>1415</v>
      </c>
      <c r="B774" t="s">
        <v>1425</v>
      </c>
      <c r="C774" s="2" t="s">
        <v>1440</v>
      </c>
      <c r="D774" t="s">
        <v>282</v>
      </c>
      <c r="E774" s="10" t="s">
        <v>187</v>
      </c>
      <c r="F774" s="14" t="s">
        <v>119</v>
      </c>
      <c r="G774" s="5" t="s">
        <v>299</v>
      </c>
      <c r="H774" s="6" t="s">
        <v>120</v>
      </c>
      <c r="I774" s="4" t="s">
        <v>1418</v>
      </c>
      <c r="J774" s="4" t="s">
        <v>121</v>
      </c>
      <c r="K774" t="s">
        <v>230</v>
      </c>
      <c r="L774" t="s">
        <v>1427</v>
      </c>
      <c r="M774" t="s">
        <v>1420</v>
      </c>
      <c r="N774" t="s">
        <v>247</v>
      </c>
    </row>
    <row r="775" spans="1:14" x14ac:dyDescent="0.3">
      <c r="A775" s="1" t="s">
        <v>1415</v>
      </c>
      <c r="B775" t="s">
        <v>1441</v>
      </c>
      <c r="C775" s="2" t="s">
        <v>1442</v>
      </c>
      <c r="D775" t="s">
        <v>282</v>
      </c>
      <c r="E775" s="3" t="s">
        <v>152</v>
      </c>
      <c r="F775" s="14" t="s">
        <v>119</v>
      </c>
      <c r="G775" s="5" t="s">
        <v>299</v>
      </c>
      <c r="H775" s="6" t="s">
        <v>120</v>
      </c>
      <c r="I775" s="4" t="s">
        <v>1398</v>
      </c>
      <c r="J775" s="4" t="s">
        <v>121</v>
      </c>
      <c r="K775" t="s">
        <v>230</v>
      </c>
      <c r="L775" t="s">
        <v>1443</v>
      </c>
      <c r="M775" t="s">
        <v>1444</v>
      </c>
      <c r="N775" s="1" t="s">
        <v>247</v>
      </c>
    </row>
    <row r="776" spans="1:14" x14ac:dyDescent="0.3">
      <c r="A776" s="1" t="s">
        <v>1415</v>
      </c>
      <c r="B776" t="s">
        <v>1441</v>
      </c>
      <c r="C776" s="2" t="s">
        <v>1445</v>
      </c>
      <c r="D776" t="s">
        <v>282</v>
      </c>
      <c r="E776" s="3" t="s">
        <v>152</v>
      </c>
      <c r="F776" s="14" t="s">
        <v>119</v>
      </c>
      <c r="G776" s="5" t="s">
        <v>299</v>
      </c>
      <c r="H776" s="6" t="s">
        <v>120</v>
      </c>
      <c r="I776" s="4" t="s">
        <v>1398</v>
      </c>
      <c r="J776" s="4" t="s">
        <v>121</v>
      </c>
      <c r="K776" t="s">
        <v>238</v>
      </c>
      <c r="L776" t="s">
        <v>1443</v>
      </c>
      <c r="M776" t="s">
        <v>1444</v>
      </c>
      <c r="N776" t="s">
        <v>247</v>
      </c>
    </row>
    <row r="777" spans="1:14" x14ac:dyDescent="0.3">
      <c r="A777" s="1" t="s">
        <v>1415</v>
      </c>
      <c r="B777" t="s">
        <v>1441</v>
      </c>
      <c r="C777" s="2" t="s">
        <v>1446</v>
      </c>
      <c r="D777" t="s">
        <v>282</v>
      </c>
      <c r="E777" s="3" t="s">
        <v>152</v>
      </c>
      <c r="F777" s="14" t="s">
        <v>119</v>
      </c>
      <c r="G777" s="5" t="s">
        <v>299</v>
      </c>
      <c r="H777" s="6" t="s">
        <v>120</v>
      </c>
      <c r="I777" s="4" t="s">
        <v>1398</v>
      </c>
      <c r="J777" s="4" t="s">
        <v>121</v>
      </c>
      <c r="K777" t="s">
        <v>230</v>
      </c>
      <c r="L777" t="s">
        <v>1443</v>
      </c>
      <c r="M777" t="s">
        <v>1444</v>
      </c>
      <c r="N777" s="1" t="s">
        <v>247</v>
      </c>
    </row>
    <row r="778" spans="1:14" x14ac:dyDescent="0.3">
      <c r="A778" s="1" t="s">
        <v>1415</v>
      </c>
      <c r="B778" t="s">
        <v>1441</v>
      </c>
      <c r="C778" s="2" t="s">
        <v>1447</v>
      </c>
      <c r="D778" t="s">
        <v>282</v>
      </c>
      <c r="E778" s="3" t="s">
        <v>152</v>
      </c>
      <c r="F778" s="14" t="s">
        <v>119</v>
      </c>
      <c r="G778" s="5" t="s">
        <v>299</v>
      </c>
      <c r="H778" s="6" t="s">
        <v>120</v>
      </c>
      <c r="I778" s="4" t="s">
        <v>1398</v>
      </c>
      <c r="J778" s="4" t="s">
        <v>121</v>
      </c>
      <c r="K778" t="s">
        <v>230</v>
      </c>
      <c r="L778" t="s">
        <v>1443</v>
      </c>
      <c r="M778" t="s">
        <v>1444</v>
      </c>
      <c r="N778" s="1" t="s">
        <v>247</v>
      </c>
    </row>
    <row r="779" spans="1:14" x14ac:dyDescent="0.3">
      <c r="A779" s="1" t="s">
        <v>1415</v>
      </c>
      <c r="B779" t="s">
        <v>1441</v>
      </c>
      <c r="C779" s="2" t="s">
        <v>1448</v>
      </c>
      <c r="D779" t="s">
        <v>282</v>
      </c>
      <c r="E779" s="10" t="s">
        <v>187</v>
      </c>
      <c r="F779" s="14" t="s">
        <v>119</v>
      </c>
      <c r="G779" s="5" t="s">
        <v>299</v>
      </c>
      <c r="H779" s="6" t="s">
        <v>120</v>
      </c>
      <c r="I779" s="4" t="s">
        <v>1398</v>
      </c>
      <c r="J779" s="4" t="s">
        <v>121</v>
      </c>
      <c r="K779" t="s">
        <v>230</v>
      </c>
      <c r="L779" t="s">
        <v>1443</v>
      </c>
      <c r="M779" t="s">
        <v>1444</v>
      </c>
      <c r="N779" s="1" t="s">
        <v>247</v>
      </c>
    </row>
    <row r="780" spans="1:14" x14ac:dyDescent="0.3">
      <c r="A780" s="1" t="s">
        <v>1415</v>
      </c>
      <c r="B780" t="s">
        <v>1441</v>
      </c>
      <c r="C780" s="2" t="s">
        <v>1449</v>
      </c>
      <c r="D780" t="s">
        <v>282</v>
      </c>
      <c r="E780" s="3" t="s">
        <v>152</v>
      </c>
      <c r="F780" s="14" t="s">
        <v>119</v>
      </c>
      <c r="G780" s="5" t="s">
        <v>299</v>
      </c>
      <c r="H780" s="6" t="s">
        <v>120</v>
      </c>
      <c r="I780" s="4" t="s">
        <v>1398</v>
      </c>
      <c r="J780" s="4" t="s">
        <v>121</v>
      </c>
      <c r="K780" t="s">
        <v>230</v>
      </c>
      <c r="L780" t="s">
        <v>1443</v>
      </c>
      <c r="M780" t="s">
        <v>1444</v>
      </c>
      <c r="N780" t="s">
        <v>247</v>
      </c>
    </row>
    <row r="781" spans="1:14" x14ac:dyDescent="0.3">
      <c r="A781" s="1" t="s">
        <v>1415</v>
      </c>
      <c r="B781" t="s">
        <v>1441</v>
      </c>
      <c r="C781" s="2" t="s">
        <v>1450</v>
      </c>
      <c r="D781" t="s">
        <v>282</v>
      </c>
      <c r="E781" s="3" t="s">
        <v>152</v>
      </c>
      <c r="F781" s="14" t="s">
        <v>119</v>
      </c>
      <c r="G781" s="5" t="s">
        <v>299</v>
      </c>
      <c r="H781" s="6" t="s">
        <v>120</v>
      </c>
      <c r="I781" s="4" t="s">
        <v>1398</v>
      </c>
      <c r="J781" s="4" t="s">
        <v>121</v>
      </c>
      <c r="K781" t="s">
        <v>238</v>
      </c>
      <c r="L781" t="s">
        <v>1443</v>
      </c>
      <c r="M781" t="s">
        <v>1444</v>
      </c>
      <c r="N781" s="1" t="s">
        <v>247</v>
      </c>
    </row>
    <row r="782" spans="1:14" x14ac:dyDescent="0.3">
      <c r="A782" s="1" t="s">
        <v>1415</v>
      </c>
      <c r="B782" t="s">
        <v>1441</v>
      </c>
      <c r="C782" s="2" t="s">
        <v>1451</v>
      </c>
      <c r="D782" t="s">
        <v>282</v>
      </c>
      <c r="E782" s="3" t="s">
        <v>152</v>
      </c>
      <c r="F782" s="14" t="s">
        <v>119</v>
      </c>
      <c r="G782" s="5" t="s">
        <v>299</v>
      </c>
      <c r="H782" s="6" t="s">
        <v>120</v>
      </c>
      <c r="I782" s="4" t="s">
        <v>1398</v>
      </c>
      <c r="J782" s="4" t="s">
        <v>121</v>
      </c>
      <c r="K782" t="s">
        <v>230</v>
      </c>
      <c r="L782" t="s">
        <v>1443</v>
      </c>
      <c r="M782" t="s">
        <v>1444</v>
      </c>
      <c r="N782" s="1" t="s">
        <v>247</v>
      </c>
    </row>
    <row r="783" spans="1:14" x14ac:dyDescent="0.3">
      <c r="A783" s="1" t="s">
        <v>1415</v>
      </c>
      <c r="B783" t="s">
        <v>1441</v>
      </c>
      <c r="C783" s="2" t="s">
        <v>1452</v>
      </c>
      <c r="D783" t="s">
        <v>282</v>
      </c>
      <c r="E783" s="3" t="s">
        <v>152</v>
      </c>
      <c r="F783" s="14" t="s">
        <v>119</v>
      </c>
      <c r="G783" s="5" t="s">
        <v>299</v>
      </c>
      <c r="H783" s="6" t="s">
        <v>120</v>
      </c>
      <c r="I783" s="4" t="s">
        <v>1398</v>
      </c>
      <c r="J783" s="4" t="s">
        <v>121</v>
      </c>
      <c r="K783" t="s">
        <v>230</v>
      </c>
      <c r="L783" t="s">
        <v>1443</v>
      </c>
      <c r="M783" t="s">
        <v>1444</v>
      </c>
      <c r="N783" t="s">
        <v>247</v>
      </c>
    </row>
    <row r="784" spans="1:14" x14ac:dyDescent="0.3">
      <c r="A784" s="1" t="s">
        <v>1415</v>
      </c>
      <c r="B784" t="s">
        <v>1441</v>
      </c>
      <c r="C784" s="2" t="s">
        <v>1453</v>
      </c>
      <c r="D784" t="s">
        <v>282</v>
      </c>
      <c r="E784" s="3" t="s">
        <v>152</v>
      </c>
      <c r="F784" s="14" t="s">
        <v>119</v>
      </c>
      <c r="G784" s="5" t="s">
        <v>299</v>
      </c>
      <c r="H784" s="6" t="s">
        <v>120</v>
      </c>
      <c r="I784" s="4" t="s">
        <v>1398</v>
      </c>
      <c r="J784" s="4" t="s">
        <v>121</v>
      </c>
      <c r="K784" t="s">
        <v>230</v>
      </c>
      <c r="L784" t="s">
        <v>1443</v>
      </c>
      <c r="M784" t="s">
        <v>1444</v>
      </c>
      <c r="N784" s="1" t="s">
        <v>247</v>
      </c>
    </row>
    <row r="785" spans="1:14" x14ac:dyDescent="0.3">
      <c r="A785" s="1" t="s">
        <v>1415</v>
      </c>
      <c r="B785" t="s">
        <v>1441</v>
      </c>
      <c r="C785" s="2" t="s">
        <v>1454</v>
      </c>
      <c r="D785" t="s">
        <v>282</v>
      </c>
      <c r="E785" s="3" t="s">
        <v>152</v>
      </c>
      <c r="F785" s="14" t="s">
        <v>119</v>
      </c>
      <c r="G785" s="5" t="s">
        <v>299</v>
      </c>
      <c r="H785" s="6" t="s">
        <v>120</v>
      </c>
      <c r="I785" s="4" t="s">
        <v>1398</v>
      </c>
      <c r="J785" s="4" t="s">
        <v>121</v>
      </c>
      <c r="K785" t="s">
        <v>230</v>
      </c>
      <c r="L785" t="s">
        <v>1443</v>
      </c>
      <c r="M785" t="s">
        <v>1444</v>
      </c>
      <c r="N785" t="s">
        <v>247</v>
      </c>
    </row>
    <row r="786" spans="1:14" x14ac:dyDescent="0.3">
      <c r="A786" s="1" t="s">
        <v>1415</v>
      </c>
      <c r="B786" t="s">
        <v>1441</v>
      </c>
      <c r="C786" s="2" t="s">
        <v>1455</v>
      </c>
      <c r="D786" t="s">
        <v>282</v>
      </c>
      <c r="E786" s="10" t="s">
        <v>187</v>
      </c>
      <c r="F786" s="14" t="s">
        <v>119</v>
      </c>
      <c r="G786" s="5" t="s">
        <v>299</v>
      </c>
      <c r="H786" s="6" t="s">
        <v>120</v>
      </c>
      <c r="I786" s="4" t="s">
        <v>1398</v>
      </c>
      <c r="J786" s="4" t="s">
        <v>121</v>
      </c>
      <c r="K786" t="s">
        <v>230</v>
      </c>
      <c r="L786" t="s">
        <v>1443</v>
      </c>
      <c r="M786" t="s">
        <v>1444</v>
      </c>
      <c r="N786" s="1" t="s">
        <v>247</v>
      </c>
    </row>
    <row r="787" spans="1:14" x14ac:dyDescent="0.3">
      <c r="A787" s="1" t="s">
        <v>1415</v>
      </c>
      <c r="B787" t="s">
        <v>1441</v>
      </c>
      <c r="C787" s="2" t="s">
        <v>1456</v>
      </c>
      <c r="D787" t="s">
        <v>282</v>
      </c>
      <c r="E787" s="3" t="s">
        <v>152</v>
      </c>
      <c r="F787" s="14" t="s">
        <v>119</v>
      </c>
      <c r="G787" s="5" t="s">
        <v>299</v>
      </c>
      <c r="H787" s="6" t="s">
        <v>120</v>
      </c>
      <c r="I787" s="4" t="s">
        <v>1398</v>
      </c>
      <c r="J787" s="4" t="s">
        <v>121</v>
      </c>
      <c r="K787" t="s">
        <v>230</v>
      </c>
      <c r="L787" t="s">
        <v>1443</v>
      </c>
      <c r="M787" t="s">
        <v>1444</v>
      </c>
      <c r="N787" t="s">
        <v>247</v>
      </c>
    </row>
    <row r="788" spans="1:14" x14ac:dyDescent="0.3">
      <c r="A788" s="1" t="s">
        <v>1415</v>
      </c>
      <c r="B788" t="s">
        <v>1441</v>
      </c>
      <c r="C788" s="2" t="s">
        <v>1457</v>
      </c>
      <c r="D788" t="s">
        <v>282</v>
      </c>
      <c r="E788" s="3" t="s">
        <v>152</v>
      </c>
      <c r="F788" s="14" t="s">
        <v>119</v>
      </c>
      <c r="G788" s="5" t="s">
        <v>299</v>
      </c>
      <c r="H788" s="6" t="s">
        <v>120</v>
      </c>
      <c r="I788" s="4" t="s">
        <v>1398</v>
      </c>
      <c r="J788" s="4" t="s">
        <v>121</v>
      </c>
      <c r="K788" t="s">
        <v>230</v>
      </c>
      <c r="L788" t="s">
        <v>1443</v>
      </c>
      <c r="M788" t="s">
        <v>1444</v>
      </c>
      <c r="N788" t="s">
        <v>247</v>
      </c>
    </row>
    <row r="789" spans="1:14" x14ac:dyDescent="0.3">
      <c r="A789" s="1" t="s">
        <v>1415</v>
      </c>
      <c r="B789" t="s">
        <v>1441</v>
      </c>
      <c r="C789" s="2" t="s">
        <v>1458</v>
      </c>
      <c r="D789" t="s">
        <v>282</v>
      </c>
      <c r="E789" s="3" t="s">
        <v>152</v>
      </c>
      <c r="F789" s="14" t="s">
        <v>119</v>
      </c>
      <c r="G789" s="5" t="s">
        <v>299</v>
      </c>
      <c r="H789" s="6" t="s">
        <v>120</v>
      </c>
      <c r="I789" s="4" t="s">
        <v>1398</v>
      </c>
      <c r="J789" s="4" t="s">
        <v>121</v>
      </c>
      <c r="K789" t="s">
        <v>230</v>
      </c>
      <c r="L789" t="s">
        <v>1443</v>
      </c>
      <c r="M789" t="s">
        <v>1444</v>
      </c>
      <c r="N789" t="s">
        <v>247</v>
      </c>
    </row>
    <row r="790" spans="1:14" x14ac:dyDescent="0.3">
      <c r="A790" s="1" t="s">
        <v>1415</v>
      </c>
      <c r="B790" t="s">
        <v>1441</v>
      </c>
      <c r="C790" s="2" t="s">
        <v>1459</v>
      </c>
      <c r="D790" t="s">
        <v>282</v>
      </c>
      <c r="E790" s="10" t="s">
        <v>187</v>
      </c>
      <c r="F790" s="14" t="s">
        <v>119</v>
      </c>
      <c r="G790" s="5" t="s">
        <v>299</v>
      </c>
      <c r="H790" s="6" t="s">
        <v>120</v>
      </c>
      <c r="I790" s="4" t="s">
        <v>1398</v>
      </c>
      <c r="J790" s="4" t="s">
        <v>121</v>
      </c>
      <c r="K790" t="s">
        <v>238</v>
      </c>
      <c r="L790" t="s">
        <v>1443</v>
      </c>
      <c r="M790" t="s">
        <v>1444</v>
      </c>
      <c r="N790" t="s">
        <v>247</v>
      </c>
    </row>
    <row r="791" spans="1:14" x14ac:dyDescent="0.3">
      <c r="A791" s="1" t="s">
        <v>127</v>
      </c>
      <c r="B791" t="s">
        <v>1460</v>
      </c>
      <c r="C791" s="2" t="s">
        <v>14</v>
      </c>
      <c r="D791" t="s">
        <v>470</v>
      </c>
      <c r="E791" s="7" t="s">
        <v>158</v>
      </c>
      <c r="F791" s="15" t="s">
        <v>118</v>
      </c>
      <c r="G791" s="5" t="s">
        <v>160</v>
      </c>
      <c r="H791" s="6" t="s">
        <v>120</v>
      </c>
      <c r="I791" s="4" t="s">
        <v>193</v>
      </c>
      <c r="J791" s="4" t="s">
        <v>121</v>
      </c>
      <c r="K791" t="s">
        <v>300</v>
      </c>
      <c r="L791" t="s">
        <v>233</v>
      </c>
      <c r="M791" t="s">
        <v>232</v>
      </c>
      <c r="N791" t="s">
        <v>247</v>
      </c>
    </row>
    <row r="792" spans="1:14" x14ac:dyDescent="0.3">
      <c r="A792" s="1" t="s">
        <v>127</v>
      </c>
      <c r="B792" t="s">
        <v>1461</v>
      </c>
      <c r="C792" s="2" t="s">
        <v>1462</v>
      </c>
      <c r="D792" t="s">
        <v>282</v>
      </c>
      <c r="E792" s="7" t="s">
        <v>158</v>
      </c>
      <c r="F792" s="15" t="s">
        <v>118</v>
      </c>
      <c r="G792" s="5" t="s">
        <v>1463</v>
      </c>
      <c r="H792" s="6" t="s">
        <v>120</v>
      </c>
      <c r="I792" s="5" t="s">
        <v>180</v>
      </c>
      <c r="J792" s="5" t="s">
        <v>120</v>
      </c>
      <c r="K792" t="s">
        <v>235</v>
      </c>
      <c r="L792" t="s">
        <v>1464</v>
      </c>
      <c r="M792" t="s">
        <v>1465</v>
      </c>
      <c r="N792" t="s">
        <v>247</v>
      </c>
    </row>
    <row r="793" spans="1:14" x14ac:dyDescent="0.3">
      <c r="A793" s="1" t="s">
        <v>127</v>
      </c>
      <c r="B793" t="s">
        <v>1461</v>
      </c>
      <c r="C793" s="2" t="s">
        <v>1466</v>
      </c>
      <c r="D793" t="s">
        <v>282</v>
      </c>
      <c r="E793" s="8" t="s">
        <v>166</v>
      </c>
      <c r="F793" s="15" t="s">
        <v>118</v>
      </c>
      <c r="G793" s="5" t="s">
        <v>1463</v>
      </c>
      <c r="H793" s="6" t="s">
        <v>120</v>
      </c>
      <c r="I793" s="5" t="s">
        <v>180</v>
      </c>
      <c r="J793" s="5" t="s">
        <v>120</v>
      </c>
      <c r="K793" t="s">
        <v>235</v>
      </c>
      <c r="L793" t="s">
        <v>1464</v>
      </c>
      <c r="M793" t="s">
        <v>1465</v>
      </c>
      <c r="N793" s="1" t="s">
        <v>247</v>
      </c>
    </row>
    <row r="794" spans="1:14" x14ac:dyDescent="0.3">
      <c r="A794" s="1" t="s">
        <v>127</v>
      </c>
      <c r="B794" t="s">
        <v>1461</v>
      </c>
      <c r="C794" s="2" t="s">
        <v>1467</v>
      </c>
      <c r="D794" t="s">
        <v>282</v>
      </c>
      <c r="E794" s="8" t="s">
        <v>166</v>
      </c>
      <c r="F794" s="15" t="s">
        <v>118</v>
      </c>
      <c r="G794" s="5" t="s">
        <v>1463</v>
      </c>
      <c r="H794" s="6" t="s">
        <v>120</v>
      </c>
      <c r="I794" s="5" t="s">
        <v>180</v>
      </c>
      <c r="J794" s="5" t="s">
        <v>120</v>
      </c>
      <c r="K794" t="s">
        <v>235</v>
      </c>
      <c r="L794" t="s">
        <v>1464</v>
      </c>
      <c r="M794" t="s">
        <v>1465</v>
      </c>
      <c r="N794" s="1" t="s">
        <v>247</v>
      </c>
    </row>
    <row r="795" spans="1:14" x14ac:dyDescent="0.3">
      <c r="A795" s="1" t="s">
        <v>127</v>
      </c>
      <c r="B795" t="s">
        <v>1461</v>
      </c>
      <c r="C795" s="2" t="s">
        <v>1468</v>
      </c>
      <c r="D795" t="s">
        <v>282</v>
      </c>
      <c r="E795" s="8" t="s">
        <v>166</v>
      </c>
      <c r="F795" s="15" t="s">
        <v>118</v>
      </c>
      <c r="G795" s="18" t="s">
        <v>1469</v>
      </c>
      <c r="H795" s="6" t="s">
        <v>120</v>
      </c>
      <c r="I795" s="5" t="s">
        <v>180</v>
      </c>
      <c r="J795" s="5" t="s">
        <v>120</v>
      </c>
      <c r="K795" t="s">
        <v>230</v>
      </c>
      <c r="L795" t="s">
        <v>1464</v>
      </c>
      <c r="M795" t="s">
        <v>1465</v>
      </c>
      <c r="N795" s="1" t="s">
        <v>247</v>
      </c>
    </row>
    <row r="796" spans="1:14" x14ac:dyDescent="0.3">
      <c r="A796" s="1" t="s">
        <v>127</v>
      </c>
      <c r="B796" t="s">
        <v>1461</v>
      </c>
      <c r="C796" s="2" t="s">
        <v>1470</v>
      </c>
      <c r="D796" t="s">
        <v>282</v>
      </c>
      <c r="E796" s="7" t="s">
        <v>158</v>
      </c>
      <c r="F796" s="15" t="s">
        <v>118</v>
      </c>
      <c r="G796" s="5" t="s">
        <v>1471</v>
      </c>
      <c r="H796" s="6" t="s">
        <v>120</v>
      </c>
      <c r="I796" s="5" t="s">
        <v>180</v>
      </c>
      <c r="J796" s="5" t="s">
        <v>120</v>
      </c>
      <c r="K796" t="s">
        <v>235</v>
      </c>
      <c r="L796" t="s">
        <v>1464</v>
      </c>
      <c r="M796" t="s">
        <v>1465</v>
      </c>
      <c r="N796" s="1" t="s">
        <v>247</v>
      </c>
    </row>
    <row r="797" spans="1:14" x14ac:dyDescent="0.3">
      <c r="A797" s="1" t="s">
        <v>127</v>
      </c>
      <c r="B797" t="s">
        <v>1472</v>
      </c>
      <c r="C797" s="2" t="s">
        <v>1473</v>
      </c>
      <c r="D797" t="s">
        <v>282</v>
      </c>
      <c r="E797" s="7" t="s">
        <v>158</v>
      </c>
      <c r="F797" s="15" t="s">
        <v>118</v>
      </c>
      <c r="G797" s="18" t="s">
        <v>1469</v>
      </c>
      <c r="H797" s="6" t="s">
        <v>120</v>
      </c>
      <c r="I797" s="4" t="s">
        <v>1398</v>
      </c>
      <c r="J797" s="4" t="s">
        <v>121</v>
      </c>
      <c r="K797" t="s">
        <v>230</v>
      </c>
      <c r="L797" t="s">
        <v>1464</v>
      </c>
      <c r="M797" t="s">
        <v>1444</v>
      </c>
      <c r="N797" s="1" t="s">
        <v>247</v>
      </c>
    </row>
    <row r="798" spans="1:14" x14ac:dyDescent="0.3">
      <c r="A798" s="1" t="s">
        <v>1474</v>
      </c>
      <c r="B798" t="s">
        <v>1475</v>
      </c>
      <c r="C798" s="2" t="s">
        <v>1476</v>
      </c>
      <c r="D798" t="s">
        <v>282</v>
      </c>
      <c r="E798" s="10" t="s">
        <v>187</v>
      </c>
      <c r="F798" s="14" t="s">
        <v>119</v>
      </c>
      <c r="G798" s="5" t="s">
        <v>551</v>
      </c>
      <c r="H798" s="6" t="s">
        <v>120</v>
      </c>
      <c r="I798" s="9" t="s">
        <v>1477</v>
      </c>
      <c r="J798" s="5" t="s">
        <v>120</v>
      </c>
      <c r="K798" t="s">
        <v>230</v>
      </c>
      <c r="L798" t="s">
        <v>1478</v>
      </c>
      <c r="M798" t="s">
        <v>1478</v>
      </c>
      <c r="N798" s="1" t="s">
        <v>247</v>
      </c>
    </row>
    <row r="799" spans="1:14" x14ac:dyDescent="0.3">
      <c r="A799" s="1" t="s">
        <v>1474</v>
      </c>
      <c r="B799" t="s">
        <v>1479</v>
      </c>
      <c r="C799" s="2" t="s">
        <v>1480</v>
      </c>
      <c r="D799" t="s">
        <v>282</v>
      </c>
      <c r="E799" s="10" t="s">
        <v>187</v>
      </c>
      <c r="F799" s="14" t="s">
        <v>119</v>
      </c>
      <c r="G799" s="5" t="s">
        <v>551</v>
      </c>
      <c r="H799" s="6" t="s">
        <v>120</v>
      </c>
      <c r="I799" s="4" t="s">
        <v>1481</v>
      </c>
      <c r="J799" s="4" t="s">
        <v>121</v>
      </c>
      <c r="K799" t="s">
        <v>230</v>
      </c>
      <c r="L799" t="s">
        <v>1478</v>
      </c>
      <c r="M799" t="s">
        <v>1478</v>
      </c>
      <c r="N799" s="1" t="s">
        <v>247</v>
      </c>
    </row>
    <row r="800" spans="1:14" x14ac:dyDescent="0.3">
      <c r="A800" s="1" t="s">
        <v>1474</v>
      </c>
      <c r="B800" t="s">
        <v>1482</v>
      </c>
      <c r="C800" s="2" t="s">
        <v>1483</v>
      </c>
      <c r="D800" t="s">
        <v>282</v>
      </c>
      <c r="E800" s="10" t="s">
        <v>187</v>
      </c>
      <c r="F800" s="14" t="s">
        <v>119</v>
      </c>
      <c r="G800" s="5" t="s">
        <v>551</v>
      </c>
      <c r="H800" s="6" t="s">
        <v>120</v>
      </c>
      <c r="I800" s="4" t="s">
        <v>168</v>
      </c>
      <c r="J800" s="4" t="s">
        <v>121</v>
      </c>
      <c r="K800" t="s">
        <v>230</v>
      </c>
      <c r="L800" t="s">
        <v>1478</v>
      </c>
      <c r="M800" t="s">
        <v>1484</v>
      </c>
      <c r="N800" s="1" t="s">
        <v>247</v>
      </c>
    </row>
    <row r="801" spans="1:14" x14ac:dyDescent="0.3">
      <c r="A801" s="1" t="s">
        <v>1474</v>
      </c>
      <c r="B801" t="s">
        <v>1482</v>
      </c>
      <c r="C801" s="2" t="s">
        <v>1485</v>
      </c>
      <c r="D801" t="s">
        <v>282</v>
      </c>
      <c r="E801" s="10" t="s">
        <v>187</v>
      </c>
      <c r="F801" s="14" t="s">
        <v>119</v>
      </c>
      <c r="G801" s="5" t="s">
        <v>551</v>
      </c>
      <c r="H801" s="6" t="s">
        <v>120</v>
      </c>
      <c r="I801" s="4" t="s">
        <v>168</v>
      </c>
      <c r="J801" s="4" t="s">
        <v>121</v>
      </c>
      <c r="K801" t="s">
        <v>230</v>
      </c>
      <c r="L801" t="s">
        <v>1478</v>
      </c>
      <c r="M801" t="s">
        <v>1484</v>
      </c>
      <c r="N801" s="1" t="s">
        <v>247</v>
      </c>
    </row>
    <row r="802" spans="1:14" x14ac:dyDescent="0.3">
      <c r="A802" s="1" t="s">
        <v>1474</v>
      </c>
      <c r="B802" t="s">
        <v>1482</v>
      </c>
      <c r="C802" s="2" t="s">
        <v>1486</v>
      </c>
      <c r="D802" t="s">
        <v>282</v>
      </c>
      <c r="E802" s="10" t="s">
        <v>187</v>
      </c>
      <c r="F802" s="14" t="s">
        <v>119</v>
      </c>
      <c r="G802" s="5" t="s">
        <v>551</v>
      </c>
      <c r="H802" s="6" t="s">
        <v>120</v>
      </c>
      <c r="I802" s="4" t="s">
        <v>168</v>
      </c>
      <c r="J802" s="4" t="s">
        <v>121</v>
      </c>
      <c r="K802" t="s">
        <v>387</v>
      </c>
      <c r="L802" t="s">
        <v>1478</v>
      </c>
      <c r="M802" t="s">
        <v>1484</v>
      </c>
      <c r="N802" s="1" t="s">
        <v>247</v>
      </c>
    </row>
    <row r="803" spans="1:14" x14ac:dyDescent="0.3">
      <c r="A803" s="1" t="s">
        <v>1474</v>
      </c>
      <c r="B803" t="s">
        <v>1482</v>
      </c>
      <c r="C803" s="2" t="s">
        <v>1487</v>
      </c>
      <c r="D803" t="s">
        <v>282</v>
      </c>
      <c r="E803" s="3" t="s">
        <v>152</v>
      </c>
      <c r="F803" s="14" t="s">
        <v>119</v>
      </c>
      <c r="G803" s="5" t="s">
        <v>551</v>
      </c>
      <c r="H803" s="6" t="s">
        <v>120</v>
      </c>
      <c r="I803" s="4" t="s">
        <v>168</v>
      </c>
      <c r="J803" s="4" t="s">
        <v>121</v>
      </c>
      <c r="K803" t="s">
        <v>387</v>
      </c>
      <c r="L803" t="s">
        <v>1478</v>
      </c>
      <c r="M803" t="s">
        <v>1484</v>
      </c>
      <c r="N803" s="1" t="s">
        <v>247</v>
      </c>
    </row>
    <row r="804" spans="1:14" x14ac:dyDescent="0.3">
      <c r="A804" s="1" t="s">
        <v>1474</v>
      </c>
      <c r="B804" t="s">
        <v>1488</v>
      </c>
      <c r="C804" s="2" t="s">
        <v>1489</v>
      </c>
      <c r="D804" t="s">
        <v>282</v>
      </c>
      <c r="E804" s="3" t="s">
        <v>152</v>
      </c>
      <c r="F804" s="14" t="s">
        <v>119</v>
      </c>
      <c r="G804" s="5" t="s">
        <v>551</v>
      </c>
      <c r="H804" s="6" t="s">
        <v>120</v>
      </c>
      <c r="I804" s="4" t="s">
        <v>1211</v>
      </c>
      <c r="J804" s="4" t="s">
        <v>121</v>
      </c>
      <c r="K804" t="s">
        <v>387</v>
      </c>
      <c r="L804" t="s">
        <v>1478</v>
      </c>
      <c r="M804" t="s">
        <v>1490</v>
      </c>
      <c r="N804" t="s">
        <v>247</v>
      </c>
    </row>
    <row r="805" spans="1:14" x14ac:dyDescent="0.3">
      <c r="A805" s="1" t="s">
        <v>1474</v>
      </c>
      <c r="B805" t="s">
        <v>1488</v>
      </c>
      <c r="C805" s="2" t="s">
        <v>1491</v>
      </c>
      <c r="D805" t="s">
        <v>282</v>
      </c>
      <c r="E805" s="3" t="s">
        <v>152</v>
      </c>
      <c r="F805" s="14" t="s">
        <v>119</v>
      </c>
      <c r="G805" s="5" t="s">
        <v>551</v>
      </c>
      <c r="H805" s="6" t="s">
        <v>120</v>
      </c>
      <c r="I805" s="4" t="s">
        <v>1492</v>
      </c>
      <c r="J805" s="4" t="s">
        <v>121</v>
      </c>
      <c r="K805" t="s">
        <v>230</v>
      </c>
      <c r="L805" t="s">
        <v>1478</v>
      </c>
      <c r="M805" t="s">
        <v>1490</v>
      </c>
      <c r="N805" s="1" t="s">
        <v>247</v>
      </c>
    </row>
    <row r="806" spans="1:14" x14ac:dyDescent="0.3">
      <c r="A806" s="1" t="s">
        <v>1474</v>
      </c>
      <c r="B806" t="s">
        <v>1488</v>
      </c>
      <c r="C806" s="2" t="s">
        <v>1493</v>
      </c>
      <c r="D806" t="s">
        <v>282</v>
      </c>
      <c r="E806" s="3" t="s">
        <v>152</v>
      </c>
      <c r="F806" s="14" t="s">
        <v>119</v>
      </c>
      <c r="G806" s="5" t="s">
        <v>551</v>
      </c>
      <c r="H806" s="6" t="s">
        <v>120</v>
      </c>
      <c r="I806" s="4" t="s">
        <v>1492</v>
      </c>
      <c r="J806" s="4" t="s">
        <v>121</v>
      </c>
      <c r="K806" t="s">
        <v>230</v>
      </c>
      <c r="L806" t="s">
        <v>1478</v>
      </c>
      <c r="M806" t="s">
        <v>1490</v>
      </c>
      <c r="N806" s="1" t="s">
        <v>247</v>
      </c>
    </row>
    <row r="807" spans="1:14" x14ac:dyDescent="0.3">
      <c r="A807" s="1" t="s">
        <v>1474</v>
      </c>
      <c r="B807" t="s">
        <v>1488</v>
      </c>
      <c r="C807" s="2" t="s">
        <v>1494</v>
      </c>
      <c r="D807" t="s">
        <v>282</v>
      </c>
      <c r="E807" s="3" t="s">
        <v>152</v>
      </c>
      <c r="F807" s="14" t="s">
        <v>119</v>
      </c>
      <c r="G807" s="5" t="s">
        <v>551</v>
      </c>
      <c r="H807" s="6" t="s">
        <v>120</v>
      </c>
      <c r="I807" s="4" t="s">
        <v>1492</v>
      </c>
      <c r="J807" s="4" t="s">
        <v>121</v>
      </c>
      <c r="K807" t="s">
        <v>230</v>
      </c>
      <c r="L807" t="s">
        <v>1478</v>
      </c>
      <c r="M807" t="s">
        <v>1490</v>
      </c>
      <c r="N807" s="1" t="s">
        <v>247</v>
      </c>
    </row>
    <row r="808" spans="1:14" x14ac:dyDescent="0.3">
      <c r="A808" s="1" t="s">
        <v>1474</v>
      </c>
      <c r="B808" t="s">
        <v>1495</v>
      </c>
      <c r="C808" s="2" t="s">
        <v>1496</v>
      </c>
      <c r="D808" t="s">
        <v>282</v>
      </c>
      <c r="E808" s="3" t="s">
        <v>152</v>
      </c>
      <c r="F808" s="14" t="s">
        <v>119</v>
      </c>
      <c r="G808" s="5" t="s">
        <v>551</v>
      </c>
      <c r="H808" s="6" t="s">
        <v>120</v>
      </c>
      <c r="I808" s="4" t="s">
        <v>149</v>
      </c>
      <c r="J808" s="4" t="s">
        <v>121</v>
      </c>
      <c r="K808" t="s">
        <v>230</v>
      </c>
      <c r="L808" t="s">
        <v>1478</v>
      </c>
      <c r="M808" t="s">
        <v>1478</v>
      </c>
      <c r="N808" s="1" t="s">
        <v>247</v>
      </c>
    </row>
    <row r="809" spans="1:14" x14ac:dyDescent="0.3">
      <c r="A809" s="1" t="s">
        <v>1474</v>
      </c>
      <c r="B809" t="s">
        <v>1495</v>
      </c>
      <c r="C809" s="2" t="s">
        <v>1497</v>
      </c>
      <c r="D809" t="s">
        <v>282</v>
      </c>
      <c r="E809" s="3" t="s">
        <v>152</v>
      </c>
      <c r="F809" s="14" t="s">
        <v>119</v>
      </c>
      <c r="G809" s="5" t="s">
        <v>551</v>
      </c>
      <c r="H809" s="6" t="s">
        <v>120</v>
      </c>
      <c r="I809" s="4" t="s">
        <v>149</v>
      </c>
      <c r="J809" s="4" t="s">
        <v>121</v>
      </c>
      <c r="K809" t="s">
        <v>230</v>
      </c>
      <c r="L809" t="s">
        <v>1478</v>
      </c>
      <c r="M809" t="s">
        <v>1478</v>
      </c>
      <c r="N809" s="1" t="s">
        <v>247</v>
      </c>
    </row>
    <row r="810" spans="1:14" x14ac:dyDescent="0.3">
      <c r="A810" s="1" t="s">
        <v>1474</v>
      </c>
      <c r="B810" t="s">
        <v>1495</v>
      </c>
      <c r="C810" s="2" t="s">
        <v>1498</v>
      </c>
      <c r="D810" t="s">
        <v>282</v>
      </c>
      <c r="E810" s="3" t="s">
        <v>152</v>
      </c>
      <c r="F810" s="14" t="s">
        <v>119</v>
      </c>
      <c r="G810" s="5" t="s">
        <v>551</v>
      </c>
      <c r="H810" s="6" t="s">
        <v>120</v>
      </c>
      <c r="I810" s="4" t="s">
        <v>149</v>
      </c>
      <c r="J810" s="4" t="s">
        <v>121</v>
      </c>
      <c r="K810" t="s">
        <v>230</v>
      </c>
      <c r="L810" t="s">
        <v>1478</v>
      </c>
      <c r="M810" t="s">
        <v>1478</v>
      </c>
      <c r="N810" t="s">
        <v>247</v>
      </c>
    </row>
    <row r="811" spans="1:14" x14ac:dyDescent="0.3">
      <c r="A811" s="1" t="s">
        <v>1474</v>
      </c>
      <c r="B811" t="s">
        <v>1495</v>
      </c>
      <c r="C811" s="2" t="s">
        <v>1499</v>
      </c>
      <c r="D811" t="s">
        <v>282</v>
      </c>
      <c r="E811" s="3" t="s">
        <v>152</v>
      </c>
      <c r="F811" s="14" t="s">
        <v>119</v>
      </c>
      <c r="G811" s="5" t="s">
        <v>551</v>
      </c>
      <c r="H811" s="6" t="s">
        <v>120</v>
      </c>
      <c r="I811" s="4" t="s">
        <v>149</v>
      </c>
      <c r="J811" s="4" t="s">
        <v>121</v>
      </c>
      <c r="K811" t="s">
        <v>238</v>
      </c>
      <c r="L811" t="s">
        <v>1478</v>
      </c>
      <c r="M811" t="s">
        <v>1478</v>
      </c>
      <c r="N811" s="1" t="s">
        <v>247</v>
      </c>
    </row>
    <row r="812" spans="1:14" x14ac:dyDescent="0.3">
      <c r="A812" s="1" t="s">
        <v>1474</v>
      </c>
      <c r="B812" t="s">
        <v>1495</v>
      </c>
      <c r="C812" s="2" t="s">
        <v>1500</v>
      </c>
      <c r="D812" t="s">
        <v>282</v>
      </c>
      <c r="E812" s="3" t="s">
        <v>152</v>
      </c>
      <c r="F812" s="14" t="s">
        <v>119</v>
      </c>
      <c r="G812" s="5" t="s">
        <v>551</v>
      </c>
      <c r="H812" s="6" t="s">
        <v>120</v>
      </c>
      <c r="I812" s="4" t="s">
        <v>149</v>
      </c>
      <c r="J812" s="4" t="s">
        <v>121</v>
      </c>
      <c r="K812" t="s">
        <v>230</v>
      </c>
      <c r="L812" t="s">
        <v>1478</v>
      </c>
      <c r="M812" t="s">
        <v>1478</v>
      </c>
      <c r="N812" s="1" t="s">
        <v>247</v>
      </c>
    </row>
    <row r="813" spans="1:14" x14ac:dyDescent="0.3">
      <c r="A813" s="1" t="s">
        <v>1474</v>
      </c>
      <c r="B813" t="s">
        <v>1501</v>
      </c>
      <c r="C813" s="2" t="s">
        <v>1502</v>
      </c>
      <c r="D813" t="s">
        <v>282</v>
      </c>
      <c r="E813" s="3" t="s">
        <v>152</v>
      </c>
      <c r="F813" s="14" t="s">
        <v>119</v>
      </c>
      <c r="G813" s="5" t="s">
        <v>551</v>
      </c>
      <c r="H813" s="6" t="s">
        <v>120</v>
      </c>
      <c r="I813" s="5" t="s">
        <v>1227</v>
      </c>
      <c r="J813" s="5" t="s">
        <v>120</v>
      </c>
      <c r="K813" t="s">
        <v>230</v>
      </c>
      <c r="L813" t="s">
        <v>1478</v>
      </c>
      <c r="M813" t="s">
        <v>1478</v>
      </c>
      <c r="N813" s="1" t="s">
        <v>247</v>
      </c>
    </row>
    <row r="814" spans="1:14" x14ac:dyDescent="0.3">
      <c r="A814" s="1" t="s">
        <v>1474</v>
      </c>
      <c r="B814" t="s">
        <v>1501</v>
      </c>
      <c r="C814" s="2" t="s">
        <v>1503</v>
      </c>
      <c r="D814" t="s">
        <v>282</v>
      </c>
      <c r="E814" s="3" t="s">
        <v>152</v>
      </c>
      <c r="F814" s="14" t="s">
        <v>119</v>
      </c>
      <c r="G814" s="5" t="s">
        <v>551</v>
      </c>
      <c r="H814" s="6" t="s">
        <v>120</v>
      </c>
      <c r="I814" s="5" t="s">
        <v>1227</v>
      </c>
      <c r="J814" s="5" t="s">
        <v>120</v>
      </c>
      <c r="K814" t="s">
        <v>230</v>
      </c>
      <c r="L814" t="s">
        <v>1478</v>
      </c>
      <c r="M814" t="s">
        <v>1478</v>
      </c>
      <c r="N814" s="1" t="s">
        <v>247</v>
      </c>
    </row>
    <row r="815" spans="1:14" x14ac:dyDescent="0.3">
      <c r="A815" s="1" t="s">
        <v>1474</v>
      </c>
      <c r="B815" t="s">
        <v>1501</v>
      </c>
      <c r="C815" s="2" t="s">
        <v>1504</v>
      </c>
      <c r="D815" t="s">
        <v>282</v>
      </c>
      <c r="E815" s="3" t="s">
        <v>152</v>
      </c>
      <c r="F815" s="14" t="s">
        <v>119</v>
      </c>
      <c r="G815" s="5" t="s">
        <v>551</v>
      </c>
      <c r="H815" s="6" t="s">
        <v>120</v>
      </c>
      <c r="I815" s="5" t="s">
        <v>1227</v>
      </c>
      <c r="J815" s="5" t="s">
        <v>120</v>
      </c>
      <c r="K815" t="s">
        <v>230</v>
      </c>
      <c r="L815" t="s">
        <v>1478</v>
      </c>
      <c r="M815" t="s">
        <v>1478</v>
      </c>
      <c r="N815" s="1" t="s">
        <v>247</v>
      </c>
    </row>
    <row r="816" spans="1:14" x14ac:dyDescent="0.3">
      <c r="A816" s="1" t="s">
        <v>1474</v>
      </c>
      <c r="B816" t="s">
        <v>1501</v>
      </c>
      <c r="C816" s="2" t="s">
        <v>1505</v>
      </c>
      <c r="D816" t="s">
        <v>282</v>
      </c>
      <c r="E816" s="3" t="s">
        <v>152</v>
      </c>
      <c r="F816" s="14" t="s">
        <v>119</v>
      </c>
      <c r="G816" s="5" t="s">
        <v>551</v>
      </c>
      <c r="H816" s="6" t="s">
        <v>120</v>
      </c>
      <c r="I816" s="5" t="s">
        <v>1227</v>
      </c>
      <c r="J816" s="5" t="s">
        <v>120</v>
      </c>
      <c r="K816" t="s">
        <v>230</v>
      </c>
      <c r="L816" t="s">
        <v>1478</v>
      </c>
      <c r="M816" t="s">
        <v>1478</v>
      </c>
      <c r="N816" s="1" t="s">
        <v>247</v>
      </c>
    </row>
    <row r="817" spans="1:14" x14ac:dyDescent="0.3">
      <c r="A817" s="1" t="s">
        <v>1474</v>
      </c>
      <c r="B817" t="s">
        <v>1501</v>
      </c>
      <c r="C817" s="2" t="s">
        <v>1506</v>
      </c>
      <c r="D817" t="s">
        <v>282</v>
      </c>
      <c r="E817" s="10" t="s">
        <v>187</v>
      </c>
      <c r="F817" s="14" t="s">
        <v>119</v>
      </c>
      <c r="G817" s="5" t="s">
        <v>551</v>
      </c>
      <c r="H817" s="6" t="s">
        <v>120</v>
      </c>
      <c r="I817" s="4" t="s">
        <v>1507</v>
      </c>
      <c r="J817" s="4" t="s">
        <v>121</v>
      </c>
      <c r="K817" t="s">
        <v>387</v>
      </c>
      <c r="L817" t="s">
        <v>1478</v>
      </c>
      <c r="M817" t="s">
        <v>1508</v>
      </c>
      <c r="N817" t="s">
        <v>247</v>
      </c>
    </row>
    <row r="818" spans="1:14" x14ac:dyDescent="0.3">
      <c r="A818" s="1" t="s">
        <v>1474</v>
      </c>
      <c r="B818" t="s">
        <v>1501</v>
      </c>
      <c r="C818" s="2" t="s">
        <v>1509</v>
      </c>
      <c r="D818" t="s">
        <v>282</v>
      </c>
      <c r="E818" s="3" t="s">
        <v>152</v>
      </c>
      <c r="F818" s="14" t="s">
        <v>119</v>
      </c>
      <c r="G818" s="5" t="s">
        <v>551</v>
      </c>
      <c r="H818" s="6" t="s">
        <v>120</v>
      </c>
      <c r="I818" s="5" t="s">
        <v>1227</v>
      </c>
      <c r="J818" s="5" t="s">
        <v>120</v>
      </c>
      <c r="K818" t="s">
        <v>230</v>
      </c>
      <c r="L818" t="s">
        <v>1478</v>
      </c>
      <c r="M818" t="s">
        <v>1478</v>
      </c>
      <c r="N818" s="1" t="s">
        <v>247</v>
      </c>
    </row>
    <row r="819" spans="1:14" x14ac:dyDescent="0.3">
      <c r="A819" s="1" t="s">
        <v>128</v>
      </c>
      <c r="B819" t="s">
        <v>1510</v>
      </c>
      <c r="C819" s="2" t="s">
        <v>162</v>
      </c>
      <c r="D819" t="s">
        <v>470</v>
      </c>
      <c r="E819" s="8" t="s">
        <v>163</v>
      </c>
      <c r="F819" s="15" t="s">
        <v>118</v>
      </c>
      <c r="G819" s="9" t="s">
        <v>164</v>
      </c>
      <c r="H819" s="4" t="s">
        <v>121</v>
      </c>
      <c r="I819" s="9" t="s">
        <v>1511</v>
      </c>
      <c r="J819" s="4" t="s">
        <v>121</v>
      </c>
      <c r="K819" t="s">
        <v>235</v>
      </c>
      <c r="L819" t="s">
        <v>259</v>
      </c>
      <c r="M819" t="s">
        <v>258</v>
      </c>
      <c r="N819" t="s">
        <v>247</v>
      </c>
    </row>
    <row r="820" spans="1:14" x14ac:dyDescent="0.3">
      <c r="A820" s="1" t="s">
        <v>128</v>
      </c>
      <c r="B820" t="s">
        <v>1510</v>
      </c>
      <c r="C820" s="2" t="s">
        <v>20</v>
      </c>
      <c r="D820" t="s">
        <v>470</v>
      </c>
      <c r="E820" s="8" t="s">
        <v>166</v>
      </c>
      <c r="F820" s="15" t="s">
        <v>118</v>
      </c>
      <c r="G820" s="9" t="s">
        <v>1512</v>
      </c>
      <c r="H820" s="4" t="s">
        <v>121</v>
      </c>
      <c r="I820" s="9" t="s">
        <v>1511</v>
      </c>
      <c r="J820" s="4" t="s">
        <v>121</v>
      </c>
      <c r="K820" t="s">
        <v>230</v>
      </c>
      <c r="L820" t="s">
        <v>259</v>
      </c>
      <c r="M820" t="s">
        <v>258</v>
      </c>
      <c r="N820" s="1" t="s">
        <v>247</v>
      </c>
    </row>
    <row r="821" spans="1:14" x14ac:dyDescent="0.3">
      <c r="A821" s="1" t="s">
        <v>128</v>
      </c>
      <c r="B821" t="s">
        <v>1510</v>
      </c>
      <c r="C821" s="2" t="s">
        <v>167</v>
      </c>
      <c r="D821" t="s">
        <v>470</v>
      </c>
      <c r="E821" s="7" t="s">
        <v>158</v>
      </c>
      <c r="F821" s="15" t="s">
        <v>118</v>
      </c>
      <c r="G821" s="4" t="s">
        <v>164</v>
      </c>
      <c r="H821" s="4" t="s">
        <v>121</v>
      </c>
      <c r="I821" s="9" t="s">
        <v>1511</v>
      </c>
      <c r="J821" s="4" t="s">
        <v>121</v>
      </c>
      <c r="K821" t="s">
        <v>235</v>
      </c>
      <c r="L821" t="s">
        <v>259</v>
      </c>
      <c r="M821" t="s">
        <v>258</v>
      </c>
      <c r="N821" t="s">
        <v>247</v>
      </c>
    </row>
    <row r="822" spans="1:14" x14ac:dyDescent="0.3">
      <c r="A822" s="1" t="s">
        <v>128</v>
      </c>
      <c r="B822" t="s">
        <v>1510</v>
      </c>
      <c r="C822" s="2" t="s">
        <v>16</v>
      </c>
      <c r="D822" t="s">
        <v>470</v>
      </c>
      <c r="E822" s="7" t="s">
        <v>158</v>
      </c>
      <c r="F822" s="15" t="s">
        <v>118</v>
      </c>
      <c r="G822" s="9" t="s">
        <v>1512</v>
      </c>
      <c r="H822" s="4" t="s">
        <v>121</v>
      </c>
      <c r="I822" s="9" t="s">
        <v>1511</v>
      </c>
      <c r="J822" s="4" t="s">
        <v>121</v>
      </c>
      <c r="K822" t="s">
        <v>230</v>
      </c>
      <c r="L822" t="s">
        <v>259</v>
      </c>
      <c r="M822" t="s">
        <v>258</v>
      </c>
      <c r="N822" t="s">
        <v>247</v>
      </c>
    </row>
    <row r="823" spans="1:14" x14ac:dyDescent="0.3">
      <c r="A823" s="1" t="s">
        <v>128</v>
      </c>
      <c r="B823" t="s">
        <v>1510</v>
      </c>
      <c r="C823" s="2" t="s">
        <v>21</v>
      </c>
      <c r="D823" t="s">
        <v>470</v>
      </c>
      <c r="E823" s="8" t="s">
        <v>166</v>
      </c>
      <c r="F823" s="15" t="s">
        <v>118</v>
      </c>
      <c r="G823" s="9" t="s">
        <v>1512</v>
      </c>
      <c r="H823" s="4" t="s">
        <v>121</v>
      </c>
      <c r="I823" s="9" t="s">
        <v>1511</v>
      </c>
      <c r="J823" s="4" t="s">
        <v>121</v>
      </c>
      <c r="K823" t="s">
        <v>230</v>
      </c>
      <c r="L823" t="s">
        <v>259</v>
      </c>
      <c r="M823" t="s">
        <v>258</v>
      </c>
      <c r="N823" s="1" t="s">
        <v>247</v>
      </c>
    </row>
    <row r="824" spans="1:14" x14ac:dyDescent="0.3">
      <c r="A824" s="1" t="s">
        <v>128</v>
      </c>
      <c r="B824" t="s">
        <v>1510</v>
      </c>
      <c r="C824" s="2" t="s">
        <v>1513</v>
      </c>
      <c r="D824" t="s">
        <v>470</v>
      </c>
      <c r="E824" s="7" t="s">
        <v>158</v>
      </c>
      <c r="F824" s="15" t="s">
        <v>118</v>
      </c>
      <c r="G824" s="9" t="s">
        <v>1512</v>
      </c>
      <c r="H824" s="4" t="s">
        <v>121</v>
      </c>
      <c r="I824" s="9" t="s">
        <v>1511</v>
      </c>
      <c r="J824" s="4" t="s">
        <v>121</v>
      </c>
      <c r="K824" t="s">
        <v>230</v>
      </c>
      <c r="L824" t="s">
        <v>259</v>
      </c>
      <c r="M824" t="s">
        <v>258</v>
      </c>
      <c r="N824" t="s">
        <v>247</v>
      </c>
    </row>
    <row r="825" spans="1:14" x14ac:dyDescent="0.3">
      <c r="A825" s="1" t="s">
        <v>128</v>
      </c>
      <c r="B825" t="s">
        <v>1510</v>
      </c>
      <c r="C825" s="2" t="s">
        <v>15</v>
      </c>
      <c r="D825" t="s">
        <v>470</v>
      </c>
      <c r="E825" s="7" t="s">
        <v>158</v>
      </c>
      <c r="F825" s="15" t="s">
        <v>118</v>
      </c>
      <c r="G825" s="4" t="s">
        <v>164</v>
      </c>
      <c r="H825" s="4" t="s">
        <v>121</v>
      </c>
      <c r="I825" s="9" t="s">
        <v>1511</v>
      </c>
      <c r="J825" s="4" t="s">
        <v>121</v>
      </c>
      <c r="K825" t="s">
        <v>235</v>
      </c>
      <c r="L825" t="s">
        <v>259</v>
      </c>
      <c r="M825" t="s">
        <v>258</v>
      </c>
      <c r="N825" t="s">
        <v>247</v>
      </c>
    </row>
    <row r="826" spans="1:14" x14ac:dyDescent="0.3">
      <c r="A826" s="1" t="s">
        <v>128</v>
      </c>
      <c r="B826" t="s">
        <v>1510</v>
      </c>
      <c r="C826" s="2" t="s">
        <v>1514</v>
      </c>
      <c r="D826" t="s">
        <v>470</v>
      </c>
      <c r="E826" s="8" t="s">
        <v>166</v>
      </c>
      <c r="F826" s="15" t="s">
        <v>118</v>
      </c>
      <c r="G826" s="9" t="s">
        <v>1512</v>
      </c>
      <c r="H826" s="4" t="s">
        <v>121</v>
      </c>
      <c r="I826" s="9" t="s">
        <v>1511</v>
      </c>
      <c r="J826" s="4" t="s">
        <v>121</v>
      </c>
      <c r="K826" t="s">
        <v>230</v>
      </c>
      <c r="L826" t="s">
        <v>259</v>
      </c>
      <c r="M826" t="s">
        <v>258</v>
      </c>
      <c r="N826" s="1" t="s">
        <v>247</v>
      </c>
    </row>
    <row r="827" spans="1:14" x14ac:dyDescent="0.3">
      <c r="A827" s="1" t="s">
        <v>128</v>
      </c>
      <c r="B827" t="s">
        <v>1510</v>
      </c>
      <c r="C827" s="2" t="s">
        <v>17</v>
      </c>
      <c r="D827" t="s">
        <v>470</v>
      </c>
      <c r="E827" s="7" t="s">
        <v>158</v>
      </c>
      <c r="F827" s="15" t="s">
        <v>118</v>
      </c>
      <c r="G827" s="9" t="s">
        <v>1512</v>
      </c>
      <c r="H827" s="4" t="s">
        <v>121</v>
      </c>
      <c r="I827" s="9" t="s">
        <v>1511</v>
      </c>
      <c r="J827" s="4" t="s">
        <v>121</v>
      </c>
      <c r="K827" t="s">
        <v>230</v>
      </c>
      <c r="L827" t="s">
        <v>259</v>
      </c>
      <c r="M827" t="s">
        <v>258</v>
      </c>
      <c r="N827" s="1" t="s">
        <v>247</v>
      </c>
    </row>
    <row r="828" spans="1:14" x14ac:dyDescent="0.3">
      <c r="A828" s="1" t="s">
        <v>128</v>
      </c>
      <c r="B828" t="s">
        <v>1510</v>
      </c>
      <c r="C828" s="2" t="s">
        <v>18</v>
      </c>
      <c r="D828" t="s">
        <v>470</v>
      </c>
      <c r="E828" s="7" t="s">
        <v>158</v>
      </c>
      <c r="F828" s="15" t="s">
        <v>118</v>
      </c>
      <c r="G828" s="9" t="s">
        <v>164</v>
      </c>
      <c r="H828" s="4" t="s">
        <v>121</v>
      </c>
      <c r="I828" s="4" t="s">
        <v>170</v>
      </c>
      <c r="J828" s="4" t="s">
        <v>121</v>
      </c>
      <c r="K828" t="s">
        <v>1515</v>
      </c>
      <c r="L828" t="s">
        <v>259</v>
      </c>
      <c r="M828" t="s">
        <v>258</v>
      </c>
      <c r="N828" s="1" t="s">
        <v>247</v>
      </c>
    </row>
    <row r="829" spans="1:14" x14ac:dyDescent="0.3">
      <c r="A829" s="1" t="s">
        <v>128</v>
      </c>
      <c r="B829" t="s">
        <v>1510</v>
      </c>
      <c r="C829" s="2" t="s">
        <v>19</v>
      </c>
      <c r="D829" t="s">
        <v>470</v>
      </c>
      <c r="E829" s="7" t="s">
        <v>158</v>
      </c>
      <c r="F829" s="15" t="s">
        <v>118</v>
      </c>
      <c r="G829" s="9" t="s">
        <v>1512</v>
      </c>
      <c r="H829" s="4" t="s">
        <v>121</v>
      </c>
      <c r="I829" s="9" t="s">
        <v>1511</v>
      </c>
      <c r="J829" s="4" t="s">
        <v>121</v>
      </c>
      <c r="K829" t="s">
        <v>230</v>
      </c>
      <c r="L829" t="s">
        <v>259</v>
      </c>
      <c r="M829" t="s">
        <v>258</v>
      </c>
      <c r="N829" s="1" t="s">
        <v>247</v>
      </c>
    </row>
    <row r="830" spans="1:14" x14ac:dyDescent="0.3">
      <c r="A830" s="1" t="s">
        <v>128</v>
      </c>
      <c r="B830" t="s">
        <v>1510</v>
      </c>
      <c r="C830" s="2" t="s">
        <v>1516</v>
      </c>
      <c r="D830" t="s">
        <v>282</v>
      </c>
      <c r="E830" s="7" t="s">
        <v>158</v>
      </c>
      <c r="F830" s="15" t="s">
        <v>118</v>
      </c>
      <c r="G830" s="9" t="s">
        <v>1512</v>
      </c>
      <c r="H830" s="4" t="s">
        <v>121</v>
      </c>
      <c r="I830" s="9" t="s">
        <v>1511</v>
      </c>
      <c r="J830" s="4" t="s">
        <v>121</v>
      </c>
      <c r="K830" t="s">
        <v>230</v>
      </c>
      <c r="L830" t="s">
        <v>259</v>
      </c>
      <c r="M830" t="s">
        <v>258</v>
      </c>
      <c r="N830" s="1" t="s">
        <v>247</v>
      </c>
    </row>
    <row r="831" spans="1:14" x14ac:dyDescent="0.3">
      <c r="A831" s="1" t="s">
        <v>128</v>
      </c>
      <c r="B831" t="s">
        <v>1510</v>
      </c>
      <c r="C831" s="2" t="s">
        <v>22</v>
      </c>
      <c r="D831" t="s">
        <v>470</v>
      </c>
      <c r="E831" s="8" t="s">
        <v>166</v>
      </c>
      <c r="F831" s="15" t="s">
        <v>118</v>
      </c>
      <c r="G831" s="9" t="s">
        <v>1512</v>
      </c>
      <c r="H831" s="4" t="s">
        <v>121</v>
      </c>
      <c r="I831" s="9" t="s">
        <v>1511</v>
      </c>
      <c r="J831" s="4" t="s">
        <v>121</v>
      </c>
      <c r="K831" t="s">
        <v>230</v>
      </c>
      <c r="L831" t="s">
        <v>259</v>
      </c>
      <c r="M831" t="s">
        <v>258</v>
      </c>
      <c r="N831" t="s">
        <v>247</v>
      </c>
    </row>
    <row r="832" spans="1:14" x14ac:dyDescent="0.3">
      <c r="A832" s="1" t="s">
        <v>128</v>
      </c>
      <c r="B832" t="s">
        <v>1510</v>
      </c>
      <c r="C832" s="2" t="s">
        <v>23</v>
      </c>
      <c r="D832" t="s">
        <v>470</v>
      </c>
      <c r="E832" s="8" t="s">
        <v>166</v>
      </c>
      <c r="F832" s="15" t="s">
        <v>118</v>
      </c>
      <c r="G832" s="9" t="s">
        <v>1512</v>
      </c>
      <c r="H832" s="4" t="s">
        <v>121</v>
      </c>
      <c r="I832" s="9" t="s">
        <v>1511</v>
      </c>
      <c r="J832" s="4" t="s">
        <v>121</v>
      </c>
      <c r="K832" t="s">
        <v>230</v>
      </c>
      <c r="L832" t="s">
        <v>259</v>
      </c>
      <c r="M832" t="s">
        <v>258</v>
      </c>
      <c r="N832" s="1" t="s">
        <v>247</v>
      </c>
    </row>
    <row r="833" spans="1:14" x14ac:dyDescent="0.3">
      <c r="A833" s="1" t="s">
        <v>128</v>
      </c>
      <c r="B833" t="s">
        <v>1517</v>
      </c>
      <c r="C833" s="2" t="s">
        <v>24</v>
      </c>
      <c r="D833" t="s">
        <v>470</v>
      </c>
      <c r="E833" s="8" t="s">
        <v>166</v>
      </c>
      <c r="F833" s="15" t="s">
        <v>118</v>
      </c>
      <c r="G833" s="4" t="s">
        <v>149</v>
      </c>
      <c r="H833" s="4" t="s">
        <v>121</v>
      </c>
      <c r="I833" s="4" t="s">
        <v>168</v>
      </c>
      <c r="J833" s="4" t="s">
        <v>121</v>
      </c>
      <c r="K833" t="s">
        <v>300</v>
      </c>
      <c r="L833" t="s">
        <v>234</v>
      </c>
      <c r="M833" t="s">
        <v>1518</v>
      </c>
      <c r="N833" s="1" t="s">
        <v>247</v>
      </c>
    </row>
    <row r="834" spans="1:14" x14ac:dyDescent="0.3">
      <c r="A834" s="1" t="s">
        <v>128</v>
      </c>
      <c r="B834" t="s">
        <v>1517</v>
      </c>
      <c r="C834" s="2" t="s">
        <v>25</v>
      </c>
      <c r="D834" t="s">
        <v>470</v>
      </c>
      <c r="E834" s="8" t="s">
        <v>166</v>
      </c>
      <c r="F834" s="15" t="s">
        <v>118</v>
      </c>
      <c r="G834" s="4" t="s">
        <v>149</v>
      </c>
      <c r="H834" s="4" t="s">
        <v>121</v>
      </c>
      <c r="I834" s="4" t="s">
        <v>168</v>
      </c>
      <c r="J834" s="4" t="s">
        <v>121</v>
      </c>
      <c r="K834" t="s">
        <v>235</v>
      </c>
      <c r="L834" t="s">
        <v>234</v>
      </c>
      <c r="M834" t="s">
        <v>1518</v>
      </c>
      <c r="N834" s="1" t="s">
        <v>247</v>
      </c>
    </row>
    <row r="835" spans="1:14" x14ac:dyDescent="0.3">
      <c r="A835" s="1" t="s">
        <v>128</v>
      </c>
      <c r="B835" t="s">
        <v>1517</v>
      </c>
      <c r="C835" s="2" t="s">
        <v>26</v>
      </c>
      <c r="D835" t="s">
        <v>470</v>
      </c>
      <c r="E835" s="8" t="s">
        <v>166</v>
      </c>
      <c r="F835" s="15" t="s">
        <v>118</v>
      </c>
      <c r="G835" s="4" t="s">
        <v>149</v>
      </c>
      <c r="H835" s="4" t="s">
        <v>121</v>
      </c>
      <c r="I835" s="4" t="s">
        <v>168</v>
      </c>
      <c r="J835" s="4" t="s">
        <v>121</v>
      </c>
      <c r="K835" t="s">
        <v>230</v>
      </c>
      <c r="L835" t="s">
        <v>234</v>
      </c>
      <c r="M835" t="s">
        <v>1518</v>
      </c>
      <c r="N835" s="1" t="s">
        <v>247</v>
      </c>
    </row>
    <row r="836" spans="1:14" x14ac:dyDescent="0.3">
      <c r="A836" s="1" t="s">
        <v>1519</v>
      </c>
      <c r="B836" t="s">
        <v>1520</v>
      </c>
      <c r="C836" s="2" t="s">
        <v>1521</v>
      </c>
      <c r="D836" t="s">
        <v>282</v>
      </c>
      <c r="E836" s="7" t="s">
        <v>158</v>
      </c>
      <c r="F836" s="15" t="s">
        <v>118</v>
      </c>
      <c r="G836" s="5" t="s">
        <v>1210</v>
      </c>
      <c r="H836" s="6" t="s">
        <v>120</v>
      </c>
      <c r="I836" s="5" t="s">
        <v>1522</v>
      </c>
      <c r="J836" s="5" t="s">
        <v>120</v>
      </c>
      <c r="K836" t="s">
        <v>300</v>
      </c>
      <c r="L836" t="s">
        <v>1523</v>
      </c>
      <c r="M836" t="s">
        <v>1524</v>
      </c>
      <c r="N836" s="1" t="s">
        <v>247</v>
      </c>
    </row>
    <row r="837" spans="1:14" x14ac:dyDescent="0.3">
      <c r="A837" s="1" t="s">
        <v>1519</v>
      </c>
      <c r="B837" t="s">
        <v>1520</v>
      </c>
      <c r="C837" s="2" t="s">
        <v>1525</v>
      </c>
      <c r="D837" t="s">
        <v>282</v>
      </c>
      <c r="E837" s="7" t="s">
        <v>158</v>
      </c>
      <c r="F837" s="15" t="s">
        <v>118</v>
      </c>
      <c r="G837" s="5" t="s">
        <v>1210</v>
      </c>
      <c r="H837" s="6" t="s">
        <v>120</v>
      </c>
      <c r="I837" s="5" t="s">
        <v>1522</v>
      </c>
      <c r="J837" s="5" t="s">
        <v>120</v>
      </c>
      <c r="K837" t="s">
        <v>300</v>
      </c>
      <c r="L837" t="s">
        <v>1523</v>
      </c>
      <c r="M837" t="s">
        <v>1524</v>
      </c>
      <c r="N837" s="1" t="s">
        <v>247</v>
      </c>
    </row>
    <row r="838" spans="1:14" x14ac:dyDescent="0.3">
      <c r="A838" s="1" t="s">
        <v>1526</v>
      </c>
      <c r="B838" t="s">
        <v>1527</v>
      </c>
      <c r="C838" s="2" t="s">
        <v>1528</v>
      </c>
      <c r="D838" t="s">
        <v>282</v>
      </c>
      <c r="E838" s="10" t="s">
        <v>187</v>
      </c>
      <c r="F838" s="14" t="s">
        <v>119</v>
      </c>
      <c r="G838" s="4" t="s">
        <v>178</v>
      </c>
      <c r="H838" s="4" t="s">
        <v>121</v>
      </c>
      <c r="I838" s="4" t="s">
        <v>1529</v>
      </c>
      <c r="J838" s="4" t="s">
        <v>121</v>
      </c>
      <c r="K838" t="s">
        <v>230</v>
      </c>
      <c r="L838" t="s">
        <v>1530</v>
      </c>
      <c r="M838" t="s">
        <v>1531</v>
      </c>
      <c r="N838" s="1" t="s">
        <v>247</v>
      </c>
    </row>
    <row r="839" spans="1:14" x14ac:dyDescent="0.3">
      <c r="A839" s="1" t="s">
        <v>1526</v>
      </c>
      <c r="B839" t="s">
        <v>1527</v>
      </c>
      <c r="C839" s="2" t="s">
        <v>1532</v>
      </c>
      <c r="D839" t="s">
        <v>282</v>
      </c>
      <c r="E839" s="10" t="s">
        <v>187</v>
      </c>
      <c r="F839" s="14" t="s">
        <v>119</v>
      </c>
      <c r="G839" s="4" t="s">
        <v>178</v>
      </c>
      <c r="H839" s="4" t="s">
        <v>121</v>
      </c>
      <c r="I839" s="4" t="s">
        <v>1529</v>
      </c>
      <c r="J839" s="4" t="s">
        <v>121</v>
      </c>
      <c r="K839" t="s">
        <v>230</v>
      </c>
      <c r="L839" t="s">
        <v>1530</v>
      </c>
      <c r="M839" t="s">
        <v>1531</v>
      </c>
      <c r="N839" s="1" t="s">
        <v>247</v>
      </c>
    </row>
    <row r="840" spans="1:14" x14ac:dyDescent="0.3">
      <c r="A840" s="1" t="s">
        <v>1526</v>
      </c>
      <c r="B840" t="s">
        <v>1533</v>
      </c>
      <c r="C840" s="2" t="s">
        <v>1534</v>
      </c>
      <c r="D840" t="s">
        <v>282</v>
      </c>
      <c r="E840" s="10" t="s">
        <v>187</v>
      </c>
      <c r="F840" s="14" t="s">
        <v>119</v>
      </c>
      <c r="G840" s="4" t="s">
        <v>178</v>
      </c>
      <c r="H840" s="4" t="s">
        <v>121</v>
      </c>
      <c r="I840" s="9" t="s">
        <v>1535</v>
      </c>
      <c r="J840" s="4" t="s">
        <v>121</v>
      </c>
      <c r="K840" t="s">
        <v>230</v>
      </c>
      <c r="L840" t="s">
        <v>1530</v>
      </c>
      <c r="M840" t="s">
        <v>1536</v>
      </c>
      <c r="N840" s="1" t="s">
        <v>247</v>
      </c>
    </row>
    <row r="841" spans="1:14" x14ac:dyDescent="0.3">
      <c r="A841" s="1" t="s">
        <v>1526</v>
      </c>
      <c r="B841" t="s">
        <v>1533</v>
      </c>
      <c r="C841" s="2" t="s">
        <v>1537</v>
      </c>
      <c r="D841" t="s">
        <v>282</v>
      </c>
      <c r="E841" s="10" t="s">
        <v>187</v>
      </c>
      <c r="F841" s="14" t="s">
        <v>119</v>
      </c>
      <c r="G841" s="4" t="s">
        <v>178</v>
      </c>
      <c r="H841" s="4" t="s">
        <v>121</v>
      </c>
      <c r="I841" s="9" t="s">
        <v>1535</v>
      </c>
      <c r="J841" s="4" t="s">
        <v>121</v>
      </c>
      <c r="K841" t="s">
        <v>230</v>
      </c>
      <c r="L841" t="s">
        <v>1530</v>
      </c>
      <c r="M841" t="s">
        <v>1536</v>
      </c>
      <c r="N841" s="1" t="s">
        <v>247</v>
      </c>
    </row>
    <row r="842" spans="1:14" x14ac:dyDescent="0.3">
      <c r="A842" s="1" t="s">
        <v>1526</v>
      </c>
      <c r="B842" t="s">
        <v>1533</v>
      </c>
      <c r="C842" s="2" t="s">
        <v>1538</v>
      </c>
      <c r="D842" t="s">
        <v>282</v>
      </c>
      <c r="E842" s="10" t="s">
        <v>187</v>
      </c>
      <c r="F842" s="14" t="s">
        <v>119</v>
      </c>
      <c r="G842" s="4" t="s">
        <v>178</v>
      </c>
      <c r="H842" s="4" t="s">
        <v>121</v>
      </c>
      <c r="I842" s="9" t="s">
        <v>1535</v>
      </c>
      <c r="J842" s="4" t="s">
        <v>121</v>
      </c>
      <c r="K842" t="s">
        <v>230</v>
      </c>
      <c r="L842" t="s">
        <v>1530</v>
      </c>
      <c r="M842" t="s">
        <v>1536</v>
      </c>
      <c r="N842" t="s">
        <v>247</v>
      </c>
    </row>
    <row r="843" spans="1:14" x14ac:dyDescent="0.3">
      <c r="A843" s="1" t="s">
        <v>1526</v>
      </c>
      <c r="B843" t="s">
        <v>1533</v>
      </c>
      <c r="C843" s="2" t="s">
        <v>1539</v>
      </c>
      <c r="D843" t="s">
        <v>282</v>
      </c>
      <c r="E843" s="10" t="s">
        <v>187</v>
      </c>
      <c r="F843" s="14" t="s">
        <v>119</v>
      </c>
      <c r="G843" s="4" t="s">
        <v>178</v>
      </c>
      <c r="H843" s="4" t="s">
        <v>121</v>
      </c>
      <c r="I843" s="9" t="s">
        <v>1535</v>
      </c>
      <c r="J843" s="4" t="s">
        <v>121</v>
      </c>
      <c r="K843" t="s">
        <v>230</v>
      </c>
      <c r="L843" t="s">
        <v>1530</v>
      </c>
      <c r="M843" t="s">
        <v>1536</v>
      </c>
      <c r="N843" s="1" t="s">
        <v>247</v>
      </c>
    </row>
    <row r="844" spans="1:14" x14ac:dyDescent="0.3">
      <c r="A844" s="1" t="s">
        <v>1526</v>
      </c>
      <c r="B844" t="s">
        <v>1533</v>
      </c>
      <c r="C844" s="2" t="s">
        <v>1540</v>
      </c>
      <c r="D844" t="s">
        <v>282</v>
      </c>
      <c r="E844" s="3" t="s">
        <v>152</v>
      </c>
      <c r="F844" s="14" t="s">
        <v>119</v>
      </c>
      <c r="G844" s="4" t="s">
        <v>178</v>
      </c>
      <c r="H844" s="4" t="s">
        <v>121</v>
      </c>
      <c r="I844" s="9" t="s">
        <v>1535</v>
      </c>
      <c r="J844" s="4" t="s">
        <v>121</v>
      </c>
      <c r="K844" t="s">
        <v>230</v>
      </c>
      <c r="L844" t="s">
        <v>1530</v>
      </c>
      <c r="M844" t="s">
        <v>1536</v>
      </c>
      <c r="N844" t="s">
        <v>247</v>
      </c>
    </row>
    <row r="845" spans="1:14" x14ac:dyDescent="0.3">
      <c r="A845" s="1" t="s">
        <v>1526</v>
      </c>
      <c r="B845" t="s">
        <v>1533</v>
      </c>
      <c r="C845" s="2" t="s">
        <v>1541</v>
      </c>
      <c r="D845" t="s">
        <v>282</v>
      </c>
      <c r="E845" s="10" t="s">
        <v>187</v>
      </c>
      <c r="F845" s="14" t="s">
        <v>119</v>
      </c>
      <c r="G845" s="4" t="s">
        <v>178</v>
      </c>
      <c r="H845" s="4" t="s">
        <v>121</v>
      </c>
      <c r="I845" s="9" t="s">
        <v>1535</v>
      </c>
      <c r="J845" s="4" t="s">
        <v>121</v>
      </c>
      <c r="K845" t="s">
        <v>230</v>
      </c>
      <c r="L845" t="s">
        <v>1530</v>
      </c>
      <c r="M845" t="s">
        <v>1536</v>
      </c>
      <c r="N845" t="s">
        <v>247</v>
      </c>
    </row>
    <row r="846" spans="1:14" x14ac:dyDescent="0.3">
      <c r="A846" s="1" t="s">
        <v>1526</v>
      </c>
      <c r="B846" t="s">
        <v>1533</v>
      </c>
      <c r="C846" s="2" t="s">
        <v>1542</v>
      </c>
      <c r="D846" t="s">
        <v>282</v>
      </c>
      <c r="E846" s="10" t="s">
        <v>187</v>
      </c>
      <c r="F846" s="14" t="s">
        <v>119</v>
      </c>
      <c r="G846" s="4" t="s">
        <v>178</v>
      </c>
      <c r="H846" s="4" t="s">
        <v>121</v>
      </c>
      <c r="I846" s="9" t="s">
        <v>1535</v>
      </c>
      <c r="J846" s="4" t="s">
        <v>121</v>
      </c>
      <c r="K846" t="s">
        <v>230</v>
      </c>
      <c r="L846" t="s">
        <v>1530</v>
      </c>
      <c r="M846" t="s">
        <v>1536</v>
      </c>
      <c r="N846" s="1" t="s">
        <v>247</v>
      </c>
    </row>
    <row r="847" spans="1:14" x14ac:dyDescent="0.3">
      <c r="A847" s="1" t="s">
        <v>1526</v>
      </c>
      <c r="B847" t="s">
        <v>1533</v>
      </c>
      <c r="C847" s="2" t="s">
        <v>1543</v>
      </c>
      <c r="D847" t="s">
        <v>282</v>
      </c>
      <c r="E847" s="10" t="s">
        <v>187</v>
      </c>
      <c r="F847" s="14" t="s">
        <v>119</v>
      </c>
      <c r="G847" s="4" t="s">
        <v>178</v>
      </c>
      <c r="H847" s="4" t="s">
        <v>121</v>
      </c>
      <c r="I847" s="9" t="s">
        <v>1535</v>
      </c>
      <c r="J847" s="4" t="s">
        <v>121</v>
      </c>
      <c r="K847" t="s">
        <v>230</v>
      </c>
      <c r="L847" t="s">
        <v>1530</v>
      </c>
      <c r="M847" t="s">
        <v>1536</v>
      </c>
      <c r="N847" t="s">
        <v>247</v>
      </c>
    </row>
    <row r="848" spans="1:14" x14ac:dyDescent="0.3">
      <c r="A848" s="1" t="s">
        <v>1544</v>
      </c>
      <c r="B848" t="s">
        <v>1545</v>
      </c>
      <c r="C848" s="2" t="s">
        <v>1546</v>
      </c>
      <c r="D848" t="s">
        <v>282</v>
      </c>
      <c r="E848" s="10" t="s">
        <v>187</v>
      </c>
      <c r="F848" s="14" t="s">
        <v>119</v>
      </c>
      <c r="G848" s="11" t="s">
        <v>461</v>
      </c>
      <c r="H848" s="4" t="s">
        <v>121</v>
      </c>
      <c r="I848" s="5" t="s">
        <v>156</v>
      </c>
      <c r="J848" s="5" t="s">
        <v>120</v>
      </c>
      <c r="K848" t="s">
        <v>230</v>
      </c>
      <c r="L848" t="s">
        <v>1547</v>
      </c>
      <c r="M848" t="s">
        <v>1548</v>
      </c>
      <c r="N848" s="1" t="s">
        <v>247</v>
      </c>
    </row>
    <row r="849" spans="1:14" x14ac:dyDescent="0.3">
      <c r="A849" s="1" t="s">
        <v>129</v>
      </c>
      <c r="B849" t="s">
        <v>1549</v>
      </c>
      <c r="C849" s="2" t="s">
        <v>1550</v>
      </c>
      <c r="D849" t="s">
        <v>282</v>
      </c>
      <c r="E849" s="3" t="s">
        <v>152</v>
      </c>
      <c r="F849" s="14" t="s">
        <v>119</v>
      </c>
      <c r="G849" s="4" t="s">
        <v>171</v>
      </c>
      <c r="H849" s="4" t="s">
        <v>121</v>
      </c>
      <c r="I849" s="4" t="s">
        <v>165</v>
      </c>
      <c r="J849" s="4" t="s">
        <v>121</v>
      </c>
      <c r="K849" t="s">
        <v>230</v>
      </c>
      <c r="L849" s="13" t="s">
        <v>1551</v>
      </c>
      <c r="M849" t="s">
        <v>1552</v>
      </c>
      <c r="N849" s="1" t="s">
        <v>247</v>
      </c>
    </row>
    <row r="850" spans="1:14" x14ac:dyDescent="0.3">
      <c r="A850" s="1" t="s">
        <v>129</v>
      </c>
      <c r="B850" t="s">
        <v>1549</v>
      </c>
      <c r="C850" s="2" t="s">
        <v>1553</v>
      </c>
      <c r="D850" t="s">
        <v>282</v>
      </c>
      <c r="E850" s="7" t="s">
        <v>158</v>
      </c>
      <c r="F850" s="15" t="s">
        <v>118</v>
      </c>
      <c r="G850" s="4" t="s">
        <v>171</v>
      </c>
      <c r="H850" s="4" t="s">
        <v>121</v>
      </c>
      <c r="I850" s="4" t="s">
        <v>165</v>
      </c>
      <c r="J850" s="4" t="s">
        <v>121</v>
      </c>
      <c r="K850" t="s">
        <v>230</v>
      </c>
      <c r="L850" s="13" t="s">
        <v>1551</v>
      </c>
      <c r="M850" t="s">
        <v>1552</v>
      </c>
      <c r="N850" s="1" t="s">
        <v>247</v>
      </c>
    </row>
    <row r="851" spans="1:14" x14ac:dyDescent="0.3">
      <c r="A851" s="1" t="s">
        <v>129</v>
      </c>
      <c r="B851" t="s">
        <v>1549</v>
      </c>
      <c r="C851" s="2" t="s">
        <v>1554</v>
      </c>
      <c r="D851" t="s">
        <v>282</v>
      </c>
      <c r="E851" s="3" t="s">
        <v>152</v>
      </c>
      <c r="F851" s="14" t="s">
        <v>119</v>
      </c>
      <c r="G851" s="4" t="s">
        <v>171</v>
      </c>
      <c r="H851" s="4" t="s">
        <v>121</v>
      </c>
      <c r="I851" s="4" t="s">
        <v>165</v>
      </c>
      <c r="J851" s="4" t="s">
        <v>121</v>
      </c>
      <c r="K851" t="s">
        <v>230</v>
      </c>
      <c r="L851" s="13" t="s">
        <v>1551</v>
      </c>
      <c r="M851" t="s">
        <v>1552</v>
      </c>
      <c r="N851" s="1" t="s">
        <v>247</v>
      </c>
    </row>
    <row r="852" spans="1:14" x14ac:dyDescent="0.3">
      <c r="A852" s="1" t="s">
        <v>129</v>
      </c>
      <c r="B852" t="s">
        <v>1549</v>
      </c>
      <c r="C852" s="2" t="s">
        <v>1555</v>
      </c>
      <c r="D852" t="s">
        <v>282</v>
      </c>
      <c r="E852" s="3" t="s">
        <v>152</v>
      </c>
      <c r="F852" s="14" t="s">
        <v>119</v>
      </c>
      <c r="G852" s="4" t="s">
        <v>171</v>
      </c>
      <c r="H852" s="4" t="s">
        <v>121</v>
      </c>
      <c r="I852" s="4" t="s">
        <v>165</v>
      </c>
      <c r="J852" s="4" t="s">
        <v>121</v>
      </c>
      <c r="K852" t="s">
        <v>230</v>
      </c>
      <c r="L852" s="13" t="s">
        <v>1551</v>
      </c>
      <c r="M852" t="s">
        <v>1552</v>
      </c>
      <c r="N852" s="1" t="s">
        <v>247</v>
      </c>
    </row>
    <row r="853" spans="1:14" x14ac:dyDescent="0.3">
      <c r="A853" s="1" t="s">
        <v>129</v>
      </c>
      <c r="B853" t="s">
        <v>1549</v>
      </c>
      <c r="C853" s="2" t="s">
        <v>1556</v>
      </c>
      <c r="D853" t="s">
        <v>282</v>
      </c>
      <c r="E853" s="3" t="s">
        <v>152</v>
      </c>
      <c r="F853" s="14" t="s">
        <v>119</v>
      </c>
      <c r="G853" s="4" t="s">
        <v>171</v>
      </c>
      <c r="H853" s="4" t="s">
        <v>121</v>
      </c>
      <c r="I853" s="4" t="s">
        <v>165</v>
      </c>
      <c r="J853" s="4" t="s">
        <v>121</v>
      </c>
      <c r="K853" t="s">
        <v>230</v>
      </c>
      <c r="L853" s="13" t="s">
        <v>1551</v>
      </c>
      <c r="M853" t="s">
        <v>1552</v>
      </c>
      <c r="N853" s="1" t="s">
        <v>247</v>
      </c>
    </row>
    <row r="854" spans="1:14" x14ac:dyDescent="0.3">
      <c r="A854" s="1" t="s">
        <v>129</v>
      </c>
      <c r="B854" t="s">
        <v>1549</v>
      </c>
      <c r="C854" s="2" t="s">
        <v>29</v>
      </c>
      <c r="D854" t="s">
        <v>470</v>
      </c>
      <c r="E854" s="7" t="s">
        <v>158</v>
      </c>
      <c r="F854" s="15" t="s">
        <v>118</v>
      </c>
      <c r="G854" s="4" t="s">
        <v>171</v>
      </c>
      <c r="H854" s="4" t="s">
        <v>121</v>
      </c>
      <c r="I854" s="4" t="s">
        <v>165</v>
      </c>
      <c r="J854" s="4" t="s">
        <v>121</v>
      </c>
      <c r="K854" t="s">
        <v>235</v>
      </c>
      <c r="L854" s="13" t="s">
        <v>1551</v>
      </c>
      <c r="M854" t="s">
        <v>1552</v>
      </c>
      <c r="N854" s="1" t="s">
        <v>247</v>
      </c>
    </row>
    <row r="855" spans="1:14" x14ac:dyDescent="0.3">
      <c r="A855" s="1" t="s">
        <v>129</v>
      </c>
      <c r="B855" t="s">
        <v>1549</v>
      </c>
      <c r="C855" s="2" t="s">
        <v>1557</v>
      </c>
      <c r="D855" t="s">
        <v>470</v>
      </c>
      <c r="E855" s="7" t="s">
        <v>158</v>
      </c>
      <c r="F855" s="15" t="s">
        <v>118</v>
      </c>
      <c r="G855" s="4" t="s">
        <v>171</v>
      </c>
      <c r="H855" s="4" t="s">
        <v>121</v>
      </c>
      <c r="I855" s="4" t="s">
        <v>165</v>
      </c>
      <c r="J855" s="4" t="s">
        <v>121</v>
      </c>
      <c r="K855" t="s">
        <v>230</v>
      </c>
      <c r="L855" s="13" t="s">
        <v>1551</v>
      </c>
      <c r="M855" t="s">
        <v>1552</v>
      </c>
      <c r="N855" t="s">
        <v>247</v>
      </c>
    </row>
    <row r="856" spans="1:14" x14ac:dyDescent="0.3">
      <c r="A856" s="1" t="s">
        <v>129</v>
      </c>
      <c r="B856" t="s">
        <v>1549</v>
      </c>
      <c r="C856" s="2" t="s">
        <v>1558</v>
      </c>
      <c r="D856" t="s">
        <v>282</v>
      </c>
      <c r="E856" s="3" t="s">
        <v>152</v>
      </c>
      <c r="F856" s="14" t="s">
        <v>119</v>
      </c>
      <c r="G856" s="4" t="s">
        <v>171</v>
      </c>
      <c r="H856" s="4" t="s">
        <v>121</v>
      </c>
      <c r="I856" s="4" t="s">
        <v>165</v>
      </c>
      <c r="J856" s="4" t="s">
        <v>121</v>
      </c>
      <c r="K856" t="s">
        <v>230</v>
      </c>
      <c r="L856" s="13" t="s">
        <v>1551</v>
      </c>
      <c r="M856" t="s">
        <v>1552</v>
      </c>
      <c r="N856" s="1" t="s">
        <v>247</v>
      </c>
    </row>
    <row r="857" spans="1:14" x14ac:dyDescent="0.3">
      <c r="A857" s="1" t="s">
        <v>129</v>
      </c>
      <c r="B857" t="s">
        <v>1549</v>
      </c>
      <c r="C857" s="2" t="s">
        <v>1559</v>
      </c>
      <c r="D857" t="s">
        <v>282</v>
      </c>
      <c r="E857" s="10" t="s">
        <v>187</v>
      </c>
      <c r="F857" s="14" t="s">
        <v>119</v>
      </c>
      <c r="G857" s="4" t="s">
        <v>171</v>
      </c>
      <c r="H857" s="4" t="s">
        <v>121</v>
      </c>
      <c r="I857" s="4" t="s">
        <v>165</v>
      </c>
      <c r="J857" s="4" t="s">
        <v>121</v>
      </c>
      <c r="K857" t="s">
        <v>230</v>
      </c>
      <c r="L857" s="13" t="s">
        <v>1551</v>
      </c>
      <c r="M857" t="s">
        <v>1552</v>
      </c>
      <c r="N857" s="1" t="s">
        <v>247</v>
      </c>
    </row>
    <row r="858" spans="1:14" x14ac:dyDescent="0.3">
      <c r="A858" s="1" t="s">
        <v>129</v>
      </c>
      <c r="B858" t="s">
        <v>1549</v>
      </c>
      <c r="C858" s="2" t="s">
        <v>1560</v>
      </c>
      <c r="D858" t="s">
        <v>282</v>
      </c>
      <c r="E858" s="7" t="s">
        <v>158</v>
      </c>
      <c r="F858" s="15" t="s">
        <v>118</v>
      </c>
      <c r="G858" s="4" t="s">
        <v>171</v>
      </c>
      <c r="H858" s="4" t="s">
        <v>121</v>
      </c>
      <c r="I858" s="4" t="s">
        <v>165</v>
      </c>
      <c r="J858" s="4" t="s">
        <v>121</v>
      </c>
      <c r="K858" t="s">
        <v>230</v>
      </c>
      <c r="L858" s="13" t="s">
        <v>1551</v>
      </c>
      <c r="M858" t="s">
        <v>1552</v>
      </c>
      <c r="N858" s="1" t="s">
        <v>247</v>
      </c>
    </row>
    <row r="859" spans="1:14" x14ac:dyDescent="0.3">
      <c r="A859" s="1" t="s">
        <v>129</v>
      </c>
      <c r="B859" t="s">
        <v>1549</v>
      </c>
      <c r="C859" s="2" t="s">
        <v>1561</v>
      </c>
      <c r="D859" t="s">
        <v>282</v>
      </c>
      <c r="E859" s="3" t="s">
        <v>152</v>
      </c>
      <c r="F859" s="14" t="s">
        <v>119</v>
      </c>
      <c r="G859" s="4" t="s">
        <v>171</v>
      </c>
      <c r="H859" s="4" t="s">
        <v>121</v>
      </c>
      <c r="I859" s="4" t="s">
        <v>165</v>
      </c>
      <c r="J859" s="4" t="s">
        <v>121</v>
      </c>
      <c r="K859" t="s">
        <v>230</v>
      </c>
      <c r="L859" s="13" t="s">
        <v>1551</v>
      </c>
      <c r="M859" t="s">
        <v>1552</v>
      </c>
      <c r="N859" s="1" t="s">
        <v>247</v>
      </c>
    </row>
    <row r="860" spans="1:14" x14ac:dyDescent="0.3">
      <c r="A860" s="1" t="s">
        <v>129</v>
      </c>
      <c r="B860" t="s">
        <v>1549</v>
      </c>
      <c r="C860" s="2" t="s">
        <v>1562</v>
      </c>
      <c r="D860" t="s">
        <v>282</v>
      </c>
      <c r="E860" s="3" t="s">
        <v>152</v>
      </c>
      <c r="F860" s="14" t="s">
        <v>119</v>
      </c>
      <c r="G860" s="4" t="s">
        <v>171</v>
      </c>
      <c r="H860" s="4" t="s">
        <v>121</v>
      </c>
      <c r="I860" s="4" t="s">
        <v>165</v>
      </c>
      <c r="J860" s="4" t="s">
        <v>121</v>
      </c>
      <c r="K860" t="s">
        <v>230</v>
      </c>
      <c r="L860" s="13" t="s">
        <v>1551</v>
      </c>
      <c r="M860" t="s">
        <v>1552</v>
      </c>
      <c r="N860" s="1" t="s">
        <v>247</v>
      </c>
    </row>
    <row r="861" spans="1:14" x14ac:dyDescent="0.3">
      <c r="A861" s="1" t="s">
        <v>129</v>
      </c>
      <c r="B861" t="s">
        <v>1549</v>
      </c>
      <c r="C861" s="2" t="s">
        <v>1563</v>
      </c>
      <c r="D861" t="s">
        <v>282</v>
      </c>
      <c r="E861" s="3" t="s">
        <v>152</v>
      </c>
      <c r="F861" s="14" t="s">
        <v>119</v>
      </c>
      <c r="G861" s="4" t="s">
        <v>171</v>
      </c>
      <c r="H861" s="4" t="s">
        <v>121</v>
      </c>
      <c r="I861" s="4" t="s">
        <v>165</v>
      </c>
      <c r="J861" s="4" t="s">
        <v>121</v>
      </c>
      <c r="K861" t="s">
        <v>230</v>
      </c>
      <c r="L861" s="13" t="s">
        <v>1551</v>
      </c>
      <c r="M861" t="s">
        <v>1552</v>
      </c>
      <c r="N861" s="1" t="s">
        <v>247</v>
      </c>
    </row>
    <row r="862" spans="1:14" x14ac:dyDescent="0.3">
      <c r="A862" s="1" t="s">
        <v>129</v>
      </c>
      <c r="B862" t="s">
        <v>1549</v>
      </c>
      <c r="C862" s="2" t="s">
        <v>1564</v>
      </c>
      <c r="D862" t="s">
        <v>282</v>
      </c>
      <c r="E862" s="10" t="s">
        <v>187</v>
      </c>
      <c r="F862" s="14" t="s">
        <v>119</v>
      </c>
      <c r="G862" s="4" t="s">
        <v>171</v>
      </c>
      <c r="H862" s="4" t="s">
        <v>121</v>
      </c>
      <c r="I862" s="4" t="s">
        <v>165</v>
      </c>
      <c r="J862" s="4" t="s">
        <v>121</v>
      </c>
      <c r="K862" t="s">
        <v>230</v>
      </c>
      <c r="L862" s="13" t="s">
        <v>1551</v>
      </c>
      <c r="M862" t="s">
        <v>1552</v>
      </c>
      <c r="N862" s="1" t="s">
        <v>247</v>
      </c>
    </row>
    <row r="863" spans="1:14" x14ac:dyDescent="0.3">
      <c r="A863" s="1" t="s">
        <v>129</v>
      </c>
      <c r="B863" t="s">
        <v>1549</v>
      </c>
      <c r="C863" s="2" t="s">
        <v>1565</v>
      </c>
      <c r="D863" t="s">
        <v>282</v>
      </c>
      <c r="E863" s="3" t="s">
        <v>152</v>
      </c>
      <c r="F863" s="14" t="s">
        <v>119</v>
      </c>
      <c r="G863" s="4" t="s">
        <v>171</v>
      </c>
      <c r="H863" s="4" t="s">
        <v>121</v>
      </c>
      <c r="I863" s="4" t="s">
        <v>165</v>
      </c>
      <c r="J863" s="4" t="s">
        <v>121</v>
      </c>
      <c r="K863" t="s">
        <v>230</v>
      </c>
      <c r="L863" s="13" t="s">
        <v>1551</v>
      </c>
      <c r="M863" t="s">
        <v>1552</v>
      </c>
      <c r="N863" t="s">
        <v>247</v>
      </c>
    </row>
    <row r="864" spans="1:14" x14ac:dyDescent="0.3">
      <c r="A864" s="1" t="s">
        <v>129</v>
      </c>
      <c r="B864" t="s">
        <v>1549</v>
      </c>
      <c r="C864" s="2" t="s">
        <v>1566</v>
      </c>
      <c r="D864" t="s">
        <v>282</v>
      </c>
      <c r="E864" s="3" t="s">
        <v>152</v>
      </c>
      <c r="F864" s="14" t="s">
        <v>119</v>
      </c>
      <c r="G864" s="4" t="s">
        <v>171</v>
      </c>
      <c r="H864" s="4" t="s">
        <v>121</v>
      </c>
      <c r="I864" s="4" t="s">
        <v>165</v>
      </c>
      <c r="J864" s="4" t="s">
        <v>121</v>
      </c>
      <c r="K864" t="s">
        <v>260</v>
      </c>
      <c r="L864" s="13" t="s">
        <v>1551</v>
      </c>
      <c r="M864" t="s">
        <v>1552</v>
      </c>
      <c r="N864" s="1" t="s">
        <v>247</v>
      </c>
    </row>
    <row r="865" spans="1:14" x14ac:dyDescent="0.3">
      <c r="A865" s="1" t="s">
        <v>129</v>
      </c>
      <c r="B865" t="s">
        <v>1549</v>
      </c>
      <c r="C865" s="2" t="s">
        <v>30</v>
      </c>
      <c r="D865" t="s">
        <v>470</v>
      </c>
      <c r="E865" s="7" t="s">
        <v>158</v>
      </c>
      <c r="F865" s="15" t="s">
        <v>118</v>
      </c>
      <c r="G865" s="4" t="s">
        <v>171</v>
      </c>
      <c r="H865" s="4" t="s">
        <v>121</v>
      </c>
      <c r="I865" s="4" t="s">
        <v>165</v>
      </c>
      <c r="J865" s="4" t="s">
        <v>121</v>
      </c>
      <c r="K865" t="s">
        <v>235</v>
      </c>
      <c r="L865" s="13" t="s">
        <v>1551</v>
      </c>
      <c r="M865" t="s">
        <v>1552</v>
      </c>
      <c r="N865" s="1" t="s">
        <v>247</v>
      </c>
    </row>
    <row r="866" spans="1:14" x14ac:dyDescent="0.3">
      <c r="A866" s="1" t="s">
        <v>129</v>
      </c>
      <c r="B866" t="s">
        <v>1549</v>
      </c>
      <c r="C866" s="2" t="s">
        <v>1567</v>
      </c>
      <c r="D866" t="s">
        <v>470</v>
      </c>
      <c r="E866" s="7" t="s">
        <v>158</v>
      </c>
      <c r="F866" s="15" t="s">
        <v>118</v>
      </c>
      <c r="G866" s="4" t="s">
        <v>171</v>
      </c>
      <c r="H866" s="4" t="s">
        <v>121</v>
      </c>
      <c r="I866" s="4" t="s">
        <v>165</v>
      </c>
      <c r="J866" s="4" t="s">
        <v>121</v>
      </c>
      <c r="K866" t="s">
        <v>230</v>
      </c>
      <c r="L866" s="13" t="s">
        <v>1551</v>
      </c>
      <c r="M866" t="s">
        <v>1552</v>
      </c>
      <c r="N866" s="1" t="s">
        <v>247</v>
      </c>
    </row>
    <row r="867" spans="1:14" x14ac:dyDescent="0.3">
      <c r="A867" s="1" t="s">
        <v>129</v>
      </c>
      <c r="B867" t="s">
        <v>1549</v>
      </c>
      <c r="C867" s="2" t="s">
        <v>1568</v>
      </c>
      <c r="D867" t="s">
        <v>282</v>
      </c>
      <c r="E867" s="3" t="s">
        <v>152</v>
      </c>
      <c r="F867" s="14" t="s">
        <v>119</v>
      </c>
      <c r="G867" s="4" t="s">
        <v>171</v>
      </c>
      <c r="H867" s="4" t="s">
        <v>121</v>
      </c>
      <c r="I867" s="4" t="s">
        <v>165</v>
      </c>
      <c r="J867" s="4" t="s">
        <v>121</v>
      </c>
      <c r="K867" t="s">
        <v>230</v>
      </c>
      <c r="L867" s="13" t="s">
        <v>1551</v>
      </c>
      <c r="M867" t="s">
        <v>1552</v>
      </c>
      <c r="N867" s="1" t="s">
        <v>247</v>
      </c>
    </row>
    <row r="868" spans="1:14" x14ac:dyDescent="0.3">
      <c r="A868" s="1" t="s">
        <v>129</v>
      </c>
      <c r="B868" t="s">
        <v>1549</v>
      </c>
      <c r="C868" s="2" t="s">
        <v>1569</v>
      </c>
      <c r="D868" t="s">
        <v>282</v>
      </c>
      <c r="E868" s="3" t="s">
        <v>152</v>
      </c>
      <c r="F868" s="14" t="s">
        <v>119</v>
      </c>
      <c r="G868" s="4" t="s">
        <v>171</v>
      </c>
      <c r="H868" s="4" t="s">
        <v>121</v>
      </c>
      <c r="I868" s="4" t="s">
        <v>165</v>
      </c>
      <c r="J868" s="4" t="s">
        <v>121</v>
      </c>
      <c r="K868" t="s">
        <v>230</v>
      </c>
      <c r="L868" s="13" t="s">
        <v>1551</v>
      </c>
      <c r="M868" t="s">
        <v>1552</v>
      </c>
      <c r="N868" s="1" t="s">
        <v>247</v>
      </c>
    </row>
    <row r="869" spans="1:14" x14ac:dyDescent="0.3">
      <c r="A869" s="1" t="s">
        <v>129</v>
      </c>
      <c r="B869" t="s">
        <v>1549</v>
      </c>
      <c r="C869" s="2" t="s">
        <v>1570</v>
      </c>
      <c r="D869" t="s">
        <v>282</v>
      </c>
      <c r="E869" s="3" t="s">
        <v>152</v>
      </c>
      <c r="F869" s="14" t="s">
        <v>119</v>
      </c>
      <c r="G869" s="4" t="s">
        <v>171</v>
      </c>
      <c r="H869" s="4" t="s">
        <v>121</v>
      </c>
      <c r="I869" s="4" t="s">
        <v>165</v>
      </c>
      <c r="J869" s="4" t="s">
        <v>121</v>
      </c>
      <c r="K869" t="s">
        <v>230</v>
      </c>
      <c r="L869" s="13" t="s">
        <v>1551</v>
      </c>
      <c r="M869" t="s">
        <v>1552</v>
      </c>
      <c r="N869" s="1" t="s">
        <v>247</v>
      </c>
    </row>
    <row r="870" spans="1:14" x14ac:dyDescent="0.3">
      <c r="A870" s="1" t="s">
        <v>129</v>
      </c>
      <c r="B870" t="s">
        <v>1549</v>
      </c>
      <c r="C870" s="2" t="s">
        <v>1571</v>
      </c>
      <c r="D870" t="s">
        <v>282</v>
      </c>
      <c r="E870" s="3" t="s">
        <v>152</v>
      </c>
      <c r="F870" s="14" t="s">
        <v>119</v>
      </c>
      <c r="G870" s="4" t="s">
        <v>171</v>
      </c>
      <c r="H870" s="4" t="s">
        <v>121</v>
      </c>
      <c r="I870" s="4" t="s">
        <v>165</v>
      </c>
      <c r="J870" s="4" t="s">
        <v>121</v>
      </c>
      <c r="K870" t="s">
        <v>230</v>
      </c>
      <c r="L870" s="13" t="s">
        <v>1551</v>
      </c>
      <c r="M870" t="s">
        <v>1552</v>
      </c>
      <c r="N870" t="s">
        <v>247</v>
      </c>
    </row>
    <row r="871" spans="1:14" x14ac:dyDescent="0.3">
      <c r="A871" s="1" t="s">
        <v>129</v>
      </c>
      <c r="B871" t="s">
        <v>1549</v>
      </c>
      <c r="C871" s="2" t="s">
        <v>1572</v>
      </c>
      <c r="D871" t="s">
        <v>282</v>
      </c>
      <c r="E871" s="3" t="s">
        <v>152</v>
      </c>
      <c r="F871" s="14" t="s">
        <v>119</v>
      </c>
      <c r="G871" s="4" t="s">
        <v>171</v>
      </c>
      <c r="H871" s="4" t="s">
        <v>121</v>
      </c>
      <c r="I871" s="4" t="s">
        <v>165</v>
      </c>
      <c r="J871" s="4" t="s">
        <v>121</v>
      </c>
      <c r="K871" t="s">
        <v>230</v>
      </c>
      <c r="L871" s="13" t="s">
        <v>1551</v>
      </c>
      <c r="M871" t="s">
        <v>1552</v>
      </c>
      <c r="N871" t="s">
        <v>247</v>
      </c>
    </row>
    <row r="872" spans="1:14" x14ac:dyDescent="0.3">
      <c r="A872" s="1" t="s">
        <v>129</v>
      </c>
      <c r="B872" t="s">
        <v>1549</v>
      </c>
      <c r="C872" s="2" t="s">
        <v>1573</v>
      </c>
      <c r="D872" t="s">
        <v>282</v>
      </c>
      <c r="E872" s="10" t="s">
        <v>187</v>
      </c>
      <c r="F872" s="14" t="s">
        <v>119</v>
      </c>
      <c r="G872" s="4" t="s">
        <v>171</v>
      </c>
      <c r="H872" s="4" t="s">
        <v>121</v>
      </c>
      <c r="I872" s="4" t="s">
        <v>165</v>
      </c>
      <c r="J872" s="4" t="s">
        <v>121</v>
      </c>
      <c r="K872" t="s">
        <v>230</v>
      </c>
      <c r="L872" s="13" t="s">
        <v>1551</v>
      </c>
      <c r="M872" t="s">
        <v>1552</v>
      </c>
      <c r="N872" s="1" t="s">
        <v>247</v>
      </c>
    </row>
    <row r="873" spans="1:14" x14ac:dyDescent="0.3">
      <c r="A873" s="1" t="s">
        <v>129</v>
      </c>
      <c r="B873" t="s">
        <v>1549</v>
      </c>
      <c r="C873" s="2" t="s">
        <v>1574</v>
      </c>
      <c r="D873" t="s">
        <v>282</v>
      </c>
      <c r="E873" s="10" t="s">
        <v>187</v>
      </c>
      <c r="F873" s="14" t="s">
        <v>119</v>
      </c>
      <c r="G873" s="4" t="s">
        <v>171</v>
      </c>
      <c r="H873" s="4" t="s">
        <v>121</v>
      </c>
      <c r="I873" s="4" t="s">
        <v>165</v>
      </c>
      <c r="J873" s="4" t="s">
        <v>121</v>
      </c>
      <c r="K873" t="s">
        <v>230</v>
      </c>
      <c r="L873" s="13" t="s">
        <v>1551</v>
      </c>
      <c r="M873" t="s">
        <v>1552</v>
      </c>
      <c r="N873" t="s">
        <v>247</v>
      </c>
    </row>
    <row r="874" spans="1:14" x14ac:dyDescent="0.3">
      <c r="A874" s="1" t="s">
        <v>129</v>
      </c>
      <c r="B874" t="s">
        <v>1549</v>
      </c>
      <c r="C874" s="2" t="s">
        <v>1575</v>
      </c>
      <c r="D874" t="s">
        <v>282</v>
      </c>
      <c r="E874" s="3" t="s">
        <v>152</v>
      </c>
      <c r="F874" s="14" t="s">
        <v>119</v>
      </c>
      <c r="G874" s="4" t="s">
        <v>171</v>
      </c>
      <c r="H874" s="4" t="s">
        <v>121</v>
      </c>
      <c r="I874" s="4" t="s">
        <v>165</v>
      </c>
      <c r="J874" s="4" t="s">
        <v>121</v>
      </c>
      <c r="K874" t="s">
        <v>230</v>
      </c>
      <c r="L874" s="13" t="s">
        <v>1551</v>
      </c>
      <c r="M874" t="s">
        <v>1552</v>
      </c>
      <c r="N874" t="s">
        <v>247</v>
      </c>
    </row>
    <row r="875" spans="1:14" x14ac:dyDescent="0.3">
      <c r="A875" s="1" t="s">
        <v>129</v>
      </c>
      <c r="B875" t="s">
        <v>1549</v>
      </c>
      <c r="C875" s="2" t="s">
        <v>1576</v>
      </c>
      <c r="D875" t="s">
        <v>282</v>
      </c>
      <c r="E875" s="10" t="s">
        <v>187</v>
      </c>
      <c r="F875" s="14" t="s">
        <v>119</v>
      </c>
      <c r="G875" s="4" t="s">
        <v>171</v>
      </c>
      <c r="H875" s="4" t="s">
        <v>121</v>
      </c>
      <c r="I875" s="4" t="s">
        <v>165</v>
      </c>
      <c r="J875" s="4" t="s">
        <v>121</v>
      </c>
      <c r="K875" t="s">
        <v>230</v>
      </c>
      <c r="L875" s="13" t="s">
        <v>1551</v>
      </c>
      <c r="M875" t="s">
        <v>1552</v>
      </c>
      <c r="N875" s="1" t="s">
        <v>247</v>
      </c>
    </row>
    <row r="876" spans="1:14" x14ac:dyDescent="0.3">
      <c r="A876" s="1" t="s">
        <v>129</v>
      </c>
      <c r="B876" t="s">
        <v>1549</v>
      </c>
      <c r="C876" s="2" t="s">
        <v>31</v>
      </c>
      <c r="D876" t="s">
        <v>470</v>
      </c>
      <c r="E876" s="7" t="s">
        <v>158</v>
      </c>
      <c r="F876" s="15" t="s">
        <v>118</v>
      </c>
      <c r="G876" s="4" t="s">
        <v>171</v>
      </c>
      <c r="H876" s="4" t="s">
        <v>121</v>
      </c>
      <c r="I876" s="4" t="s">
        <v>165</v>
      </c>
      <c r="J876" s="4" t="s">
        <v>121</v>
      </c>
      <c r="K876" t="s">
        <v>235</v>
      </c>
      <c r="L876" s="13" t="s">
        <v>1551</v>
      </c>
      <c r="M876" t="s">
        <v>1552</v>
      </c>
      <c r="N876" s="1" t="s">
        <v>247</v>
      </c>
    </row>
    <row r="877" spans="1:14" x14ac:dyDescent="0.3">
      <c r="A877" s="1" t="s">
        <v>129</v>
      </c>
      <c r="B877" t="s">
        <v>1549</v>
      </c>
      <c r="C877" s="2" t="s">
        <v>176</v>
      </c>
      <c r="D877" t="s">
        <v>470</v>
      </c>
      <c r="E877" s="7" t="s">
        <v>158</v>
      </c>
      <c r="F877" s="15" t="s">
        <v>118</v>
      </c>
      <c r="G877" s="4" t="s">
        <v>171</v>
      </c>
      <c r="H877" s="4" t="s">
        <v>121</v>
      </c>
      <c r="I877" s="4" t="s">
        <v>165</v>
      </c>
      <c r="J877" s="4" t="s">
        <v>121</v>
      </c>
      <c r="K877" t="s">
        <v>230</v>
      </c>
      <c r="L877" s="13" t="s">
        <v>1551</v>
      </c>
      <c r="M877" t="s">
        <v>1552</v>
      </c>
      <c r="N877" s="1" t="s">
        <v>247</v>
      </c>
    </row>
    <row r="878" spans="1:14" x14ac:dyDescent="0.3">
      <c r="A878" s="1" t="s">
        <v>129</v>
      </c>
      <c r="B878" t="s">
        <v>1549</v>
      </c>
      <c r="C878" s="2" t="s">
        <v>1577</v>
      </c>
      <c r="D878" t="s">
        <v>282</v>
      </c>
      <c r="E878" s="3" t="s">
        <v>152</v>
      </c>
      <c r="F878" s="14" t="s">
        <v>119</v>
      </c>
      <c r="G878" s="4" t="s">
        <v>171</v>
      </c>
      <c r="H878" s="4" t="s">
        <v>121</v>
      </c>
      <c r="I878" s="4" t="s">
        <v>165</v>
      </c>
      <c r="J878" s="4" t="s">
        <v>121</v>
      </c>
      <c r="K878" t="s">
        <v>230</v>
      </c>
      <c r="L878" s="13" t="s">
        <v>1551</v>
      </c>
      <c r="M878" t="s">
        <v>1552</v>
      </c>
      <c r="N878" s="1" t="s">
        <v>247</v>
      </c>
    </row>
    <row r="879" spans="1:14" x14ac:dyDescent="0.3">
      <c r="A879" s="1" t="s">
        <v>129</v>
      </c>
      <c r="B879" t="s">
        <v>1549</v>
      </c>
      <c r="C879" s="2" t="s">
        <v>177</v>
      </c>
      <c r="D879" t="s">
        <v>470</v>
      </c>
      <c r="E879" s="7" t="s">
        <v>158</v>
      </c>
      <c r="F879" s="15" t="s">
        <v>118</v>
      </c>
      <c r="G879" s="4" t="s">
        <v>171</v>
      </c>
      <c r="H879" s="4" t="s">
        <v>121</v>
      </c>
      <c r="I879" s="4" t="s">
        <v>165</v>
      </c>
      <c r="J879" s="4" t="s">
        <v>121</v>
      </c>
      <c r="K879" t="s">
        <v>230</v>
      </c>
      <c r="L879" s="13" t="s">
        <v>1551</v>
      </c>
      <c r="M879" t="s">
        <v>1552</v>
      </c>
      <c r="N879" t="s">
        <v>247</v>
      </c>
    </row>
    <row r="880" spans="1:14" x14ac:dyDescent="0.3">
      <c r="A880" s="1" t="s">
        <v>129</v>
      </c>
      <c r="B880" t="s">
        <v>1549</v>
      </c>
      <c r="C880" s="2" t="s">
        <v>1578</v>
      </c>
      <c r="D880" t="s">
        <v>282</v>
      </c>
      <c r="E880" s="3" t="s">
        <v>152</v>
      </c>
      <c r="F880" s="14" t="s">
        <v>119</v>
      </c>
      <c r="G880" s="4" t="s">
        <v>171</v>
      </c>
      <c r="H880" s="4" t="s">
        <v>121</v>
      </c>
      <c r="I880" s="4" t="s">
        <v>165</v>
      </c>
      <c r="J880" s="4" t="s">
        <v>121</v>
      </c>
      <c r="K880" t="s">
        <v>230</v>
      </c>
      <c r="L880" s="13" t="s">
        <v>1551</v>
      </c>
      <c r="M880" t="s">
        <v>1552</v>
      </c>
      <c r="N880" t="s">
        <v>247</v>
      </c>
    </row>
    <row r="881" spans="1:14" x14ac:dyDescent="0.3">
      <c r="A881" s="1" t="s">
        <v>129</v>
      </c>
      <c r="B881" t="s">
        <v>1549</v>
      </c>
      <c r="C881" s="2" t="s">
        <v>1579</v>
      </c>
      <c r="D881" t="s">
        <v>282</v>
      </c>
      <c r="E881" s="10" t="s">
        <v>187</v>
      </c>
      <c r="F881" s="14" t="s">
        <v>119</v>
      </c>
      <c r="G881" s="4" t="s">
        <v>171</v>
      </c>
      <c r="H881" s="4" t="s">
        <v>121</v>
      </c>
      <c r="I881" s="4" t="s">
        <v>165</v>
      </c>
      <c r="J881" s="4" t="s">
        <v>121</v>
      </c>
      <c r="K881" t="s">
        <v>230</v>
      </c>
      <c r="L881" s="13" t="s">
        <v>1551</v>
      </c>
      <c r="M881" t="s">
        <v>1552</v>
      </c>
      <c r="N881" s="1" t="s">
        <v>247</v>
      </c>
    </row>
    <row r="882" spans="1:14" x14ac:dyDescent="0.3">
      <c r="A882" s="1" t="s">
        <v>129</v>
      </c>
      <c r="B882" t="s">
        <v>1549</v>
      </c>
      <c r="C882" s="2" t="s">
        <v>1580</v>
      </c>
      <c r="D882" t="s">
        <v>282</v>
      </c>
      <c r="E882" s="3" t="s">
        <v>152</v>
      </c>
      <c r="F882" s="14" t="s">
        <v>119</v>
      </c>
      <c r="G882" s="4" t="s">
        <v>171</v>
      </c>
      <c r="H882" s="4" t="s">
        <v>121</v>
      </c>
      <c r="I882" s="4" t="s">
        <v>165</v>
      </c>
      <c r="J882" s="4" t="s">
        <v>121</v>
      </c>
      <c r="K882" t="s">
        <v>230</v>
      </c>
      <c r="L882" s="13" t="s">
        <v>1551</v>
      </c>
      <c r="M882" t="s">
        <v>1552</v>
      </c>
      <c r="N882" s="1" t="s">
        <v>247</v>
      </c>
    </row>
    <row r="883" spans="1:14" x14ac:dyDescent="0.3">
      <c r="A883" s="1" t="s">
        <v>129</v>
      </c>
      <c r="B883" t="s">
        <v>1549</v>
      </c>
      <c r="C883" s="2" t="s">
        <v>1581</v>
      </c>
      <c r="D883" t="s">
        <v>282</v>
      </c>
      <c r="E883" s="3" t="s">
        <v>152</v>
      </c>
      <c r="F883" s="14" t="s">
        <v>119</v>
      </c>
      <c r="G883" s="4" t="s">
        <v>171</v>
      </c>
      <c r="H883" s="4" t="s">
        <v>121</v>
      </c>
      <c r="I883" s="4" t="s">
        <v>165</v>
      </c>
      <c r="J883" s="4" t="s">
        <v>121</v>
      </c>
      <c r="K883" t="s">
        <v>230</v>
      </c>
      <c r="L883" s="13" t="s">
        <v>1551</v>
      </c>
      <c r="M883" t="s">
        <v>1552</v>
      </c>
      <c r="N883" t="s">
        <v>247</v>
      </c>
    </row>
    <row r="884" spans="1:14" x14ac:dyDescent="0.3">
      <c r="A884" s="1" t="s">
        <v>129</v>
      </c>
      <c r="B884" t="s">
        <v>1549</v>
      </c>
      <c r="C884" s="2" t="s">
        <v>1582</v>
      </c>
      <c r="D884" t="s">
        <v>282</v>
      </c>
      <c r="E884" s="3" t="s">
        <v>152</v>
      </c>
      <c r="F884" s="14" t="s">
        <v>119</v>
      </c>
      <c r="G884" s="4" t="s">
        <v>171</v>
      </c>
      <c r="H884" s="4" t="s">
        <v>121</v>
      </c>
      <c r="I884" s="4" t="s">
        <v>165</v>
      </c>
      <c r="J884" s="4" t="s">
        <v>121</v>
      </c>
      <c r="K884" t="s">
        <v>230</v>
      </c>
      <c r="L884" s="13" t="s">
        <v>1551</v>
      </c>
      <c r="M884" t="s">
        <v>1552</v>
      </c>
      <c r="N884" t="s">
        <v>247</v>
      </c>
    </row>
    <row r="885" spans="1:14" x14ac:dyDescent="0.3">
      <c r="A885" s="1" t="s">
        <v>129</v>
      </c>
      <c r="B885" t="s">
        <v>1549</v>
      </c>
      <c r="C885" s="2" t="s">
        <v>1583</v>
      </c>
      <c r="D885" t="s">
        <v>470</v>
      </c>
      <c r="E885" s="7" t="s">
        <v>158</v>
      </c>
      <c r="F885" s="15" t="s">
        <v>118</v>
      </c>
      <c r="G885" s="4" t="s">
        <v>171</v>
      </c>
      <c r="H885" s="4" t="s">
        <v>121</v>
      </c>
      <c r="I885" s="4" t="s">
        <v>165</v>
      </c>
      <c r="J885" s="4" t="s">
        <v>121</v>
      </c>
      <c r="K885" t="s">
        <v>230</v>
      </c>
      <c r="L885" s="13" t="s">
        <v>1551</v>
      </c>
      <c r="M885" t="s">
        <v>1552</v>
      </c>
      <c r="N885" s="1" t="s">
        <v>247</v>
      </c>
    </row>
    <row r="886" spans="1:14" x14ac:dyDescent="0.3">
      <c r="A886" s="1" t="s">
        <v>129</v>
      </c>
      <c r="B886" t="s">
        <v>1549</v>
      </c>
      <c r="C886" s="2" t="s">
        <v>1584</v>
      </c>
      <c r="D886" t="s">
        <v>282</v>
      </c>
      <c r="E886" s="3" t="s">
        <v>152</v>
      </c>
      <c r="F886" s="14" t="s">
        <v>119</v>
      </c>
      <c r="G886" s="4" t="s">
        <v>171</v>
      </c>
      <c r="H886" s="4" t="s">
        <v>121</v>
      </c>
      <c r="I886" s="4" t="s">
        <v>165</v>
      </c>
      <c r="J886" s="4" t="s">
        <v>121</v>
      </c>
      <c r="K886" t="s">
        <v>230</v>
      </c>
      <c r="L886" s="13" t="s">
        <v>1551</v>
      </c>
      <c r="M886" t="s">
        <v>1552</v>
      </c>
      <c r="N886" t="s">
        <v>247</v>
      </c>
    </row>
    <row r="887" spans="1:14" x14ac:dyDescent="0.3">
      <c r="A887" s="1" t="s">
        <v>129</v>
      </c>
      <c r="B887" t="s">
        <v>1549</v>
      </c>
      <c r="C887" s="2" t="s">
        <v>1585</v>
      </c>
      <c r="D887" t="s">
        <v>282</v>
      </c>
      <c r="E887" s="3" t="s">
        <v>152</v>
      </c>
      <c r="F887" s="14" t="s">
        <v>119</v>
      </c>
      <c r="G887" s="4" t="s">
        <v>171</v>
      </c>
      <c r="H887" s="4" t="s">
        <v>121</v>
      </c>
      <c r="I887" s="4" t="s">
        <v>165</v>
      </c>
      <c r="J887" s="4" t="s">
        <v>121</v>
      </c>
      <c r="K887" t="s">
        <v>230</v>
      </c>
      <c r="L887" s="13" t="s">
        <v>1551</v>
      </c>
      <c r="M887" t="s">
        <v>1552</v>
      </c>
      <c r="N887" t="s">
        <v>247</v>
      </c>
    </row>
    <row r="888" spans="1:14" x14ac:dyDescent="0.3">
      <c r="A888" s="1" t="s">
        <v>129</v>
      </c>
      <c r="B888" t="s">
        <v>1549</v>
      </c>
      <c r="C888" s="2" t="s">
        <v>1586</v>
      </c>
      <c r="D888" t="s">
        <v>470</v>
      </c>
      <c r="E888" s="7" t="s">
        <v>158</v>
      </c>
      <c r="F888" s="15" t="s">
        <v>118</v>
      </c>
      <c r="G888" s="4" t="s">
        <v>171</v>
      </c>
      <c r="H888" s="4" t="s">
        <v>121</v>
      </c>
      <c r="I888" s="4" t="s">
        <v>165</v>
      </c>
      <c r="J888" s="4" t="s">
        <v>121</v>
      </c>
      <c r="K888" t="s">
        <v>230</v>
      </c>
      <c r="L888" s="13" t="s">
        <v>1551</v>
      </c>
      <c r="M888" t="s">
        <v>1552</v>
      </c>
      <c r="N888" t="s">
        <v>247</v>
      </c>
    </row>
    <row r="889" spans="1:14" x14ac:dyDescent="0.3">
      <c r="A889" s="1" t="s">
        <v>129</v>
      </c>
      <c r="B889" t="s">
        <v>1549</v>
      </c>
      <c r="C889" s="2" t="s">
        <v>1587</v>
      </c>
      <c r="D889" t="s">
        <v>282</v>
      </c>
      <c r="E889" s="10" t="s">
        <v>187</v>
      </c>
      <c r="F889" s="14" t="s">
        <v>119</v>
      </c>
      <c r="G889" s="4" t="s">
        <v>171</v>
      </c>
      <c r="H889" s="4" t="s">
        <v>121</v>
      </c>
      <c r="I889" s="4" t="s">
        <v>165</v>
      </c>
      <c r="J889" s="4" t="s">
        <v>121</v>
      </c>
      <c r="K889" t="s">
        <v>230</v>
      </c>
      <c r="L889" s="13" t="s">
        <v>1551</v>
      </c>
      <c r="M889" t="s">
        <v>1552</v>
      </c>
      <c r="N889" t="s">
        <v>247</v>
      </c>
    </row>
    <row r="890" spans="1:14" x14ac:dyDescent="0.3">
      <c r="A890" s="1" t="s">
        <v>129</v>
      </c>
      <c r="B890" t="s">
        <v>1549</v>
      </c>
      <c r="C890" s="2" t="s">
        <v>1588</v>
      </c>
      <c r="D890" t="s">
        <v>282</v>
      </c>
      <c r="E890" s="3" t="s">
        <v>152</v>
      </c>
      <c r="F890" s="14" t="s">
        <v>119</v>
      </c>
      <c r="G890" s="4" t="s">
        <v>171</v>
      </c>
      <c r="H890" s="4" t="s">
        <v>121</v>
      </c>
      <c r="I890" s="4" t="s">
        <v>165</v>
      </c>
      <c r="J890" s="4" t="s">
        <v>121</v>
      </c>
      <c r="K890" t="s">
        <v>230</v>
      </c>
      <c r="L890" s="13" t="s">
        <v>1551</v>
      </c>
      <c r="M890" t="s">
        <v>1552</v>
      </c>
      <c r="N890" s="1" t="s">
        <v>247</v>
      </c>
    </row>
    <row r="891" spans="1:14" x14ac:dyDescent="0.3">
      <c r="A891" s="1" t="s">
        <v>129</v>
      </c>
      <c r="B891" t="s">
        <v>1549</v>
      </c>
      <c r="C891" s="2" t="s">
        <v>1589</v>
      </c>
      <c r="D891" t="s">
        <v>282</v>
      </c>
      <c r="E891" s="3" t="s">
        <v>152</v>
      </c>
      <c r="F891" s="14" t="s">
        <v>119</v>
      </c>
      <c r="G891" s="4" t="s">
        <v>171</v>
      </c>
      <c r="H891" s="4" t="s">
        <v>121</v>
      </c>
      <c r="I891" s="4" t="s">
        <v>165</v>
      </c>
      <c r="J891" s="4" t="s">
        <v>121</v>
      </c>
      <c r="K891" t="s">
        <v>230</v>
      </c>
      <c r="L891" s="13" t="s">
        <v>1551</v>
      </c>
      <c r="M891" t="s">
        <v>1552</v>
      </c>
      <c r="N891" s="1" t="s">
        <v>247</v>
      </c>
    </row>
    <row r="892" spans="1:14" x14ac:dyDescent="0.3">
      <c r="A892" s="1" t="s">
        <v>129</v>
      </c>
      <c r="B892" t="s">
        <v>1549</v>
      </c>
      <c r="C892" s="2" t="s">
        <v>1590</v>
      </c>
      <c r="D892" t="s">
        <v>470</v>
      </c>
      <c r="E892" s="7" t="s">
        <v>158</v>
      </c>
      <c r="F892" s="15" t="s">
        <v>118</v>
      </c>
      <c r="G892" s="4" t="s">
        <v>171</v>
      </c>
      <c r="H892" s="4" t="s">
        <v>121</v>
      </c>
      <c r="I892" s="4" t="s">
        <v>165</v>
      </c>
      <c r="J892" s="4" t="s">
        <v>121</v>
      </c>
      <c r="K892" t="s">
        <v>230</v>
      </c>
      <c r="L892" s="13" t="s">
        <v>1551</v>
      </c>
      <c r="M892" t="s">
        <v>1552</v>
      </c>
      <c r="N892" s="1" t="s">
        <v>247</v>
      </c>
    </row>
    <row r="893" spans="1:14" x14ac:dyDescent="0.3">
      <c r="A893" s="1" t="s">
        <v>129</v>
      </c>
      <c r="B893" t="s">
        <v>1591</v>
      </c>
      <c r="C893" s="2" t="s">
        <v>1592</v>
      </c>
      <c r="D893" t="s">
        <v>282</v>
      </c>
      <c r="E893" s="3" t="s">
        <v>152</v>
      </c>
      <c r="F893" s="14" t="s">
        <v>119</v>
      </c>
      <c r="G893" s="4" t="s">
        <v>178</v>
      </c>
      <c r="H893" s="4" t="s">
        <v>121</v>
      </c>
      <c r="I893" s="5" t="s">
        <v>491</v>
      </c>
      <c r="J893" s="5" t="s">
        <v>120</v>
      </c>
      <c r="K893" t="s">
        <v>1593</v>
      </c>
      <c r="L893" t="s">
        <v>1594</v>
      </c>
      <c r="M893" t="s">
        <v>1594</v>
      </c>
      <c r="N893" s="1" t="s">
        <v>247</v>
      </c>
    </row>
    <row r="894" spans="1:14" x14ac:dyDescent="0.3">
      <c r="A894" s="1" t="s">
        <v>129</v>
      </c>
      <c r="B894" t="s">
        <v>1595</v>
      </c>
      <c r="C894" s="2" t="s">
        <v>1596</v>
      </c>
      <c r="D894" t="s">
        <v>282</v>
      </c>
      <c r="E894" s="7" t="s">
        <v>158</v>
      </c>
      <c r="F894" s="15" t="s">
        <v>118</v>
      </c>
      <c r="G894" s="4" t="s">
        <v>1597</v>
      </c>
      <c r="H894" s="4" t="s">
        <v>121</v>
      </c>
      <c r="I894" s="5" t="s">
        <v>180</v>
      </c>
      <c r="J894" s="5" t="s">
        <v>120</v>
      </c>
      <c r="K894" t="s">
        <v>230</v>
      </c>
      <c r="L894" s="13" t="s">
        <v>1598</v>
      </c>
      <c r="M894" t="s">
        <v>1599</v>
      </c>
      <c r="N894" s="1" t="s">
        <v>247</v>
      </c>
    </row>
    <row r="895" spans="1:14" x14ac:dyDescent="0.3">
      <c r="A895" s="1" t="s">
        <v>129</v>
      </c>
      <c r="B895" t="s">
        <v>1595</v>
      </c>
      <c r="C895" s="2" t="s">
        <v>1600</v>
      </c>
      <c r="D895" t="s">
        <v>282</v>
      </c>
      <c r="E895" s="7" t="s">
        <v>158</v>
      </c>
      <c r="F895" s="15" t="s">
        <v>118</v>
      </c>
      <c r="G895" s="4" t="s">
        <v>1597</v>
      </c>
      <c r="H895" s="4" t="s">
        <v>121</v>
      </c>
      <c r="I895" s="5" t="s">
        <v>180</v>
      </c>
      <c r="J895" s="5" t="s">
        <v>120</v>
      </c>
      <c r="K895" t="s">
        <v>230</v>
      </c>
      <c r="L895" s="13" t="s">
        <v>1598</v>
      </c>
      <c r="M895" t="s">
        <v>1599</v>
      </c>
      <c r="N895" s="1" t="s">
        <v>247</v>
      </c>
    </row>
    <row r="896" spans="1:14" x14ac:dyDescent="0.3">
      <c r="A896" s="1" t="s">
        <v>129</v>
      </c>
      <c r="B896" t="s">
        <v>1595</v>
      </c>
      <c r="C896" s="2" t="s">
        <v>1601</v>
      </c>
      <c r="D896" t="s">
        <v>282</v>
      </c>
      <c r="E896" s="3" t="s">
        <v>152</v>
      </c>
      <c r="F896" s="15" t="s">
        <v>118</v>
      </c>
      <c r="G896" s="4" t="s">
        <v>1597</v>
      </c>
      <c r="H896" s="4" t="s">
        <v>121</v>
      </c>
      <c r="I896" s="5" t="s">
        <v>180</v>
      </c>
      <c r="J896" s="5" t="s">
        <v>120</v>
      </c>
      <c r="K896" t="s">
        <v>230</v>
      </c>
      <c r="L896" s="13" t="s">
        <v>1598</v>
      </c>
      <c r="M896" t="s">
        <v>1599</v>
      </c>
      <c r="N896" s="1" t="s">
        <v>247</v>
      </c>
    </row>
    <row r="897" spans="1:14" x14ac:dyDescent="0.3">
      <c r="A897" s="1" t="s">
        <v>129</v>
      </c>
      <c r="B897" t="s">
        <v>1595</v>
      </c>
      <c r="C897" s="2" t="s">
        <v>1602</v>
      </c>
      <c r="D897" t="s">
        <v>282</v>
      </c>
      <c r="E897" s="10" t="s">
        <v>187</v>
      </c>
      <c r="F897" s="14" t="s">
        <v>119</v>
      </c>
      <c r="G897" s="4" t="s">
        <v>1597</v>
      </c>
      <c r="H897" s="4" t="s">
        <v>121</v>
      </c>
      <c r="I897" s="5" t="s">
        <v>180</v>
      </c>
      <c r="J897" s="5" t="s">
        <v>120</v>
      </c>
      <c r="K897" t="s">
        <v>230</v>
      </c>
      <c r="L897" s="13" t="s">
        <v>1598</v>
      </c>
      <c r="M897" t="s">
        <v>1599</v>
      </c>
      <c r="N897" s="1" t="s">
        <v>247</v>
      </c>
    </row>
    <row r="898" spans="1:14" x14ac:dyDescent="0.3">
      <c r="A898" s="1" t="s">
        <v>129</v>
      </c>
      <c r="B898" t="s">
        <v>1595</v>
      </c>
      <c r="C898" s="2" t="s">
        <v>1603</v>
      </c>
      <c r="D898" t="s">
        <v>282</v>
      </c>
      <c r="E898" s="7" t="s">
        <v>158</v>
      </c>
      <c r="F898" s="15" t="s">
        <v>118</v>
      </c>
      <c r="G898" s="4" t="s">
        <v>1597</v>
      </c>
      <c r="H898" s="4" t="s">
        <v>121</v>
      </c>
      <c r="I898" s="5" t="s">
        <v>180</v>
      </c>
      <c r="J898" s="5" t="s">
        <v>120</v>
      </c>
      <c r="K898" t="s">
        <v>230</v>
      </c>
      <c r="L898" s="13" t="s">
        <v>1598</v>
      </c>
      <c r="M898" t="s">
        <v>1599</v>
      </c>
      <c r="N898" s="1" t="s">
        <v>247</v>
      </c>
    </row>
    <row r="899" spans="1:14" x14ac:dyDescent="0.3">
      <c r="A899" s="1" t="s">
        <v>129</v>
      </c>
      <c r="B899" t="s">
        <v>1595</v>
      </c>
      <c r="C899" s="2" t="s">
        <v>1604</v>
      </c>
      <c r="D899" t="s">
        <v>282</v>
      </c>
      <c r="E899" s="7" t="s">
        <v>158</v>
      </c>
      <c r="F899" s="15" t="s">
        <v>118</v>
      </c>
      <c r="G899" s="4" t="s">
        <v>1597</v>
      </c>
      <c r="H899" s="4" t="s">
        <v>121</v>
      </c>
      <c r="I899" s="5" t="s">
        <v>180</v>
      </c>
      <c r="J899" s="5" t="s">
        <v>120</v>
      </c>
      <c r="K899" t="s">
        <v>230</v>
      </c>
      <c r="L899" s="13" t="s">
        <v>1598</v>
      </c>
      <c r="M899" t="s">
        <v>1599</v>
      </c>
      <c r="N899" s="1" t="s">
        <v>247</v>
      </c>
    </row>
    <row r="900" spans="1:14" x14ac:dyDescent="0.3">
      <c r="A900" s="1" t="s">
        <v>129</v>
      </c>
      <c r="B900" t="s">
        <v>1605</v>
      </c>
      <c r="C900" s="2" t="s">
        <v>1606</v>
      </c>
      <c r="D900" t="s">
        <v>282</v>
      </c>
      <c r="E900" s="3" t="s">
        <v>152</v>
      </c>
      <c r="F900" s="15" t="s">
        <v>118</v>
      </c>
      <c r="G900" s="4" t="s">
        <v>178</v>
      </c>
      <c r="H900" s="4" t="s">
        <v>121</v>
      </c>
      <c r="I900" s="4" t="s">
        <v>1398</v>
      </c>
      <c r="J900" s="4" t="s">
        <v>121</v>
      </c>
      <c r="K900" t="s">
        <v>230</v>
      </c>
      <c r="L900" t="s">
        <v>447</v>
      </c>
      <c r="M900" t="s">
        <v>1444</v>
      </c>
      <c r="N900" s="1" t="s">
        <v>247</v>
      </c>
    </row>
    <row r="901" spans="1:14" x14ac:dyDescent="0.3">
      <c r="A901" s="1" t="s">
        <v>129</v>
      </c>
      <c r="B901" t="s">
        <v>1605</v>
      </c>
      <c r="C901" s="2" t="s">
        <v>1607</v>
      </c>
      <c r="D901" t="s">
        <v>282</v>
      </c>
      <c r="E901" s="3" t="s">
        <v>152</v>
      </c>
      <c r="F901" s="15" t="s">
        <v>118</v>
      </c>
      <c r="G901" s="4" t="s">
        <v>178</v>
      </c>
      <c r="H901" s="4" t="s">
        <v>121</v>
      </c>
      <c r="I901" s="4" t="s">
        <v>1398</v>
      </c>
      <c r="J901" s="4" t="s">
        <v>121</v>
      </c>
      <c r="K901" t="s">
        <v>230</v>
      </c>
      <c r="L901" t="s">
        <v>447</v>
      </c>
      <c r="M901" t="s">
        <v>1444</v>
      </c>
      <c r="N901" s="1" t="s">
        <v>247</v>
      </c>
    </row>
    <row r="902" spans="1:14" x14ac:dyDescent="0.3">
      <c r="A902" s="1" t="s">
        <v>129</v>
      </c>
      <c r="B902" t="s">
        <v>1605</v>
      </c>
      <c r="C902" s="2" t="s">
        <v>1608</v>
      </c>
      <c r="D902" t="s">
        <v>282</v>
      </c>
      <c r="E902" s="3" t="s">
        <v>152</v>
      </c>
      <c r="F902" s="15" t="s">
        <v>118</v>
      </c>
      <c r="G902" s="4" t="s">
        <v>178</v>
      </c>
      <c r="H902" s="4" t="s">
        <v>121</v>
      </c>
      <c r="I902" s="4" t="s">
        <v>1398</v>
      </c>
      <c r="J902" s="4" t="s">
        <v>121</v>
      </c>
      <c r="K902" t="s">
        <v>230</v>
      </c>
      <c r="L902" t="s">
        <v>447</v>
      </c>
      <c r="M902" t="s">
        <v>1444</v>
      </c>
      <c r="N902" s="1" t="s">
        <v>247</v>
      </c>
    </row>
    <row r="903" spans="1:14" x14ac:dyDescent="0.3">
      <c r="A903" s="1" t="s">
        <v>129</v>
      </c>
      <c r="B903" t="s">
        <v>1605</v>
      </c>
      <c r="C903" s="2" t="s">
        <v>1609</v>
      </c>
      <c r="D903" t="s">
        <v>282</v>
      </c>
      <c r="E903" s="7" t="s">
        <v>158</v>
      </c>
      <c r="F903" s="15" t="s">
        <v>118</v>
      </c>
      <c r="G903" s="4" t="s">
        <v>178</v>
      </c>
      <c r="H903" s="4" t="s">
        <v>121</v>
      </c>
      <c r="I903" s="4" t="s">
        <v>1398</v>
      </c>
      <c r="J903" s="4" t="s">
        <v>121</v>
      </c>
      <c r="K903" t="s">
        <v>230</v>
      </c>
      <c r="L903" t="s">
        <v>447</v>
      </c>
      <c r="M903" t="s">
        <v>1444</v>
      </c>
      <c r="N903" s="1" t="s">
        <v>247</v>
      </c>
    </row>
    <row r="904" spans="1:14" x14ac:dyDescent="0.3">
      <c r="A904" s="1" t="s">
        <v>129</v>
      </c>
      <c r="B904" t="s">
        <v>1610</v>
      </c>
      <c r="C904" s="2" t="s">
        <v>1611</v>
      </c>
      <c r="D904" t="s">
        <v>282</v>
      </c>
      <c r="E904" s="3" t="s">
        <v>152</v>
      </c>
      <c r="F904" s="14" t="s">
        <v>119</v>
      </c>
      <c r="G904" s="4" t="s">
        <v>173</v>
      </c>
      <c r="H904" s="4" t="s">
        <v>121</v>
      </c>
      <c r="I904" s="4" t="s">
        <v>1398</v>
      </c>
      <c r="J904" s="4" t="s">
        <v>121</v>
      </c>
      <c r="K904" t="s">
        <v>230</v>
      </c>
      <c r="L904" t="s">
        <v>447</v>
      </c>
      <c r="M904" t="s">
        <v>1444</v>
      </c>
      <c r="N904" s="1" t="s">
        <v>247</v>
      </c>
    </row>
    <row r="905" spans="1:14" x14ac:dyDescent="0.3">
      <c r="A905" s="1" t="s">
        <v>129</v>
      </c>
      <c r="B905" t="s">
        <v>1610</v>
      </c>
      <c r="C905" s="2" t="s">
        <v>1612</v>
      </c>
      <c r="D905" t="s">
        <v>282</v>
      </c>
      <c r="E905" s="3" t="s">
        <v>152</v>
      </c>
      <c r="F905" s="14" t="s">
        <v>119</v>
      </c>
      <c r="G905" s="4" t="s">
        <v>173</v>
      </c>
      <c r="H905" s="4" t="s">
        <v>121</v>
      </c>
      <c r="I905" s="4" t="s">
        <v>1398</v>
      </c>
      <c r="J905" s="4" t="s">
        <v>121</v>
      </c>
      <c r="K905" t="s">
        <v>387</v>
      </c>
      <c r="L905" t="s">
        <v>1613</v>
      </c>
      <c r="M905" t="s">
        <v>1444</v>
      </c>
      <c r="N905" s="1" t="s">
        <v>247</v>
      </c>
    </row>
    <row r="906" spans="1:14" x14ac:dyDescent="0.3">
      <c r="A906" s="1" t="s">
        <v>129</v>
      </c>
      <c r="B906" t="s">
        <v>1610</v>
      </c>
      <c r="C906" s="2" t="s">
        <v>1614</v>
      </c>
      <c r="D906" t="s">
        <v>282</v>
      </c>
      <c r="E906" s="3" t="s">
        <v>152</v>
      </c>
      <c r="F906" s="14" t="s">
        <v>119</v>
      </c>
      <c r="G906" s="4" t="s">
        <v>173</v>
      </c>
      <c r="H906" s="4" t="s">
        <v>121</v>
      </c>
      <c r="I906" s="4" t="s">
        <v>1398</v>
      </c>
      <c r="J906" s="4" t="s">
        <v>121</v>
      </c>
      <c r="K906" t="s">
        <v>230</v>
      </c>
      <c r="L906" t="s">
        <v>447</v>
      </c>
      <c r="M906" t="s">
        <v>1444</v>
      </c>
      <c r="N906" s="1" t="s">
        <v>247</v>
      </c>
    </row>
    <row r="907" spans="1:14" x14ac:dyDescent="0.3">
      <c r="A907" s="1" t="s">
        <v>129</v>
      </c>
      <c r="B907" t="s">
        <v>1610</v>
      </c>
      <c r="C907" s="2" t="s">
        <v>1615</v>
      </c>
      <c r="D907" t="s">
        <v>282</v>
      </c>
      <c r="E907" s="3" t="s">
        <v>152</v>
      </c>
      <c r="F907" s="14" t="s">
        <v>119</v>
      </c>
      <c r="G907" s="4" t="s">
        <v>173</v>
      </c>
      <c r="H907" s="4" t="s">
        <v>121</v>
      </c>
      <c r="I907" s="4" t="s">
        <v>1398</v>
      </c>
      <c r="J907" s="4" t="s">
        <v>121</v>
      </c>
      <c r="K907" t="s">
        <v>230</v>
      </c>
      <c r="L907" t="s">
        <v>447</v>
      </c>
      <c r="M907" t="s">
        <v>1444</v>
      </c>
      <c r="N907" s="1" t="s">
        <v>247</v>
      </c>
    </row>
    <row r="908" spans="1:14" x14ac:dyDescent="0.3">
      <c r="A908" s="1" t="s">
        <v>129</v>
      </c>
      <c r="B908" t="s">
        <v>1610</v>
      </c>
      <c r="C908" s="2" t="s">
        <v>1616</v>
      </c>
      <c r="D908" t="s">
        <v>282</v>
      </c>
      <c r="E908" s="3" t="s">
        <v>152</v>
      </c>
      <c r="F908" s="14" t="s">
        <v>119</v>
      </c>
      <c r="G908" s="4" t="s">
        <v>173</v>
      </c>
      <c r="H908" s="4" t="s">
        <v>121</v>
      </c>
      <c r="I908" s="4" t="s">
        <v>1398</v>
      </c>
      <c r="J908" s="4" t="s">
        <v>121</v>
      </c>
      <c r="K908" t="s">
        <v>230</v>
      </c>
      <c r="L908" t="s">
        <v>447</v>
      </c>
      <c r="M908" t="s">
        <v>1444</v>
      </c>
      <c r="N908" s="1" t="s">
        <v>247</v>
      </c>
    </row>
    <row r="909" spans="1:14" x14ac:dyDescent="0.3">
      <c r="A909" s="1" t="s">
        <v>129</v>
      </c>
      <c r="B909" t="s">
        <v>1610</v>
      </c>
      <c r="C909" s="2" t="s">
        <v>1617</v>
      </c>
      <c r="D909" t="s">
        <v>282</v>
      </c>
      <c r="E909" s="3" t="s">
        <v>152</v>
      </c>
      <c r="F909" s="14" t="s">
        <v>119</v>
      </c>
      <c r="G909" s="4" t="s">
        <v>173</v>
      </c>
      <c r="H909" s="4" t="s">
        <v>121</v>
      </c>
      <c r="I909" s="4" t="s">
        <v>1398</v>
      </c>
      <c r="J909" s="4" t="s">
        <v>121</v>
      </c>
      <c r="K909" t="s">
        <v>238</v>
      </c>
      <c r="L909" t="s">
        <v>1613</v>
      </c>
      <c r="M909" t="s">
        <v>1444</v>
      </c>
      <c r="N909" t="s">
        <v>247</v>
      </c>
    </row>
    <row r="910" spans="1:14" x14ac:dyDescent="0.3">
      <c r="A910" s="1" t="s">
        <v>129</v>
      </c>
      <c r="B910" t="s">
        <v>1610</v>
      </c>
      <c r="C910" s="2" t="s">
        <v>1618</v>
      </c>
      <c r="D910" t="s">
        <v>282</v>
      </c>
      <c r="E910" s="3" t="s">
        <v>152</v>
      </c>
      <c r="F910" s="14" t="s">
        <v>119</v>
      </c>
      <c r="G910" s="4" t="s">
        <v>173</v>
      </c>
      <c r="H910" s="4" t="s">
        <v>121</v>
      </c>
      <c r="I910" s="4" t="s">
        <v>1398</v>
      </c>
      <c r="J910" s="4" t="s">
        <v>121</v>
      </c>
      <c r="K910" t="s">
        <v>230</v>
      </c>
      <c r="L910" t="s">
        <v>447</v>
      </c>
      <c r="M910" t="s">
        <v>1444</v>
      </c>
      <c r="N910" s="1" t="s">
        <v>247</v>
      </c>
    </row>
    <row r="911" spans="1:14" x14ac:dyDescent="0.3">
      <c r="A911" s="1" t="s">
        <v>129</v>
      </c>
      <c r="B911" t="s">
        <v>1610</v>
      </c>
      <c r="C911" s="2" t="s">
        <v>1619</v>
      </c>
      <c r="D911" t="s">
        <v>282</v>
      </c>
      <c r="E911" s="3" t="s">
        <v>152</v>
      </c>
      <c r="F911" s="14" t="s">
        <v>119</v>
      </c>
      <c r="G911" s="4" t="s">
        <v>173</v>
      </c>
      <c r="H911" s="4" t="s">
        <v>121</v>
      </c>
      <c r="I911" s="4" t="s">
        <v>1398</v>
      </c>
      <c r="J911" s="4" t="s">
        <v>121</v>
      </c>
      <c r="K911" t="s">
        <v>230</v>
      </c>
      <c r="L911" t="s">
        <v>447</v>
      </c>
      <c r="M911" t="s">
        <v>1444</v>
      </c>
      <c r="N911" s="1" t="s">
        <v>247</v>
      </c>
    </row>
    <row r="912" spans="1:14" x14ac:dyDescent="0.3">
      <c r="A912" s="1" t="s">
        <v>129</v>
      </c>
      <c r="B912" t="s">
        <v>1610</v>
      </c>
      <c r="C912" s="2" t="s">
        <v>1620</v>
      </c>
      <c r="D912" t="s">
        <v>282</v>
      </c>
      <c r="E912" s="3" t="s">
        <v>152</v>
      </c>
      <c r="F912" s="14" t="s">
        <v>119</v>
      </c>
      <c r="G912" s="4" t="s">
        <v>173</v>
      </c>
      <c r="H912" s="4" t="s">
        <v>121</v>
      </c>
      <c r="I912" s="4" t="s">
        <v>1398</v>
      </c>
      <c r="J912" s="4" t="s">
        <v>121</v>
      </c>
      <c r="K912" t="s">
        <v>230</v>
      </c>
      <c r="L912" t="s">
        <v>447</v>
      </c>
      <c r="M912" t="s">
        <v>1444</v>
      </c>
      <c r="N912" s="1" t="s">
        <v>247</v>
      </c>
    </row>
    <row r="913" spans="1:14" x14ac:dyDescent="0.3">
      <c r="A913" s="1" t="s">
        <v>129</v>
      </c>
      <c r="B913" t="s">
        <v>1610</v>
      </c>
      <c r="C913" s="2" t="s">
        <v>1621</v>
      </c>
      <c r="D913" t="s">
        <v>282</v>
      </c>
      <c r="E913" s="3" t="s">
        <v>152</v>
      </c>
      <c r="F913" s="14" t="s">
        <v>119</v>
      </c>
      <c r="G913" s="4" t="s">
        <v>173</v>
      </c>
      <c r="H913" s="4" t="s">
        <v>121</v>
      </c>
      <c r="I913" s="4" t="s">
        <v>1398</v>
      </c>
      <c r="J913" s="4" t="s">
        <v>121</v>
      </c>
      <c r="K913" t="s">
        <v>230</v>
      </c>
      <c r="L913" t="s">
        <v>447</v>
      </c>
      <c r="M913" t="s">
        <v>1444</v>
      </c>
      <c r="N913" s="1" t="s">
        <v>247</v>
      </c>
    </row>
    <row r="914" spans="1:14" x14ac:dyDescent="0.3">
      <c r="A914" s="1" t="s">
        <v>129</v>
      </c>
      <c r="B914" t="s">
        <v>1610</v>
      </c>
      <c r="C914" s="2" t="s">
        <v>1622</v>
      </c>
      <c r="D914" t="s">
        <v>282</v>
      </c>
      <c r="E914" s="10" t="s">
        <v>187</v>
      </c>
      <c r="F914" s="14" t="s">
        <v>119</v>
      </c>
      <c r="G914" s="4" t="s">
        <v>173</v>
      </c>
      <c r="H914" s="4" t="s">
        <v>121</v>
      </c>
      <c r="I914" s="4" t="s">
        <v>1398</v>
      </c>
      <c r="J914" s="4" t="s">
        <v>121</v>
      </c>
      <c r="K914" t="s">
        <v>235</v>
      </c>
      <c r="L914" t="s">
        <v>1613</v>
      </c>
      <c r="M914" t="s">
        <v>1444</v>
      </c>
      <c r="N914" s="1" t="s">
        <v>247</v>
      </c>
    </row>
    <row r="915" spans="1:14" x14ac:dyDescent="0.3">
      <c r="A915" s="1" t="s">
        <v>129</v>
      </c>
      <c r="B915" t="s">
        <v>1610</v>
      </c>
      <c r="C915" s="2" t="s">
        <v>1623</v>
      </c>
      <c r="D915" t="s">
        <v>282</v>
      </c>
      <c r="E915" s="3" t="s">
        <v>152</v>
      </c>
      <c r="F915" s="14" t="s">
        <v>119</v>
      </c>
      <c r="G915" s="4" t="s">
        <v>173</v>
      </c>
      <c r="H915" s="4" t="s">
        <v>121</v>
      </c>
      <c r="I915" s="4" t="s">
        <v>1398</v>
      </c>
      <c r="J915" s="4" t="s">
        <v>121</v>
      </c>
      <c r="K915" t="s">
        <v>230</v>
      </c>
      <c r="L915" t="s">
        <v>447</v>
      </c>
      <c r="M915" t="s">
        <v>1444</v>
      </c>
      <c r="N915" s="1" t="s">
        <v>247</v>
      </c>
    </row>
    <row r="916" spans="1:14" x14ac:dyDescent="0.3">
      <c r="A916" s="1" t="s">
        <v>129</v>
      </c>
      <c r="B916" t="s">
        <v>1610</v>
      </c>
      <c r="C916" s="2" t="s">
        <v>1624</v>
      </c>
      <c r="D916" t="s">
        <v>282</v>
      </c>
      <c r="E916" s="10" t="s">
        <v>187</v>
      </c>
      <c r="F916" s="14" t="s">
        <v>119</v>
      </c>
      <c r="G916" s="4" t="s">
        <v>173</v>
      </c>
      <c r="H916" s="4" t="s">
        <v>121</v>
      </c>
      <c r="I916" s="4" t="s">
        <v>1398</v>
      </c>
      <c r="J916" s="4" t="s">
        <v>121</v>
      </c>
      <c r="K916" t="s">
        <v>235</v>
      </c>
      <c r="L916" t="s">
        <v>1613</v>
      </c>
      <c r="M916" t="s">
        <v>1444</v>
      </c>
      <c r="N916" s="1" t="s">
        <v>247</v>
      </c>
    </row>
    <row r="917" spans="1:14" x14ac:dyDescent="0.3">
      <c r="A917" s="1" t="s">
        <v>129</v>
      </c>
      <c r="B917" t="s">
        <v>1610</v>
      </c>
      <c r="C917" s="2" t="s">
        <v>1625</v>
      </c>
      <c r="D917" t="s">
        <v>282</v>
      </c>
      <c r="E917" s="3" t="s">
        <v>152</v>
      </c>
      <c r="F917" s="14" t="s">
        <v>119</v>
      </c>
      <c r="G917" s="4" t="s">
        <v>173</v>
      </c>
      <c r="H917" s="4" t="s">
        <v>121</v>
      </c>
      <c r="I917" s="4" t="s">
        <v>1398</v>
      </c>
      <c r="J917" s="4" t="s">
        <v>121</v>
      </c>
      <c r="K917" t="s">
        <v>230</v>
      </c>
      <c r="L917" t="s">
        <v>447</v>
      </c>
      <c r="M917" t="s">
        <v>1444</v>
      </c>
      <c r="N917" s="1" t="s">
        <v>247</v>
      </c>
    </row>
    <row r="918" spans="1:14" x14ac:dyDescent="0.3">
      <c r="A918" s="1" t="s">
        <v>129</v>
      </c>
      <c r="B918" t="s">
        <v>384</v>
      </c>
      <c r="C918" s="2" t="s">
        <v>1626</v>
      </c>
      <c r="D918" t="s">
        <v>282</v>
      </c>
      <c r="E918" s="3" t="s">
        <v>152</v>
      </c>
      <c r="F918" s="14" t="s">
        <v>119</v>
      </c>
      <c r="G918" s="4" t="s">
        <v>178</v>
      </c>
      <c r="H918" s="4" t="s">
        <v>121</v>
      </c>
      <c r="I918" s="4" t="s">
        <v>180</v>
      </c>
      <c r="J918" s="4" t="s">
        <v>121</v>
      </c>
      <c r="K918" t="s">
        <v>230</v>
      </c>
      <c r="L918" t="s">
        <v>447</v>
      </c>
      <c r="M918" t="s">
        <v>1444</v>
      </c>
      <c r="N918" s="1" t="s">
        <v>247</v>
      </c>
    </row>
    <row r="919" spans="1:14" x14ac:dyDescent="0.3">
      <c r="A919" s="1" t="s">
        <v>129</v>
      </c>
      <c r="B919" t="s">
        <v>1627</v>
      </c>
      <c r="C919" s="2" t="s">
        <v>1628</v>
      </c>
      <c r="D919" t="s">
        <v>282</v>
      </c>
      <c r="E919" s="7" t="s">
        <v>158</v>
      </c>
      <c r="F919" s="15" t="s">
        <v>118</v>
      </c>
      <c r="G919" s="4" t="s">
        <v>178</v>
      </c>
      <c r="H919" s="4" t="s">
        <v>121</v>
      </c>
      <c r="I919" s="5" t="s">
        <v>1629</v>
      </c>
      <c r="J919" s="5" t="s">
        <v>120</v>
      </c>
      <c r="K919" t="s">
        <v>230</v>
      </c>
      <c r="L919" t="s">
        <v>447</v>
      </c>
      <c r="M919" t="s">
        <v>447</v>
      </c>
      <c r="N919" t="s">
        <v>247</v>
      </c>
    </row>
    <row r="920" spans="1:14" x14ac:dyDescent="0.3">
      <c r="A920" s="1" t="s">
        <v>129</v>
      </c>
      <c r="B920" t="s">
        <v>1630</v>
      </c>
      <c r="C920" s="2" t="s">
        <v>1631</v>
      </c>
      <c r="D920" t="s">
        <v>282</v>
      </c>
      <c r="E920" s="7" t="s">
        <v>158</v>
      </c>
      <c r="F920" s="15" t="s">
        <v>118</v>
      </c>
      <c r="G920" s="4" t="s">
        <v>178</v>
      </c>
      <c r="H920" s="4" t="s">
        <v>121</v>
      </c>
      <c r="I920" s="4" t="s">
        <v>1410</v>
      </c>
      <c r="J920" s="4" t="s">
        <v>121</v>
      </c>
      <c r="K920" t="s">
        <v>230</v>
      </c>
      <c r="L920" t="s">
        <v>447</v>
      </c>
      <c r="M920" t="s">
        <v>1444</v>
      </c>
      <c r="N920" s="1" t="s">
        <v>247</v>
      </c>
    </row>
    <row r="921" spans="1:14" x14ac:dyDescent="0.3">
      <c r="A921" s="1" t="s">
        <v>129</v>
      </c>
      <c r="B921" t="s">
        <v>1632</v>
      </c>
      <c r="C921" s="2" t="s">
        <v>1633</v>
      </c>
      <c r="D921" t="s">
        <v>282</v>
      </c>
      <c r="E921" s="7" t="s">
        <v>158</v>
      </c>
      <c r="F921" s="15" t="s">
        <v>118</v>
      </c>
      <c r="G921" s="4" t="s">
        <v>178</v>
      </c>
      <c r="H921" s="4" t="s">
        <v>121</v>
      </c>
      <c r="I921" s="4" t="s">
        <v>1634</v>
      </c>
      <c r="J921" s="4" t="s">
        <v>121</v>
      </c>
      <c r="K921" t="s">
        <v>230</v>
      </c>
      <c r="L921" t="s">
        <v>447</v>
      </c>
      <c r="M921" t="s">
        <v>1444</v>
      </c>
      <c r="N921" t="s">
        <v>247</v>
      </c>
    </row>
    <row r="922" spans="1:14" x14ac:dyDescent="0.3">
      <c r="A922" s="1" t="s">
        <v>129</v>
      </c>
      <c r="B922" t="s">
        <v>1635</v>
      </c>
      <c r="C922" s="2" t="s">
        <v>1636</v>
      </c>
      <c r="D922" t="s">
        <v>282</v>
      </c>
      <c r="E922" s="7" t="s">
        <v>158</v>
      </c>
      <c r="F922" s="15" t="s">
        <v>118</v>
      </c>
      <c r="G922" s="4" t="s">
        <v>178</v>
      </c>
      <c r="H922" s="4" t="s">
        <v>121</v>
      </c>
      <c r="I922" s="4" t="s">
        <v>175</v>
      </c>
      <c r="J922" s="4" t="s">
        <v>121</v>
      </c>
      <c r="K922" t="s">
        <v>235</v>
      </c>
      <c r="L922" t="s">
        <v>1637</v>
      </c>
      <c r="M922" t="s">
        <v>1638</v>
      </c>
      <c r="N922" s="1" t="s">
        <v>247</v>
      </c>
    </row>
    <row r="923" spans="1:14" x14ac:dyDescent="0.3">
      <c r="A923" s="1" t="s">
        <v>129</v>
      </c>
      <c r="B923" t="s">
        <v>1635</v>
      </c>
      <c r="C923" s="2" t="s">
        <v>1639</v>
      </c>
      <c r="D923" t="s">
        <v>470</v>
      </c>
      <c r="E923" s="7" t="s">
        <v>158</v>
      </c>
      <c r="F923" s="15" t="s">
        <v>118</v>
      </c>
      <c r="G923" s="4" t="s">
        <v>178</v>
      </c>
      <c r="H923" s="4" t="s">
        <v>121</v>
      </c>
      <c r="I923" s="4" t="s">
        <v>175</v>
      </c>
      <c r="J923" s="4" t="s">
        <v>121</v>
      </c>
      <c r="K923" t="s">
        <v>230</v>
      </c>
      <c r="L923" t="s">
        <v>447</v>
      </c>
      <c r="M923" t="s">
        <v>1638</v>
      </c>
      <c r="N923" s="1" t="s">
        <v>247</v>
      </c>
    </row>
    <row r="924" spans="1:14" x14ac:dyDescent="0.3">
      <c r="A924" s="1" t="s">
        <v>129</v>
      </c>
      <c r="B924" t="s">
        <v>1635</v>
      </c>
      <c r="C924" s="2" t="s">
        <v>1640</v>
      </c>
      <c r="D924" t="s">
        <v>282</v>
      </c>
      <c r="E924" s="7" t="s">
        <v>158</v>
      </c>
      <c r="F924" s="15" t="s">
        <v>118</v>
      </c>
      <c r="G924" s="4" t="s">
        <v>178</v>
      </c>
      <c r="H924" s="4" t="s">
        <v>121</v>
      </c>
      <c r="I924" s="4" t="s">
        <v>175</v>
      </c>
      <c r="J924" s="4" t="s">
        <v>121</v>
      </c>
      <c r="K924" t="s">
        <v>230</v>
      </c>
      <c r="L924" t="s">
        <v>447</v>
      </c>
      <c r="M924" t="s">
        <v>1638</v>
      </c>
      <c r="N924" s="1" t="s">
        <v>247</v>
      </c>
    </row>
    <row r="925" spans="1:14" x14ac:dyDescent="0.3">
      <c r="A925" s="1" t="s">
        <v>129</v>
      </c>
      <c r="B925" t="s">
        <v>1635</v>
      </c>
      <c r="C925" s="2" t="s">
        <v>1641</v>
      </c>
      <c r="D925" t="s">
        <v>282</v>
      </c>
      <c r="E925" s="7" t="s">
        <v>158</v>
      </c>
      <c r="F925" s="15" t="s">
        <v>118</v>
      </c>
      <c r="G925" s="4" t="s">
        <v>178</v>
      </c>
      <c r="H925" s="4" t="s">
        <v>121</v>
      </c>
      <c r="I925" s="4" t="s">
        <v>175</v>
      </c>
      <c r="J925" s="4" t="s">
        <v>121</v>
      </c>
      <c r="K925" t="s">
        <v>230</v>
      </c>
      <c r="L925" t="s">
        <v>447</v>
      </c>
      <c r="M925" t="s">
        <v>1638</v>
      </c>
      <c r="N925" s="1" t="s">
        <v>247</v>
      </c>
    </row>
    <row r="926" spans="1:14" x14ac:dyDescent="0.3">
      <c r="A926" s="1" t="s">
        <v>129</v>
      </c>
      <c r="B926" t="s">
        <v>1635</v>
      </c>
      <c r="C926" s="2" t="s">
        <v>1642</v>
      </c>
      <c r="D926" t="s">
        <v>282</v>
      </c>
      <c r="E926" s="7" t="s">
        <v>158</v>
      </c>
      <c r="F926" s="15" t="s">
        <v>118</v>
      </c>
      <c r="G926" s="4" t="s">
        <v>178</v>
      </c>
      <c r="H926" s="4" t="s">
        <v>121</v>
      </c>
      <c r="I926" s="4" t="s">
        <v>175</v>
      </c>
      <c r="J926" s="4" t="s">
        <v>121</v>
      </c>
      <c r="K926" t="s">
        <v>230</v>
      </c>
      <c r="L926" t="s">
        <v>447</v>
      </c>
      <c r="M926" t="s">
        <v>1638</v>
      </c>
      <c r="N926" s="1" t="s">
        <v>247</v>
      </c>
    </row>
    <row r="927" spans="1:14" x14ac:dyDescent="0.3">
      <c r="A927" s="1" t="s">
        <v>129</v>
      </c>
      <c r="B927" t="s">
        <v>1635</v>
      </c>
      <c r="C927" s="2" t="s">
        <v>1643</v>
      </c>
      <c r="D927" t="s">
        <v>282</v>
      </c>
      <c r="E927" s="7" t="s">
        <v>158</v>
      </c>
      <c r="F927" s="15" t="s">
        <v>118</v>
      </c>
      <c r="G927" s="4" t="s">
        <v>178</v>
      </c>
      <c r="H927" s="4" t="s">
        <v>121</v>
      </c>
      <c r="I927" s="4" t="s">
        <v>175</v>
      </c>
      <c r="J927" s="4" t="s">
        <v>121</v>
      </c>
      <c r="K927" t="s">
        <v>230</v>
      </c>
      <c r="L927" t="s">
        <v>447</v>
      </c>
      <c r="M927" t="s">
        <v>1638</v>
      </c>
      <c r="N927" s="1" t="s">
        <v>247</v>
      </c>
    </row>
    <row r="928" spans="1:14" x14ac:dyDescent="0.3">
      <c r="A928" s="1" t="s">
        <v>129</v>
      </c>
      <c r="B928" t="s">
        <v>1635</v>
      </c>
      <c r="C928" s="2" t="s">
        <v>1644</v>
      </c>
      <c r="D928" t="s">
        <v>282</v>
      </c>
      <c r="E928" s="7" t="s">
        <v>158</v>
      </c>
      <c r="F928" s="15" t="s">
        <v>118</v>
      </c>
      <c r="G928" s="4" t="s">
        <v>178</v>
      </c>
      <c r="H928" s="4" t="s">
        <v>121</v>
      </c>
      <c r="I928" s="4" t="s">
        <v>175</v>
      </c>
      <c r="J928" s="4" t="s">
        <v>121</v>
      </c>
      <c r="K928" t="s">
        <v>230</v>
      </c>
      <c r="L928" t="s">
        <v>447</v>
      </c>
      <c r="M928" t="s">
        <v>1638</v>
      </c>
      <c r="N928" s="1" t="s">
        <v>247</v>
      </c>
    </row>
    <row r="929" spans="1:14" x14ac:dyDescent="0.3">
      <c r="A929" s="1" t="s">
        <v>129</v>
      </c>
      <c r="B929" t="s">
        <v>1635</v>
      </c>
      <c r="C929" s="2" t="s">
        <v>1645</v>
      </c>
      <c r="D929" t="s">
        <v>282</v>
      </c>
      <c r="E929" s="3" t="s">
        <v>152</v>
      </c>
      <c r="F929" s="15" t="s">
        <v>118</v>
      </c>
      <c r="G929" s="4" t="s">
        <v>178</v>
      </c>
      <c r="H929" s="4" t="s">
        <v>121</v>
      </c>
      <c r="I929" s="4" t="s">
        <v>175</v>
      </c>
      <c r="J929" s="4" t="s">
        <v>121</v>
      </c>
      <c r="K929" t="s">
        <v>230</v>
      </c>
      <c r="L929" t="s">
        <v>447</v>
      </c>
      <c r="M929" t="s">
        <v>1638</v>
      </c>
      <c r="N929" s="1" t="s">
        <v>247</v>
      </c>
    </row>
    <row r="930" spans="1:14" x14ac:dyDescent="0.3">
      <c r="A930" s="1" t="s">
        <v>129</v>
      </c>
      <c r="B930" t="s">
        <v>1635</v>
      </c>
      <c r="C930" s="2" t="s">
        <v>1646</v>
      </c>
      <c r="D930" t="s">
        <v>282</v>
      </c>
      <c r="E930" s="3" t="s">
        <v>152</v>
      </c>
      <c r="F930" s="14" t="s">
        <v>119</v>
      </c>
      <c r="G930" s="4" t="s">
        <v>178</v>
      </c>
      <c r="H930" s="4" t="s">
        <v>121</v>
      </c>
      <c r="I930" s="4" t="s">
        <v>175</v>
      </c>
      <c r="J930" s="4" t="s">
        <v>121</v>
      </c>
      <c r="K930" t="s">
        <v>387</v>
      </c>
      <c r="L930" t="s">
        <v>1637</v>
      </c>
      <c r="M930" t="s">
        <v>1638</v>
      </c>
      <c r="N930" s="1" t="s">
        <v>247</v>
      </c>
    </row>
    <row r="931" spans="1:14" x14ac:dyDescent="0.3">
      <c r="A931" s="1" t="s">
        <v>129</v>
      </c>
      <c r="B931" t="s">
        <v>1635</v>
      </c>
      <c r="C931" s="2" t="s">
        <v>1647</v>
      </c>
      <c r="D931" t="s">
        <v>282</v>
      </c>
      <c r="E931" s="3" t="s">
        <v>152</v>
      </c>
      <c r="F931" s="15" t="s">
        <v>118</v>
      </c>
      <c r="G931" s="4" t="s">
        <v>178</v>
      </c>
      <c r="H931" s="4" t="s">
        <v>121</v>
      </c>
      <c r="I931" s="4" t="s">
        <v>175</v>
      </c>
      <c r="J931" s="4" t="s">
        <v>121</v>
      </c>
      <c r="K931" t="s">
        <v>230</v>
      </c>
      <c r="L931" t="s">
        <v>447</v>
      </c>
      <c r="M931" t="s">
        <v>1638</v>
      </c>
      <c r="N931" s="1" t="s">
        <v>247</v>
      </c>
    </row>
    <row r="932" spans="1:14" x14ac:dyDescent="0.3">
      <c r="A932" s="1" t="s">
        <v>129</v>
      </c>
      <c r="B932" t="s">
        <v>1635</v>
      </c>
      <c r="C932" s="2" t="s">
        <v>1648</v>
      </c>
      <c r="D932" t="s">
        <v>282</v>
      </c>
      <c r="E932" s="3" t="s">
        <v>152</v>
      </c>
      <c r="F932" s="15" t="s">
        <v>118</v>
      </c>
      <c r="G932" s="4" t="s">
        <v>178</v>
      </c>
      <c r="H932" s="4" t="s">
        <v>121</v>
      </c>
      <c r="I932" s="4" t="s">
        <v>175</v>
      </c>
      <c r="J932" s="4" t="s">
        <v>121</v>
      </c>
      <c r="K932" t="s">
        <v>230</v>
      </c>
      <c r="L932" t="s">
        <v>447</v>
      </c>
      <c r="M932" t="s">
        <v>1638</v>
      </c>
      <c r="N932" s="1" t="s">
        <v>247</v>
      </c>
    </row>
    <row r="933" spans="1:14" x14ac:dyDescent="0.3">
      <c r="A933" s="1" t="s">
        <v>129</v>
      </c>
      <c r="B933" t="s">
        <v>1635</v>
      </c>
      <c r="C933" s="2" t="s">
        <v>1649</v>
      </c>
      <c r="D933" t="s">
        <v>282</v>
      </c>
      <c r="E933" s="7" t="s">
        <v>158</v>
      </c>
      <c r="F933" s="15" t="s">
        <v>118</v>
      </c>
      <c r="G933" s="4" t="s">
        <v>178</v>
      </c>
      <c r="H933" s="4" t="s">
        <v>121</v>
      </c>
      <c r="I933" s="4" t="s">
        <v>175</v>
      </c>
      <c r="J933" s="4" t="s">
        <v>121</v>
      </c>
      <c r="K933" t="s">
        <v>230</v>
      </c>
      <c r="L933" t="s">
        <v>447</v>
      </c>
      <c r="M933" t="s">
        <v>1638</v>
      </c>
      <c r="N933" t="s">
        <v>247</v>
      </c>
    </row>
    <row r="934" spans="1:14" x14ac:dyDescent="0.3">
      <c r="A934" s="1" t="s">
        <v>129</v>
      </c>
      <c r="B934" t="s">
        <v>1635</v>
      </c>
      <c r="C934" s="2" t="s">
        <v>1650</v>
      </c>
      <c r="D934" t="s">
        <v>282</v>
      </c>
      <c r="E934" s="7" t="s">
        <v>158</v>
      </c>
      <c r="F934" s="15" t="s">
        <v>118</v>
      </c>
      <c r="G934" s="4" t="s">
        <v>178</v>
      </c>
      <c r="H934" s="4" t="s">
        <v>121</v>
      </c>
      <c r="I934" s="4" t="s">
        <v>175</v>
      </c>
      <c r="J934" s="4" t="s">
        <v>121</v>
      </c>
      <c r="K934" t="s">
        <v>424</v>
      </c>
      <c r="L934" t="s">
        <v>1637</v>
      </c>
      <c r="M934" t="s">
        <v>1638</v>
      </c>
      <c r="N934" s="1" t="s">
        <v>247</v>
      </c>
    </row>
    <row r="935" spans="1:14" x14ac:dyDescent="0.3">
      <c r="A935" s="1" t="s">
        <v>129</v>
      </c>
      <c r="B935" t="s">
        <v>1635</v>
      </c>
      <c r="C935" s="2" t="s">
        <v>1651</v>
      </c>
      <c r="D935" t="s">
        <v>282</v>
      </c>
      <c r="E935" s="3" t="s">
        <v>152</v>
      </c>
      <c r="F935" s="14" t="s">
        <v>119</v>
      </c>
      <c r="G935" s="4" t="s">
        <v>178</v>
      </c>
      <c r="H935" s="4" t="s">
        <v>121</v>
      </c>
      <c r="I935" s="4" t="s">
        <v>175</v>
      </c>
      <c r="J935" s="4" t="s">
        <v>121</v>
      </c>
      <c r="K935" t="s">
        <v>230</v>
      </c>
      <c r="L935" t="s">
        <v>447</v>
      </c>
      <c r="M935" t="s">
        <v>1638</v>
      </c>
      <c r="N935" s="1" t="s">
        <v>247</v>
      </c>
    </row>
    <row r="936" spans="1:14" x14ac:dyDescent="0.3">
      <c r="A936" s="1" t="s">
        <v>129</v>
      </c>
      <c r="B936" t="s">
        <v>1635</v>
      </c>
      <c r="C936" s="2" t="s">
        <v>32</v>
      </c>
      <c r="D936" t="s">
        <v>470</v>
      </c>
      <c r="E936" s="7" t="s">
        <v>158</v>
      </c>
      <c r="F936" s="15" t="s">
        <v>118</v>
      </c>
      <c r="G936" s="4" t="s">
        <v>178</v>
      </c>
      <c r="H936" s="4" t="s">
        <v>121</v>
      </c>
      <c r="I936" s="4" t="s">
        <v>175</v>
      </c>
      <c r="J936" s="4" t="s">
        <v>121</v>
      </c>
      <c r="K936" t="s">
        <v>230</v>
      </c>
      <c r="L936" t="s">
        <v>447</v>
      </c>
      <c r="M936" t="s">
        <v>1638</v>
      </c>
      <c r="N936" s="1" t="s">
        <v>247</v>
      </c>
    </row>
    <row r="937" spans="1:14" x14ac:dyDescent="0.3">
      <c r="A937" s="1" t="s">
        <v>129</v>
      </c>
      <c r="B937" t="s">
        <v>1635</v>
      </c>
      <c r="C937" s="2" t="s">
        <v>1652</v>
      </c>
      <c r="D937" t="s">
        <v>282</v>
      </c>
      <c r="E937" s="7" t="s">
        <v>158</v>
      </c>
      <c r="F937" s="15" t="s">
        <v>118</v>
      </c>
      <c r="G937" s="4" t="s">
        <v>178</v>
      </c>
      <c r="H937" s="4" t="s">
        <v>121</v>
      </c>
      <c r="I937" s="4" t="s">
        <v>175</v>
      </c>
      <c r="J937" s="4" t="s">
        <v>121</v>
      </c>
      <c r="K937" t="s">
        <v>230</v>
      </c>
      <c r="L937" t="s">
        <v>447</v>
      </c>
      <c r="M937" t="s">
        <v>1638</v>
      </c>
      <c r="N937" s="1" t="s">
        <v>247</v>
      </c>
    </row>
    <row r="938" spans="1:14" x14ac:dyDescent="0.3">
      <c r="A938" s="1" t="s">
        <v>129</v>
      </c>
      <c r="B938" t="s">
        <v>1635</v>
      </c>
      <c r="C938" s="2" t="s">
        <v>1653</v>
      </c>
      <c r="D938" t="s">
        <v>282</v>
      </c>
      <c r="E938" s="3" t="s">
        <v>152</v>
      </c>
      <c r="F938" s="15" t="s">
        <v>118</v>
      </c>
      <c r="G938" s="4" t="s">
        <v>178</v>
      </c>
      <c r="H938" s="4" t="s">
        <v>121</v>
      </c>
      <c r="I938" s="4" t="s">
        <v>175</v>
      </c>
      <c r="J938" s="4" t="s">
        <v>121</v>
      </c>
      <c r="K938" t="s">
        <v>235</v>
      </c>
      <c r="L938" t="s">
        <v>1637</v>
      </c>
      <c r="M938" t="s">
        <v>1638</v>
      </c>
      <c r="N938" t="s">
        <v>247</v>
      </c>
    </row>
    <row r="939" spans="1:14" x14ac:dyDescent="0.3">
      <c r="A939" s="1" t="s">
        <v>129</v>
      </c>
      <c r="B939" t="s">
        <v>1635</v>
      </c>
      <c r="C939" s="2" t="s">
        <v>1654</v>
      </c>
      <c r="D939" t="s">
        <v>282</v>
      </c>
      <c r="E939" s="3" t="s">
        <v>152</v>
      </c>
      <c r="F939" s="14" t="s">
        <v>119</v>
      </c>
      <c r="G939" s="4" t="s">
        <v>178</v>
      </c>
      <c r="H939" s="4" t="s">
        <v>121</v>
      </c>
      <c r="I939" s="4" t="s">
        <v>175</v>
      </c>
      <c r="J939" s="4" t="s">
        <v>121</v>
      </c>
      <c r="K939" t="s">
        <v>230</v>
      </c>
      <c r="L939" t="s">
        <v>447</v>
      </c>
      <c r="M939" t="s">
        <v>1638</v>
      </c>
      <c r="N939" t="s">
        <v>247</v>
      </c>
    </row>
    <row r="940" spans="1:14" x14ac:dyDescent="0.3">
      <c r="A940" s="1" t="s">
        <v>129</v>
      </c>
      <c r="B940" t="s">
        <v>1635</v>
      </c>
      <c r="C940" s="2" t="s">
        <v>1655</v>
      </c>
      <c r="D940" t="s">
        <v>282</v>
      </c>
      <c r="E940" s="7" t="s">
        <v>158</v>
      </c>
      <c r="F940" s="15" t="s">
        <v>118</v>
      </c>
      <c r="G940" s="4" t="s">
        <v>178</v>
      </c>
      <c r="H940" s="4" t="s">
        <v>121</v>
      </c>
      <c r="I940" s="4" t="s">
        <v>175</v>
      </c>
      <c r="J940" s="4" t="s">
        <v>121</v>
      </c>
      <c r="K940" t="s">
        <v>230</v>
      </c>
      <c r="L940" t="s">
        <v>447</v>
      </c>
      <c r="M940" t="s">
        <v>1638</v>
      </c>
      <c r="N940" t="s">
        <v>247</v>
      </c>
    </row>
    <row r="941" spans="1:14" x14ac:dyDescent="0.3">
      <c r="A941" s="1" t="s">
        <v>129</v>
      </c>
      <c r="B941" t="s">
        <v>1635</v>
      </c>
      <c r="C941" s="2" t="s">
        <v>1656</v>
      </c>
      <c r="D941" t="s">
        <v>282</v>
      </c>
      <c r="E941" s="3" t="s">
        <v>152</v>
      </c>
      <c r="F941" s="15" t="s">
        <v>118</v>
      </c>
      <c r="G941" s="4" t="s">
        <v>178</v>
      </c>
      <c r="H941" s="4" t="s">
        <v>121</v>
      </c>
      <c r="I941" s="4" t="s">
        <v>175</v>
      </c>
      <c r="J941" s="4" t="s">
        <v>121</v>
      </c>
      <c r="K941" t="s">
        <v>387</v>
      </c>
      <c r="L941" t="s">
        <v>1637</v>
      </c>
      <c r="M941" t="s">
        <v>1638</v>
      </c>
      <c r="N941" s="1" t="s">
        <v>247</v>
      </c>
    </row>
    <row r="942" spans="1:14" x14ac:dyDescent="0.3">
      <c r="A942" s="1" t="s">
        <v>129</v>
      </c>
      <c r="B942" t="s">
        <v>1635</v>
      </c>
      <c r="C942" s="2" t="s">
        <v>1657</v>
      </c>
      <c r="D942" t="s">
        <v>282</v>
      </c>
      <c r="E942" s="7" t="s">
        <v>158</v>
      </c>
      <c r="F942" s="15" t="s">
        <v>118</v>
      </c>
      <c r="G942" s="4" t="s">
        <v>178</v>
      </c>
      <c r="H942" s="4" t="s">
        <v>121</v>
      </c>
      <c r="I942" s="4" t="s">
        <v>175</v>
      </c>
      <c r="J942" s="4" t="s">
        <v>121</v>
      </c>
      <c r="K942" t="s">
        <v>230</v>
      </c>
      <c r="L942" t="s">
        <v>447</v>
      </c>
      <c r="M942" t="s">
        <v>1638</v>
      </c>
      <c r="N942" s="1" t="s">
        <v>247</v>
      </c>
    </row>
    <row r="943" spans="1:14" x14ac:dyDescent="0.3">
      <c r="A943" s="1" t="s">
        <v>129</v>
      </c>
      <c r="B943" t="s">
        <v>1635</v>
      </c>
      <c r="C943" s="2" t="s">
        <v>1658</v>
      </c>
      <c r="D943" t="s">
        <v>282</v>
      </c>
      <c r="E943" s="7" t="s">
        <v>158</v>
      </c>
      <c r="F943" s="15" t="s">
        <v>118</v>
      </c>
      <c r="G943" s="4" t="s">
        <v>178</v>
      </c>
      <c r="H943" s="4" t="s">
        <v>121</v>
      </c>
      <c r="I943" s="4" t="s">
        <v>175</v>
      </c>
      <c r="J943" s="4" t="s">
        <v>121</v>
      </c>
      <c r="K943" t="s">
        <v>230</v>
      </c>
      <c r="L943" t="s">
        <v>447</v>
      </c>
      <c r="M943" t="s">
        <v>1638</v>
      </c>
      <c r="N943" s="1" t="s">
        <v>247</v>
      </c>
    </row>
    <row r="944" spans="1:14" x14ac:dyDescent="0.3">
      <c r="A944" s="1" t="s">
        <v>129</v>
      </c>
      <c r="B944" t="s">
        <v>1635</v>
      </c>
      <c r="C944" s="2" t="s">
        <v>1659</v>
      </c>
      <c r="D944" t="s">
        <v>282</v>
      </c>
      <c r="E944" s="3" t="s">
        <v>152</v>
      </c>
      <c r="F944" s="14" t="s">
        <v>119</v>
      </c>
      <c r="G944" s="4" t="s">
        <v>178</v>
      </c>
      <c r="H944" s="4" t="s">
        <v>121</v>
      </c>
      <c r="I944" s="4" t="s">
        <v>175</v>
      </c>
      <c r="J944" s="4" t="s">
        <v>121</v>
      </c>
      <c r="K944" t="s">
        <v>230</v>
      </c>
      <c r="L944" t="s">
        <v>447</v>
      </c>
      <c r="M944" t="s">
        <v>1638</v>
      </c>
      <c r="N944" s="1" t="s">
        <v>247</v>
      </c>
    </row>
    <row r="945" spans="1:14" x14ac:dyDescent="0.3">
      <c r="A945" s="1" t="s">
        <v>129</v>
      </c>
      <c r="B945" t="s">
        <v>1635</v>
      </c>
      <c r="C945" s="2" t="s">
        <v>1660</v>
      </c>
      <c r="D945" t="s">
        <v>282</v>
      </c>
      <c r="E945" s="3" t="s">
        <v>152</v>
      </c>
      <c r="F945" s="14" t="s">
        <v>119</v>
      </c>
      <c r="G945" s="4" t="s">
        <v>178</v>
      </c>
      <c r="H945" s="4" t="s">
        <v>121</v>
      </c>
      <c r="I945" s="4" t="s">
        <v>175</v>
      </c>
      <c r="J945" s="4" t="s">
        <v>121</v>
      </c>
      <c r="K945" t="s">
        <v>230</v>
      </c>
      <c r="L945" t="s">
        <v>447</v>
      </c>
      <c r="M945" t="s">
        <v>1638</v>
      </c>
      <c r="N945" s="1" t="s">
        <v>247</v>
      </c>
    </row>
    <row r="946" spans="1:14" x14ac:dyDescent="0.3">
      <c r="A946" s="1" t="s">
        <v>129</v>
      </c>
      <c r="B946" t="s">
        <v>1635</v>
      </c>
      <c r="C946" s="2" t="s">
        <v>1661</v>
      </c>
      <c r="D946" t="s">
        <v>282</v>
      </c>
      <c r="E946" s="7" t="s">
        <v>158</v>
      </c>
      <c r="F946" s="15" t="s">
        <v>118</v>
      </c>
      <c r="G946" s="4" t="s">
        <v>178</v>
      </c>
      <c r="H946" s="4" t="s">
        <v>121</v>
      </c>
      <c r="I946" s="4" t="s">
        <v>175</v>
      </c>
      <c r="J946" s="4" t="s">
        <v>121</v>
      </c>
      <c r="K946" t="s">
        <v>230</v>
      </c>
      <c r="L946" t="s">
        <v>447</v>
      </c>
      <c r="M946" t="s">
        <v>1638</v>
      </c>
      <c r="N946" s="1" t="s">
        <v>247</v>
      </c>
    </row>
    <row r="947" spans="1:14" x14ac:dyDescent="0.3">
      <c r="A947" s="1" t="s">
        <v>129</v>
      </c>
      <c r="B947" t="s">
        <v>1635</v>
      </c>
      <c r="C947" s="2" t="s">
        <v>1662</v>
      </c>
      <c r="D947" t="s">
        <v>282</v>
      </c>
      <c r="E947" s="7" t="s">
        <v>158</v>
      </c>
      <c r="F947" s="15" t="s">
        <v>118</v>
      </c>
      <c r="G947" s="4" t="s">
        <v>178</v>
      </c>
      <c r="H947" s="4" t="s">
        <v>121</v>
      </c>
      <c r="I947" s="4" t="s">
        <v>175</v>
      </c>
      <c r="J947" s="4" t="s">
        <v>121</v>
      </c>
      <c r="K947" t="s">
        <v>230</v>
      </c>
      <c r="L947" t="s">
        <v>447</v>
      </c>
      <c r="M947" t="s">
        <v>1638</v>
      </c>
      <c r="N947" s="1" t="s">
        <v>247</v>
      </c>
    </row>
    <row r="948" spans="1:14" x14ac:dyDescent="0.3">
      <c r="A948" s="1" t="s">
        <v>129</v>
      </c>
      <c r="B948" t="s">
        <v>1635</v>
      </c>
      <c r="C948" s="2" t="s">
        <v>33</v>
      </c>
      <c r="D948" t="s">
        <v>470</v>
      </c>
      <c r="E948" s="7" t="s">
        <v>158</v>
      </c>
      <c r="F948" s="15" t="s">
        <v>118</v>
      </c>
      <c r="G948" s="4" t="s">
        <v>178</v>
      </c>
      <c r="H948" s="4" t="s">
        <v>121</v>
      </c>
      <c r="I948" s="4" t="s">
        <v>175</v>
      </c>
      <c r="J948" s="4" t="s">
        <v>121</v>
      </c>
      <c r="K948" t="s">
        <v>230</v>
      </c>
      <c r="L948" t="s">
        <v>447</v>
      </c>
      <c r="M948" t="s">
        <v>1638</v>
      </c>
      <c r="N948" s="1" t="s">
        <v>247</v>
      </c>
    </row>
    <row r="949" spans="1:14" x14ac:dyDescent="0.3">
      <c r="A949" s="1" t="s">
        <v>129</v>
      </c>
      <c r="B949" t="s">
        <v>1635</v>
      </c>
      <c r="C949" s="2" t="s">
        <v>1663</v>
      </c>
      <c r="D949" t="s">
        <v>282</v>
      </c>
      <c r="E949" s="7" t="s">
        <v>158</v>
      </c>
      <c r="F949" s="15" t="s">
        <v>118</v>
      </c>
      <c r="G949" s="4" t="s">
        <v>178</v>
      </c>
      <c r="H949" s="4" t="s">
        <v>121</v>
      </c>
      <c r="I949" s="4" t="s">
        <v>175</v>
      </c>
      <c r="J949" s="4" t="s">
        <v>121</v>
      </c>
      <c r="K949" t="s">
        <v>230</v>
      </c>
      <c r="L949" t="s">
        <v>447</v>
      </c>
      <c r="M949" t="s">
        <v>1638</v>
      </c>
      <c r="N949" s="1" t="s">
        <v>247</v>
      </c>
    </row>
    <row r="950" spans="1:14" x14ac:dyDescent="0.3">
      <c r="A950" s="1" t="s">
        <v>129</v>
      </c>
      <c r="B950" t="s">
        <v>1635</v>
      </c>
      <c r="C950" s="2" t="s">
        <v>1664</v>
      </c>
      <c r="D950" t="s">
        <v>282</v>
      </c>
      <c r="E950" s="3" t="s">
        <v>152</v>
      </c>
      <c r="F950" s="15" t="s">
        <v>118</v>
      </c>
      <c r="G950" s="4" t="s">
        <v>178</v>
      </c>
      <c r="H950" s="4" t="s">
        <v>121</v>
      </c>
      <c r="I950" s="4" t="s">
        <v>175</v>
      </c>
      <c r="J950" s="4" t="s">
        <v>121</v>
      </c>
      <c r="K950" t="s">
        <v>230</v>
      </c>
      <c r="L950" t="s">
        <v>447</v>
      </c>
      <c r="M950" t="s">
        <v>1638</v>
      </c>
      <c r="N950" s="1" t="s">
        <v>247</v>
      </c>
    </row>
    <row r="951" spans="1:14" x14ac:dyDescent="0.3">
      <c r="A951" s="1" t="s">
        <v>129</v>
      </c>
      <c r="B951" t="s">
        <v>1635</v>
      </c>
      <c r="C951" s="2" t="s">
        <v>1665</v>
      </c>
      <c r="D951" t="s">
        <v>282</v>
      </c>
      <c r="E951" s="7" t="s">
        <v>158</v>
      </c>
      <c r="F951" s="15" t="s">
        <v>118</v>
      </c>
      <c r="G951" s="4" t="s">
        <v>178</v>
      </c>
      <c r="H951" s="4" t="s">
        <v>121</v>
      </c>
      <c r="I951" s="4" t="s">
        <v>175</v>
      </c>
      <c r="J951" s="4" t="s">
        <v>121</v>
      </c>
      <c r="K951" t="s">
        <v>230</v>
      </c>
      <c r="L951" t="s">
        <v>447</v>
      </c>
      <c r="M951" t="s">
        <v>1638</v>
      </c>
      <c r="N951" s="1" t="s">
        <v>247</v>
      </c>
    </row>
    <row r="952" spans="1:14" x14ac:dyDescent="0.3">
      <c r="A952" s="1" t="s">
        <v>129</v>
      </c>
      <c r="B952" t="s">
        <v>1635</v>
      </c>
      <c r="C952" s="2" t="s">
        <v>1666</v>
      </c>
      <c r="D952" t="s">
        <v>282</v>
      </c>
      <c r="E952" s="7" t="s">
        <v>158</v>
      </c>
      <c r="F952" s="15" t="s">
        <v>118</v>
      </c>
      <c r="G952" s="4" t="s">
        <v>178</v>
      </c>
      <c r="H952" s="4" t="s">
        <v>121</v>
      </c>
      <c r="I952" s="4" t="s">
        <v>175</v>
      </c>
      <c r="J952" s="4" t="s">
        <v>121</v>
      </c>
      <c r="K952" t="s">
        <v>230</v>
      </c>
      <c r="L952" t="s">
        <v>447</v>
      </c>
      <c r="M952" t="s">
        <v>1638</v>
      </c>
      <c r="N952" t="s">
        <v>247</v>
      </c>
    </row>
    <row r="953" spans="1:14" x14ac:dyDescent="0.3">
      <c r="A953" s="1" t="s">
        <v>129</v>
      </c>
      <c r="B953" t="s">
        <v>1635</v>
      </c>
      <c r="C953" s="2" t="s">
        <v>1667</v>
      </c>
      <c r="D953" t="s">
        <v>470</v>
      </c>
      <c r="E953" s="7" t="s">
        <v>158</v>
      </c>
      <c r="F953" s="15" t="s">
        <v>118</v>
      </c>
      <c r="G953" s="4" t="s">
        <v>178</v>
      </c>
      <c r="H953" s="4" t="s">
        <v>121</v>
      </c>
      <c r="I953" s="4" t="s">
        <v>175</v>
      </c>
      <c r="J953" s="4" t="s">
        <v>121</v>
      </c>
      <c r="K953" t="s">
        <v>230</v>
      </c>
      <c r="L953" t="s">
        <v>447</v>
      </c>
      <c r="M953" t="s">
        <v>1638</v>
      </c>
      <c r="N953" t="s">
        <v>247</v>
      </c>
    </row>
    <row r="954" spans="1:14" x14ac:dyDescent="0.3">
      <c r="A954" s="1" t="s">
        <v>129</v>
      </c>
      <c r="B954" t="s">
        <v>1635</v>
      </c>
      <c r="C954" s="2" t="s">
        <v>1668</v>
      </c>
      <c r="D954" t="s">
        <v>282</v>
      </c>
      <c r="E954" s="7" t="s">
        <v>158</v>
      </c>
      <c r="F954" s="15" t="s">
        <v>118</v>
      </c>
      <c r="G954" s="4" t="s">
        <v>178</v>
      </c>
      <c r="H954" s="4" t="s">
        <v>121</v>
      </c>
      <c r="I954" s="4" t="s">
        <v>175</v>
      </c>
      <c r="J954" s="4" t="s">
        <v>121</v>
      </c>
      <c r="K954" t="s">
        <v>230</v>
      </c>
      <c r="L954" t="s">
        <v>447</v>
      </c>
      <c r="M954" t="s">
        <v>1638</v>
      </c>
      <c r="N954" t="s">
        <v>247</v>
      </c>
    </row>
    <row r="955" spans="1:14" x14ac:dyDescent="0.3">
      <c r="A955" s="1" t="s">
        <v>129</v>
      </c>
      <c r="B955" t="s">
        <v>1635</v>
      </c>
      <c r="C955" s="2" t="s">
        <v>1669</v>
      </c>
      <c r="D955" t="s">
        <v>282</v>
      </c>
      <c r="E955" s="7" t="s">
        <v>158</v>
      </c>
      <c r="F955" s="15" t="s">
        <v>118</v>
      </c>
      <c r="G955" s="4" t="s">
        <v>178</v>
      </c>
      <c r="H955" s="4" t="s">
        <v>121</v>
      </c>
      <c r="I955" s="4" t="s">
        <v>175</v>
      </c>
      <c r="J955" s="4" t="s">
        <v>121</v>
      </c>
      <c r="K955" t="s">
        <v>230</v>
      </c>
      <c r="L955" t="s">
        <v>447</v>
      </c>
      <c r="M955" t="s">
        <v>1638</v>
      </c>
      <c r="N955" s="1" t="s">
        <v>247</v>
      </c>
    </row>
    <row r="956" spans="1:14" x14ac:dyDescent="0.3">
      <c r="A956" s="1" t="s">
        <v>129</v>
      </c>
      <c r="B956" t="s">
        <v>1635</v>
      </c>
      <c r="C956" s="2" t="s">
        <v>1670</v>
      </c>
      <c r="D956" t="s">
        <v>282</v>
      </c>
      <c r="E956" s="7" t="s">
        <v>158</v>
      </c>
      <c r="F956" s="15" t="s">
        <v>118</v>
      </c>
      <c r="G956" s="4" t="s">
        <v>178</v>
      </c>
      <c r="H956" s="4" t="s">
        <v>121</v>
      </c>
      <c r="I956" s="4" t="s">
        <v>175</v>
      </c>
      <c r="J956" s="4" t="s">
        <v>121</v>
      </c>
      <c r="K956" t="s">
        <v>230</v>
      </c>
      <c r="L956" t="s">
        <v>447</v>
      </c>
      <c r="M956" t="s">
        <v>1638</v>
      </c>
      <c r="N956" t="s">
        <v>247</v>
      </c>
    </row>
    <row r="957" spans="1:14" x14ac:dyDescent="0.3">
      <c r="A957" s="1" t="s">
        <v>129</v>
      </c>
      <c r="B957" t="s">
        <v>1635</v>
      </c>
      <c r="C957" s="2" t="s">
        <v>1671</v>
      </c>
      <c r="D957" t="s">
        <v>282</v>
      </c>
      <c r="E957" s="3" t="s">
        <v>152</v>
      </c>
      <c r="F957" s="15" t="s">
        <v>118</v>
      </c>
      <c r="G957" s="4" t="s">
        <v>178</v>
      </c>
      <c r="H957" s="4" t="s">
        <v>121</v>
      </c>
      <c r="I957" s="4" t="s">
        <v>175</v>
      </c>
      <c r="J957" s="4" t="s">
        <v>121</v>
      </c>
      <c r="K957" t="s">
        <v>230</v>
      </c>
      <c r="L957" t="s">
        <v>447</v>
      </c>
      <c r="M957" t="s">
        <v>1638</v>
      </c>
      <c r="N957" t="s">
        <v>247</v>
      </c>
    </row>
    <row r="958" spans="1:14" x14ac:dyDescent="0.3">
      <c r="A958" s="1" t="s">
        <v>129</v>
      </c>
      <c r="B958" t="s">
        <v>1635</v>
      </c>
      <c r="C958" s="2" t="s">
        <v>1672</v>
      </c>
      <c r="D958" t="s">
        <v>470</v>
      </c>
      <c r="E958" s="7" t="s">
        <v>158</v>
      </c>
      <c r="F958" s="15" t="s">
        <v>118</v>
      </c>
      <c r="G958" s="4" t="s">
        <v>178</v>
      </c>
      <c r="H958" s="4" t="s">
        <v>121</v>
      </c>
      <c r="I958" s="4" t="s">
        <v>175</v>
      </c>
      <c r="J958" s="4" t="s">
        <v>121</v>
      </c>
      <c r="K958" t="s">
        <v>230</v>
      </c>
      <c r="L958" t="s">
        <v>447</v>
      </c>
      <c r="M958" t="s">
        <v>1638</v>
      </c>
      <c r="N958" t="s">
        <v>247</v>
      </c>
    </row>
    <row r="959" spans="1:14" x14ac:dyDescent="0.3">
      <c r="A959" s="1" t="s">
        <v>129</v>
      </c>
      <c r="B959" t="s">
        <v>1635</v>
      </c>
      <c r="C959" s="2" t="s">
        <v>1673</v>
      </c>
      <c r="D959" t="s">
        <v>282</v>
      </c>
      <c r="E959" s="7" t="s">
        <v>158</v>
      </c>
      <c r="F959" s="15" t="s">
        <v>118</v>
      </c>
      <c r="G959" s="4" t="s">
        <v>178</v>
      </c>
      <c r="H959" s="4" t="s">
        <v>121</v>
      </c>
      <c r="I959" s="4" t="s">
        <v>175</v>
      </c>
      <c r="J959" s="4" t="s">
        <v>121</v>
      </c>
      <c r="K959" t="s">
        <v>230</v>
      </c>
      <c r="L959" t="s">
        <v>447</v>
      </c>
      <c r="M959" t="s">
        <v>1638</v>
      </c>
      <c r="N959" s="1" t="s">
        <v>247</v>
      </c>
    </row>
    <row r="960" spans="1:14" x14ac:dyDescent="0.3">
      <c r="A960" s="1" t="s">
        <v>129</v>
      </c>
      <c r="B960" t="s">
        <v>1635</v>
      </c>
      <c r="C960" s="2" t="s">
        <v>1674</v>
      </c>
      <c r="D960" t="s">
        <v>282</v>
      </c>
      <c r="E960" s="7" t="s">
        <v>158</v>
      </c>
      <c r="F960" s="15" t="s">
        <v>118</v>
      </c>
      <c r="G960" s="4" t="s">
        <v>178</v>
      </c>
      <c r="H960" s="4" t="s">
        <v>121</v>
      </c>
      <c r="I960" s="4" t="s">
        <v>175</v>
      </c>
      <c r="J960" s="4" t="s">
        <v>121</v>
      </c>
      <c r="K960" t="s">
        <v>230</v>
      </c>
      <c r="L960" t="s">
        <v>447</v>
      </c>
      <c r="M960" t="s">
        <v>1638</v>
      </c>
      <c r="N960" t="s">
        <v>247</v>
      </c>
    </row>
    <row r="961" spans="1:14" x14ac:dyDescent="0.3">
      <c r="A961" s="1" t="s">
        <v>129</v>
      </c>
      <c r="B961" t="s">
        <v>1635</v>
      </c>
      <c r="C961" s="2" t="s">
        <v>1675</v>
      </c>
      <c r="D961" t="s">
        <v>282</v>
      </c>
      <c r="E961" s="7" t="s">
        <v>158</v>
      </c>
      <c r="F961" s="15" t="s">
        <v>118</v>
      </c>
      <c r="G961" s="4" t="s">
        <v>178</v>
      </c>
      <c r="H961" s="4" t="s">
        <v>121</v>
      </c>
      <c r="I961" s="4" t="s">
        <v>175</v>
      </c>
      <c r="J961" s="4" t="s">
        <v>121</v>
      </c>
      <c r="K961" t="s">
        <v>230</v>
      </c>
      <c r="L961" t="s">
        <v>447</v>
      </c>
      <c r="M961" t="s">
        <v>1638</v>
      </c>
      <c r="N961" s="1" t="s">
        <v>247</v>
      </c>
    </row>
    <row r="962" spans="1:14" x14ac:dyDescent="0.3">
      <c r="A962" s="1" t="s">
        <v>129</v>
      </c>
      <c r="B962" t="s">
        <v>1635</v>
      </c>
      <c r="C962" s="2" t="s">
        <v>1676</v>
      </c>
      <c r="D962" t="s">
        <v>282</v>
      </c>
      <c r="E962" s="3" t="s">
        <v>152</v>
      </c>
      <c r="F962" s="15" t="s">
        <v>118</v>
      </c>
      <c r="G962" s="4" t="s">
        <v>178</v>
      </c>
      <c r="H962" s="4" t="s">
        <v>121</v>
      </c>
      <c r="I962" s="4" t="s">
        <v>175</v>
      </c>
      <c r="J962" s="4" t="s">
        <v>121</v>
      </c>
      <c r="K962" t="s">
        <v>230</v>
      </c>
      <c r="L962" t="s">
        <v>447</v>
      </c>
      <c r="M962" t="s">
        <v>1638</v>
      </c>
      <c r="N962" t="s">
        <v>247</v>
      </c>
    </row>
    <row r="963" spans="1:14" x14ac:dyDescent="0.3">
      <c r="A963" s="1" t="s">
        <v>129</v>
      </c>
      <c r="B963" t="s">
        <v>1635</v>
      </c>
      <c r="C963" s="2" t="s">
        <v>1677</v>
      </c>
      <c r="D963" t="s">
        <v>282</v>
      </c>
      <c r="E963" s="7" t="s">
        <v>158</v>
      </c>
      <c r="F963" s="15" t="s">
        <v>118</v>
      </c>
      <c r="G963" s="4" t="s">
        <v>178</v>
      </c>
      <c r="H963" s="4" t="s">
        <v>121</v>
      </c>
      <c r="I963" s="4" t="s">
        <v>175</v>
      </c>
      <c r="J963" s="4" t="s">
        <v>121</v>
      </c>
      <c r="K963" t="s">
        <v>230</v>
      </c>
      <c r="L963" t="s">
        <v>447</v>
      </c>
      <c r="M963" t="s">
        <v>1638</v>
      </c>
      <c r="N963" s="1" t="s">
        <v>247</v>
      </c>
    </row>
    <row r="964" spans="1:14" x14ac:dyDescent="0.3">
      <c r="A964" s="1" t="s">
        <v>129</v>
      </c>
      <c r="B964" t="s">
        <v>1635</v>
      </c>
      <c r="C964" s="2" t="s">
        <v>1678</v>
      </c>
      <c r="D964" t="s">
        <v>282</v>
      </c>
      <c r="E964" s="7" t="s">
        <v>158</v>
      </c>
      <c r="F964" s="15" t="s">
        <v>118</v>
      </c>
      <c r="G964" s="4" t="s">
        <v>178</v>
      </c>
      <c r="H964" s="4" t="s">
        <v>121</v>
      </c>
      <c r="I964" s="4" t="s">
        <v>175</v>
      </c>
      <c r="J964" s="4" t="s">
        <v>121</v>
      </c>
      <c r="K964" t="s">
        <v>230</v>
      </c>
      <c r="L964" t="s">
        <v>447</v>
      </c>
      <c r="M964" t="s">
        <v>1638</v>
      </c>
      <c r="N964" s="1" t="s">
        <v>247</v>
      </c>
    </row>
    <row r="965" spans="1:14" x14ac:dyDescent="0.3">
      <c r="A965" s="1" t="s">
        <v>129</v>
      </c>
      <c r="B965" t="s">
        <v>1635</v>
      </c>
      <c r="C965" s="2" t="s">
        <v>1679</v>
      </c>
      <c r="D965" t="s">
        <v>282</v>
      </c>
      <c r="E965" s="7" t="s">
        <v>158</v>
      </c>
      <c r="F965" s="15" t="s">
        <v>118</v>
      </c>
      <c r="G965" s="4" t="s">
        <v>178</v>
      </c>
      <c r="H965" s="4" t="s">
        <v>121</v>
      </c>
      <c r="I965" s="4" t="s">
        <v>175</v>
      </c>
      <c r="J965" s="4" t="s">
        <v>121</v>
      </c>
      <c r="K965" t="s">
        <v>230</v>
      </c>
      <c r="L965" t="s">
        <v>447</v>
      </c>
      <c r="M965" t="s">
        <v>1638</v>
      </c>
      <c r="N965" s="1" t="s">
        <v>247</v>
      </c>
    </row>
    <row r="966" spans="1:14" x14ac:dyDescent="0.3">
      <c r="A966" s="1" t="s">
        <v>129</v>
      </c>
      <c r="B966" t="s">
        <v>1680</v>
      </c>
      <c r="C966" s="2" t="s">
        <v>1681</v>
      </c>
      <c r="D966" t="s">
        <v>282</v>
      </c>
      <c r="E966" s="7" t="s">
        <v>158</v>
      </c>
      <c r="F966" s="15" t="s">
        <v>118</v>
      </c>
      <c r="G966" s="4" t="s">
        <v>178</v>
      </c>
      <c r="H966" s="4" t="s">
        <v>121</v>
      </c>
      <c r="I966" s="4" t="s">
        <v>1410</v>
      </c>
      <c r="J966" s="4" t="s">
        <v>121</v>
      </c>
      <c r="K966" t="s">
        <v>230</v>
      </c>
      <c r="L966" t="s">
        <v>447</v>
      </c>
      <c r="M966" t="s">
        <v>1444</v>
      </c>
      <c r="N966" s="1" t="s">
        <v>247</v>
      </c>
    </row>
    <row r="967" spans="1:14" x14ac:dyDescent="0.3">
      <c r="A967" s="1" t="s">
        <v>129</v>
      </c>
      <c r="B967" t="s">
        <v>1680</v>
      </c>
      <c r="C967" s="2" t="s">
        <v>1682</v>
      </c>
      <c r="D967" t="s">
        <v>282</v>
      </c>
      <c r="E967" s="7" t="s">
        <v>158</v>
      </c>
      <c r="F967" s="15" t="s">
        <v>118</v>
      </c>
      <c r="G967" s="4" t="s">
        <v>178</v>
      </c>
      <c r="H967" s="4" t="s">
        <v>121</v>
      </c>
      <c r="I967" s="4" t="s">
        <v>1410</v>
      </c>
      <c r="J967" s="4" t="s">
        <v>121</v>
      </c>
      <c r="K967" t="s">
        <v>230</v>
      </c>
      <c r="L967" t="s">
        <v>447</v>
      </c>
      <c r="M967" t="s">
        <v>1444</v>
      </c>
      <c r="N967" s="1" t="s">
        <v>247</v>
      </c>
    </row>
    <row r="968" spans="1:14" x14ac:dyDescent="0.3">
      <c r="A968" s="1" t="s">
        <v>129</v>
      </c>
      <c r="B968" t="s">
        <v>1680</v>
      </c>
      <c r="C968" s="2" t="s">
        <v>1683</v>
      </c>
      <c r="D968" t="s">
        <v>282</v>
      </c>
      <c r="E968" s="7" t="s">
        <v>158</v>
      </c>
      <c r="F968" s="15" t="s">
        <v>118</v>
      </c>
      <c r="G968" s="4" t="s">
        <v>178</v>
      </c>
      <c r="H968" s="4" t="s">
        <v>121</v>
      </c>
      <c r="I968" s="4" t="s">
        <v>1410</v>
      </c>
      <c r="J968" s="4" t="s">
        <v>121</v>
      </c>
      <c r="K968" t="s">
        <v>230</v>
      </c>
      <c r="L968" t="s">
        <v>447</v>
      </c>
      <c r="M968" t="s">
        <v>1444</v>
      </c>
      <c r="N968" s="1" t="s">
        <v>247</v>
      </c>
    </row>
    <row r="969" spans="1:14" x14ac:dyDescent="0.3">
      <c r="A969" s="1" t="s">
        <v>129</v>
      </c>
      <c r="B969" t="s">
        <v>1680</v>
      </c>
      <c r="C969" s="2" t="s">
        <v>1684</v>
      </c>
      <c r="D969" t="s">
        <v>282</v>
      </c>
      <c r="E969" s="7" t="s">
        <v>158</v>
      </c>
      <c r="F969" s="15" t="s">
        <v>118</v>
      </c>
      <c r="G969" s="4" t="s">
        <v>178</v>
      </c>
      <c r="H969" s="4" t="s">
        <v>121</v>
      </c>
      <c r="I969" s="4" t="s">
        <v>1410</v>
      </c>
      <c r="J969" s="4" t="s">
        <v>121</v>
      </c>
      <c r="K969" t="s">
        <v>230</v>
      </c>
      <c r="L969" t="s">
        <v>447</v>
      </c>
      <c r="M969" t="s">
        <v>1444</v>
      </c>
      <c r="N969" t="s">
        <v>247</v>
      </c>
    </row>
    <row r="970" spans="1:14" x14ac:dyDescent="0.3">
      <c r="A970" s="1" t="s">
        <v>129</v>
      </c>
      <c r="B970" t="s">
        <v>1685</v>
      </c>
      <c r="C970" s="2" t="s">
        <v>1686</v>
      </c>
      <c r="D970" t="s">
        <v>282</v>
      </c>
      <c r="E970" s="7" t="s">
        <v>158</v>
      </c>
      <c r="F970" s="15" t="s">
        <v>118</v>
      </c>
      <c r="G970" s="4" t="s">
        <v>173</v>
      </c>
      <c r="H970" s="4" t="s">
        <v>121</v>
      </c>
      <c r="I970" s="4" t="s">
        <v>1410</v>
      </c>
      <c r="J970" s="4" t="s">
        <v>121</v>
      </c>
      <c r="K970" t="s">
        <v>235</v>
      </c>
      <c r="L970" t="s">
        <v>447</v>
      </c>
      <c r="M970" t="s">
        <v>1444</v>
      </c>
      <c r="N970" s="1" t="s">
        <v>247</v>
      </c>
    </row>
    <row r="971" spans="1:14" x14ac:dyDescent="0.3">
      <c r="A971" s="1" t="s">
        <v>129</v>
      </c>
      <c r="B971" t="s">
        <v>1685</v>
      </c>
      <c r="C971" s="2" t="s">
        <v>1687</v>
      </c>
      <c r="D971" t="s">
        <v>282</v>
      </c>
      <c r="E971" s="7" t="s">
        <v>158</v>
      </c>
      <c r="F971" s="15" t="s">
        <v>118</v>
      </c>
      <c r="G971" s="4" t="s">
        <v>178</v>
      </c>
      <c r="H971" s="4" t="s">
        <v>121</v>
      </c>
      <c r="I971" s="4" t="s">
        <v>1410</v>
      </c>
      <c r="J971" s="4" t="s">
        <v>121</v>
      </c>
      <c r="K971" t="s">
        <v>230</v>
      </c>
      <c r="L971" t="s">
        <v>447</v>
      </c>
      <c r="M971" t="s">
        <v>1444</v>
      </c>
      <c r="N971" s="1" t="s">
        <v>247</v>
      </c>
    </row>
    <row r="972" spans="1:14" x14ac:dyDescent="0.3">
      <c r="A972" s="1" t="s">
        <v>129</v>
      </c>
      <c r="B972" t="s">
        <v>1688</v>
      </c>
      <c r="C972" s="2" t="s">
        <v>1689</v>
      </c>
      <c r="D972" t="s">
        <v>282</v>
      </c>
      <c r="E972" s="3" t="s">
        <v>152</v>
      </c>
      <c r="F972" s="14" t="s">
        <v>119</v>
      </c>
      <c r="G972" s="4" t="s">
        <v>178</v>
      </c>
      <c r="H972" s="4" t="s">
        <v>121</v>
      </c>
      <c r="I972" s="4" t="s">
        <v>1690</v>
      </c>
      <c r="J972" s="4" t="s">
        <v>121</v>
      </c>
      <c r="K972" t="s">
        <v>230</v>
      </c>
      <c r="L972" t="s">
        <v>447</v>
      </c>
      <c r="M972" t="s">
        <v>1444</v>
      </c>
      <c r="N972" s="1" t="s">
        <v>247</v>
      </c>
    </row>
    <row r="973" spans="1:14" x14ac:dyDescent="0.3">
      <c r="A973" s="1" t="s">
        <v>129</v>
      </c>
      <c r="B973" t="s">
        <v>1688</v>
      </c>
      <c r="C973" s="2" t="s">
        <v>1691</v>
      </c>
      <c r="D973" t="s">
        <v>282</v>
      </c>
      <c r="E973" s="3" t="s">
        <v>152</v>
      </c>
      <c r="F973" s="14" t="s">
        <v>119</v>
      </c>
      <c r="G973" s="4" t="s">
        <v>178</v>
      </c>
      <c r="H973" s="4" t="s">
        <v>121</v>
      </c>
      <c r="I973" s="4" t="s">
        <v>1690</v>
      </c>
      <c r="J973" s="4" t="s">
        <v>121</v>
      </c>
      <c r="K973" t="s">
        <v>230</v>
      </c>
      <c r="L973" t="s">
        <v>447</v>
      </c>
      <c r="M973" t="s">
        <v>1444</v>
      </c>
      <c r="N973" s="1" t="s">
        <v>247</v>
      </c>
    </row>
    <row r="974" spans="1:14" x14ac:dyDescent="0.3">
      <c r="A974" s="1" t="s">
        <v>129</v>
      </c>
      <c r="B974" t="s">
        <v>1688</v>
      </c>
      <c r="C974" s="2" t="s">
        <v>1692</v>
      </c>
      <c r="D974" t="s">
        <v>282</v>
      </c>
      <c r="E974" s="3" t="s">
        <v>152</v>
      </c>
      <c r="F974" s="14" t="s">
        <v>119</v>
      </c>
      <c r="G974" s="4" t="s">
        <v>178</v>
      </c>
      <c r="H974" s="4" t="s">
        <v>121</v>
      </c>
      <c r="I974" s="4" t="s">
        <v>1690</v>
      </c>
      <c r="J974" s="4" t="s">
        <v>121</v>
      </c>
      <c r="K974" t="s">
        <v>230</v>
      </c>
      <c r="L974" t="s">
        <v>447</v>
      </c>
      <c r="M974" t="s">
        <v>1444</v>
      </c>
      <c r="N974" s="1" t="s">
        <v>247</v>
      </c>
    </row>
    <row r="975" spans="1:14" x14ac:dyDescent="0.3">
      <c r="A975" s="1" t="s">
        <v>129</v>
      </c>
      <c r="B975" t="s">
        <v>1688</v>
      </c>
      <c r="C975" s="2" t="s">
        <v>1693</v>
      </c>
      <c r="D975" t="s">
        <v>282</v>
      </c>
      <c r="E975" s="3" t="s">
        <v>152</v>
      </c>
      <c r="F975" s="14" t="s">
        <v>119</v>
      </c>
      <c r="G975" s="4" t="s">
        <v>178</v>
      </c>
      <c r="H975" s="4" t="s">
        <v>121</v>
      </c>
      <c r="I975" s="4" t="s">
        <v>1690</v>
      </c>
      <c r="J975" s="4" t="s">
        <v>121</v>
      </c>
      <c r="K975" t="s">
        <v>230</v>
      </c>
      <c r="L975" t="s">
        <v>447</v>
      </c>
      <c r="M975" t="s">
        <v>1444</v>
      </c>
      <c r="N975" s="1" t="s">
        <v>247</v>
      </c>
    </row>
    <row r="976" spans="1:14" x14ac:dyDescent="0.3">
      <c r="A976" s="1" t="s">
        <v>129</v>
      </c>
      <c r="B976" t="s">
        <v>1694</v>
      </c>
      <c r="C976" s="2" t="s">
        <v>27</v>
      </c>
      <c r="D976" t="s">
        <v>470</v>
      </c>
      <c r="E976" s="7" t="s">
        <v>158</v>
      </c>
      <c r="F976" s="15" t="s">
        <v>118</v>
      </c>
      <c r="G976" s="9" t="s">
        <v>179</v>
      </c>
      <c r="H976" s="4" t="s">
        <v>121</v>
      </c>
      <c r="I976" s="5" t="s">
        <v>154</v>
      </c>
      <c r="J976" s="5" t="s">
        <v>120</v>
      </c>
      <c r="K976" t="s">
        <v>235</v>
      </c>
      <c r="L976" t="s">
        <v>237</v>
      </c>
      <c r="M976" t="s">
        <v>236</v>
      </c>
      <c r="N976" t="s">
        <v>247</v>
      </c>
    </row>
    <row r="977" spans="1:14" x14ac:dyDescent="0.3">
      <c r="A977" s="1" t="s">
        <v>129</v>
      </c>
      <c r="B977" t="s">
        <v>1694</v>
      </c>
      <c r="C977" s="2" t="s">
        <v>1695</v>
      </c>
      <c r="D977" t="s">
        <v>470</v>
      </c>
      <c r="E977" s="7" t="s">
        <v>158</v>
      </c>
      <c r="F977" s="15" t="s">
        <v>118</v>
      </c>
      <c r="G977" s="9" t="s">
        <v>179</v>
      </c>
      <c r="H977" s="4" t="s">
        <v>121</v>
      </c>
      <c r="I977" s="5" t="s">
        <v>154</v>
      </c>
      <c r="J977" s="5" t="s">
        <v>120</v>
      </c>
      <c r="K977" t="s">
        <v>230</v>
      </c>
      <c r="L977" t="s">
        <v>237</v>
      </c>
      <c r="M977" t="s">
        <v>236</v>
      </c>
      <c r="N977" t="s">
        <v>247</v>
      </c>
    </row>
    <row r="978" spans="1:14" x14ac:dyDescent="0.3">
      <c r="A978" s="1" t="s">
        <v>129</v>
      </c>
      <c r="B978" t="s">
        <v>1694</v>
      </c>
      <c r="C978" s="2" t="s">
        <v>28</v>
      </c>
      <c r="D978" t="s">
        <v>470</v>
      </c>
      <c r="E978" s="7" t="s">
        <v>158</v>
      </c>
      <c r="F978" s="15" t="s">
        <v>118</v>
      </c>
      <c r="G978" s="9" t="s">
        <v>179</v>
      </c>
      <c r="H978" s="4" t="s">
        <v>121</v>
      </c>
      <c r="I978" s="5" t="s">
        <v>154</v>
      </c>
      <c r="J978" s="5" t="s">
        <v>120</v>
      </c>
      <c r="K978" t="s">
        <v>230</v>
      </c>
      <c r="L978" t="s">
        <v>237</v>
      </c>
      <c r="M978" t="s">
        <v>236</v>
      </c>
      <c r="N978" s="1" t="s">
        <v>247</v>
      </c>
    </row>
    <row r="979" spans="1:14" x14ac:dyDescent="0.3">
      <c r="A979" s="1" t="s">
        <v>129</v>
      </c>
      <c r="B979" t="s">
        <v>1694</v>
      </c>
      <c r="C979" s="2" t="s">
        <v>1696</v>
      </c>
      <c r="D979" t="s">
        <v>470</v>
      </c>
      <c r="E979" s="7" t="s">
        <v>158</v>
      </c>
      <c r="F979" s="15" t="s">
        <v>118</v>
      </c>
      <c r="G979" s="9" t="s">
        <v>179</v>
      </c>
      <c r="H979" s="4" t="s">
        <v>121</v>
      </c>
      <c r="I979" s="5" t="s">
        <v>154</v>
      </c>
      <c r="J979" s="5" t="s">
        <v>120</v>
      </c>
      <c r="K979" t="s">
        <v>230</v>
      </c>
      <c r="L979" t="s">
        <v>237</v>
      </c>
      <c r="M979" t="s">
        <v>236</v>
      </c>
      <c r="N979" s="1" t="s">
        <v>247</v>
      </c>
    </row>
    <row r="980" spans="1:14" x14ac:dyDescent="0.3">
      <c r="A980" s="1" t="s">
        <v>129</v>
      </c>
      <c r="B980" t="s">
        <v>1694</v>
      </c>
      <c r="C980" s="2" t="s">
        <v>1697</v>
      </c>
      <c r="D980" t="s">
        <v>470</v>
      </c>
      <c r="E980" s="7" t="s">
        <v>158</v>
      </c>
      <c r="F980" s="15" t="s">
        <v>118</v>
      </c>
      <c r="G980" s="9" t="s">
        <v>179</v>
      </c>
      <c r="H980" s="4" t="s">
        <v>121</v>
      </c>
      <c r="I980" s="5" t="s">
        <v>154</v>
      </c>
      <c r="J980" s="5" t="s">
        <v>120</v>
      </c>
      <c r="K980" t="s">
        <v>230</v>
      </c>
      <c r="L980" t="s">
        <v>237</v>
      </c>
      <c r="M980" t="s">
        <v>236</v>
      </c>
      <c r="N980" s="1" t="s">
        <v>247</v>
      </c>
    </row>
    <row r="981" spans="1:14" x14ac:dyDescent="0.3">
      <c r="A981" s="1" t="s">
        <v>129</v>
      </c>
      <c r="B981" t="s">
        <v>1694</v>
      </c>
      <c r="C981" s="2" t="s">
        <v>1698</v>
      </c>
      <c r="D981" t="s">
        <v>470</v>
      </c>
      <c r="E981" s="7" t="s">
        <v>158</v>
      </c>
      <c r="F981" s="15" t="s">
        <v>118</v>
      </c>
      <c r="G981" s="9" t="s">
        <v>179</v>
      </c>
      <c r="H981" s="4" t="s">
        <v>121</v>
      </c>
      <c r="I981" s="5" t="s">
        <v>154</v>
      </c>
      <c r="J981" s="5" t="s">
        <v>120</v>
      </c>
      <c r="K981" t="s">
        <v>230</v>
      </c>
      <c r="L981" t="s">
        <v>237</v>
      </c>
      <c r="M981" t="s">
        <v>236</v>
      </c>
      <c r="N981" s="1" t="s">
        <v>247</v>
      </c>
    </row>
    <row r="982" spans="1:14" x14ac:dyDescent="0.3">
      <c r="A982" s="1" t="s">
        <v>129</v>
      </c>
      <c r="B982" t="s">
        <v>1694</v>
      </c>
      <c r="C982" s="2" t="s">
        <v>1699</v>
      </c>
      <c r="D982" t="s">
        <v>470</v>
      </c>
      <c r="E982" s="7" t="s">
        <v>158</v>
      </c>
      <c r="F982" s="15" t="s">
        <v>118</v>
      </c>
      <c r="G982" s="9" t="s">
        <v>179</v>
      </c>
      <c r="H982" s="4" t="s">
        <v>121</v>
      </c>
      <c r="I982" s="5" t="s">
        <v>154</v>
      </c>
      <c r="J982" s="5" t="s">
        <v>120</v>
      </c>
      <c r="K982" t="s">
        <v>230</v>
      </c>
      <c r="L982" t="s">
        <v>237</v>
      </c>
      <c r="M982" t="s">
        <v>236</v>
      </c>
      <c r="N982" s="1" t="s">
        <v>247</v>
      </c>
    </row>
    <row r="983" spans="1:14" x14ac:dyDescent="0.3">
      <c r="A983" s="1" t="s">
        <v>129</v>
      </c>
      <c r="B983" t="s">
        <v>1694</v>
      </c>
      <c r="C983" s="2" t="s">
        <v>1700</v>
      </c>
      <c r="D983" t="s">
        <v>470</v>
      </c>
      <c r="E983" s="7" t="s">
        <v>158</v>
      </c>
      <c r="F983" s="15" t="s">
        <v>118</v>
      </c>
      <c r="G983" s="9" t="s">
        <v>179</v>
      </c>
      <c r="H983" s="4" t="s">
        <v>121</v>
      </c>
      <c r="I983" s="5" t="s">
        <v>154</v>
      </c>
      <c r="J983" s="5" t="s">
        <v>120</v>
      </c>
      <c r="K983" t="s">
        <v>230</v>
      </c>
      <c r="L983" t="s">
        <v>237</v>
      </c>
      <c r="M983" t="s">
        <v>236</v>
      </c>
      <c r="N983" s="1" t="s">
        <v>247</v>
      </c>
    </row>
    <row r="984" spans="1:14" x14ac:dyDescent="0.3">
      <c r="A984" s="1" t="s">
        <v>129</v>
      </c>
      <c r="B984" t="s">
        <v>1694</v>
      </c>
      <c r="C984" s="2" t="s">
        <v>1701</v>
      </c>
      <c r="D984" t="s">
        <v>470</v>
      </c>
      <c r="E984" s="7" t="s">
        <v>158</v>
      </c>
      <c r="F984" s="15" t="s">
        <v>118</v>
      </c>
      <c r="G984" s="9" t="s">
        <v>179</v>
      </c>
      <c r="H984" s="4" t="s">
        <v>121</v>
      </c>
      <c r="I984" s="5" t="s">
        <v>154</v>
      </c>
      <c r="J984" s="5" t="s">
        <v>120</v>
      </c>
      <c r="K984" t="s">
        <v>230</v>
      </c>
      <c r="L984" t="s">
        <v>237</v>
      </c>
      <c r="M984" t="s">
        <v>236</v>
      </c>
      <c r="N984" s="1" t="s">
        <v>247</v>
      </c>
    </row>
    <row r="985" spans="1:14" x14ac:dyDescent="0.3">
      <c r="A985" s="1" t="s">
        <v>129</v>
      </c>
      <c r="B985" t="s">
        <v>1702</v>
      </c>
      <c r="C985" s="2" t="s">
        <v>1703</v>
      </c>
      <c r="D985" t="s">
        <v>282</v>
      </c>
      <c r="E985" s="3" t="s">
        <v>152</v>
      </c>
      <c r="F985" s="14" t="s">
        <v>119</v>
      </c>
      <c r="G985" s="9" t="s">
        <v>1704</v>
      </c>
      <c r="H985" s="4" t="s">
        <v>121</v>
      </c>
      <c r="I985" s="4" t="s">
        <v>1705</v>
      </c>
      <c r="J985" s="4" t="s">
        <v>121</v>
      </c>
      <c r="K985" t="s">
        <v>230</v>
      </c>
      <c r="L985" t="s">
        <v>1706</v>
      </c>
      <c r="M985" t="s">
        <v>1707</v>
      </c>
      <c r="N985" s="1" t="s">
        <v>247</v>
      </c>
    </row>
    <row r="986" spans="1:14" x14ac:dyDescent="0.3">
      <c r="A986" s="1" t="s">
        <v>129</v>
      </c>
      <c r="B986" t="s">
        <v>1702</v>
      </c>
      <c r="C986" s="2" t="s">
        <v>1708</v>
      </c>
      <c r="D986" t="s">
        <v>282</v>
      </c>
      <c r="E986" s="3" t="s">
        <v>152</v>
      </c>
      <c r="F986" s="14" t="s">
        <v>119</v>
      </c>
      <c r="G986" s="9" t="s">
        <v>1704</v>
      </c>
      <c r="H986" s="4" t="s">
        <v>121</v>
      </c>
      <c r="I986" s="4" t="s">
        <v>1705</v>
      </c>
      <c r="J986" s="4" t="s">
        <v>121</v>
      </c>
      <c r="K986" t="s">
        <v>230</v>
      </c>
      <c r="L986" t="s">
        <v>1706</v>
      </c>
      <c r="M986" t="s">
        <v>1707</v>
      </c>
      <c r="N986" s="1" t="s">
        <v>247</v>
      </c>
    </row>
    <row r="987" spans="1:14" x14ac:dyDescent="0.3">
      <c r="A987" s="1" t="s">
        <v>129</v>
      </c>
      <c r="B987" t="s">
        <v>1591</v>
      </c>
      <c r="C987" s="2" t="s">
        <v>1709</v>
      </c>
      <c r="D987" t="s">
        <v>282</v>
      </c>
      <c r="E987" s="3" t="s">
        <v>152</v>
      </c>
      <c r="F987" s="14" t="s">
        <v>119</v>
      </c>
      <c r="G987" s="4" t="s">
        <v>178</v>
      </c>
      <c r="H987" s="4" t="s">
        <v>121</v>
      </c>
      <c r="I987" s="5" t="s">
        <v>491</v>
      </c>
      <c r="J987" s="5" t="s">
        <v>120</v>
      </c>
      <c r="K987" t="s">
        <v>254</v>
      </c>
      <c r="L987" t="s">
        <v>1594</v>
      </c>
      <c r="M987" t="s">
        <v>1594</v>
      </c>
      <c r="N987" s="1" t="s">
        <v>247</v>
      </c>
    </row>
    <row r="988" spans="1:14" x14ac:dyDescent="0.3">
      <c r="A988" s="1" t="s">
        <v>129</v>
      </c>
      <c r="B988" t="s">
        <v>1591</v>
      </c>
      <c r="C988" s="2" t="s">
        <v>1710</v>
      </c>
      <c r="D988" t="s">
        <v>282</v>
      </c>
      <c r="E988" s="7" t="s">
        <v>158</v>
      </c>
      <c r="F988" s="15" t="s">
        <v>118</v>
      </c>
      <c r="G988" s="4" t="s">
        <v>178</v>
      </c>
      <c r="H988" s="4" t="s">
        <v>121</v>
      </c>
      <c r="I988" s="5" t="s">
        <v>491</v>
      </c>
      <c r="J988" s="5" t="s">
        <v>120</v>
      </c>
      <c r="K988" t="s">
        <v>230</v>
      </c>
      <c r="L988" t="s">
        <v>1594</v>
      </c>
      <c r="M988" t="s">
        <v>1594</v>
      </c>
      <c r="N988" s="1" t="s">
        <v>247</v>
      </c>
    </row>
    <row r="989" spans="1:14" x14ac:dyDescent="0.3">
      <c r="A989" s="1" t="s">
        <v>129</v>
      </c>
      <c r="B989" t="s">
        <v>1591</v>
      </c>
      <c r="C989" s="2" t="s">
        <v>1711</v>
      </c>
      <c r="D989" t="s">
        <v>282</v>
      </c>
      <c r="E989" s="7" t="s">
        <v>158</v>
      </c>
      <c r="F989" s="15" t="s">
        <v>118</v>
      </c>
      <c r="G989" s="4" t="s">
        <v>178</v>
      </c>
      <c r="H989" s="4" t="s">
        <v>121</v>
      </c>
      <c r="I989" s="5" t="s">
        <v>491</v>
      </c>
      <c r="J989" s="5" t="s">
        <v>120</v>
      </c>
      <c r="K989" t="s">
        <v>230</v>
      </c>
      <c r="L989" t="s">
        <v>1594</v>
      </c>
      <c r="M989" t="s">
        <v>1594</v>
      </c>
      <c r="N989" s="1" t="s">
        <v>247</v>
      </c>
    </row>
    <row r="990" spans="1:14" x14ac:dyDescent="0.3">
      <c r="A990" s="1" t="s">
        <v>129</v>
      </c>
      <c r="B990" t="s">
        <v>1591</v>
      </c>
      <c r="C990" s="2" t="s">
        <v>1712</v>
      </c>
      <c r="D990" t="s">
        <v>282</v>
      </c>
      <c r="E990" s="7" t="s">
        <v>158</v>
      </c>
      <c r="F990" s="15" t="s">
        <v>118</v>
      </c>
      <c r="G990" s="4" t="s">
        <v>178</v>
      </c>
      <c r="H990" s="4" t="s">
        <v>121</v>
      </c>
      <c r="I990" s="5" t="s">
        <v>491</v>
      </c>
      <c r="J990" s="5" t="s">
        <v>120</v>
      </c>
      <c r="K990" t="s">
        <v>230</v>
      </c>
      <c r="L990" t="s">
        <v>1594</v>
      </c>
      <c r="M990" t="s">
        <v>1594</v>
      </c>
      <c r="N990" s="1" t="s">
        <v>247</v>
      </c>
    </row>
    <row r="991" spans="1:14" x14ac:dyDescent="0.3">
      <c r="A991" s="1" t="s">
        <v>129</v>
      </c>
      <c r="B991" t="s">
        <v>1591</v>
      </c>
      <c r="C991" s="2" t="s">
        <v>1713</v>
      </c>
      <c r="D991" t="s">
        <v>282</v>
      </c>
      <c r="E991" s="10" t="s">
        <v>187</v>
      </c>
      <c r="F991" s="14" t="s">
        <v>119</v>
      </c>
      <c r="G991" s="4" t="s">
        <v>178</v>
      </c>
      <c r="H991" s="4" t="s">
        <v>121</v>
      </c>
      <c r="I991" s="5" t="s">
        <v>491</v>
      </c>
      <c r="J991" s="5" t="s">
        <v>120</v>
      </c>
      <c r="K991" t="s">
        <v>230</v>
      </c>
      <c r="L991" t="s">
        <v>1594</v>
      </c>
      <c r="M991" t="s">
        <v>1594</v>
      </c>
      <c r="N991" s="1" t="s">
        <v>247</v>
      </c>
    </row>
    <row r="992" spans="1:14" x14ac:dyDescent="0.3">
      <c r="A992" s="1" t="s">
        <v>129</v>
      </c>
      <c r="B992" t="s">
        <v>1591</v>
      </c>
      <c r="C992" s="2" t="s">
        <v>1714</v>
      </c>
      <c r="D992" t="s">
        <v>282</v>
      </c>
      <c r="E992" s="3" t="s">
        <v>152</v>
      </c>
      <c r="F992" s="15" t="s">
        <v>118</v>
      </c>
      <c r="G992" s="4" t="s">
        <v>178</v>
      </c>
      <c r="H992" s="4" t="s">
        <v>121</v>
      </c>
      <c r="I992" s="5" t="s">
        <v>491</v>
      </c>
      <c r="J992" s="5" t="s">
        <v>120</v>
      </c>
      <c r="K992" t="s">
        <v>238</v>
      </c>
      <c r="L992" t="s">
        <v>1594</v>
      </c>
      <c r="M992" t="s">
        <v>1594</v>
      </c>
      <c r="N992" s="1" t="s">
        <v>247</v>
      </c>
    </row>
    <row r="993" spans="1:14" x14ac:dyDescent="0.3">
      <c r="A993" s="1" t="s">
        <v>129</v>
      </c>
      <c r="B993" t="s">
        <v>1591</v>
      </c>
      <c r="C993" s="2" t="s">
        <v>1715</v>
      </c>
      <c r="D993" t="s">
        <v>282</v>
      </c>
      <c r="E993" s="10" t="s">
        <v>187</v>
      </c>
      <c r="F993" s="14" t="s">
        <v>119</v>
      </c>
      <c r="G993" s="4" t="s">
        <v>178</v>
      </c>
      <c r="H993" s="4" t="s">
        <v>121</v>
      </c>
      <c r="I993" s="5" t="s">
        <v>491</v>
      </c>
      <c r="J993" s="5" t="s">
        <v>120</v>
      </c>
      <c r="K993" t="s">
        <v>230</v>
      </c>
      <c r="L993" t="s">
        <v>1594</v>
      </c>
      <c r="M993" t="s">
        <v>1594</v>
      </c>
      <c r="N993" s="1" t="s">
        <v>247</v>
      </c>
    </row>
    <row r="994" spans="1:14" x14ac:dyDescent="0.3">
      <c r="A994" s="1" t="s">
        <v>129</v>
      </c>
      <c r="B994" t="s">
        <v>1591</v>
      </c>
      <c r="C994" s="2" t="s">
        <v>1716</v>
      </c>
      <c r="D994" t="s">
        <v>282</v>
      </c>
      <c r="E994" s="7" t="s">
        <v>158</v>
      </c>
      <c r="F994" s="15" t="s">
        <v>118</v>
      </c>
      <c r="G994" s="4" t="s">
        <v>178</v>
      </c>
      <c r="H994" s="4" t="s">
        <v>121</v>
      </c>
      <c r="I994" s="5" t="s">
        <v>491</v>
      </c>
      <c r="J994" s="5" t="s">
        <v>120</v>
      </c>
      <c r="K994" t="s">
        <v>230</v>
      </c>
      <c r="L994" t="s">
        <v>1594</v>
      </c>
      <c r="M994" t="s">
        <v>1594</v>
      </c>
      <c r="N994" s="1" t="s">
        <v>247</v>
      </c>
    </row>
    <row r="995" spans="1:14" x14ac:dyDescent="0.3">
      <c r="A995" s="1" t="s">
        <v>129</v>
      </c>
      <c r="B995" t="s">
        <v>1591</v>
      </c>
      <c r="C995" s="2" t="s">
        <v>1717</v>
      </c>
      <c r="D995" t="s">
        <v>282</v>
      </c>
      <c r="E995" s="3" t="s">
        <v>152</v>
      </c>
      <c r="F995" s="14" t="s">
        <v>119</v>
      </c>
      <c r="G995" s="4" t="s">
        <v>178</v>
      </c>
      <c r="H995" s="4" t="s">
        <v>121</v>
      </c>
      <c r="I995" s="5" t="s">
        <v>491</v>
      </c>
      <c r="J995" s="5" t="s">
        <v>120</v>
      </c>
      <c r="K995" t="s">
        <v>230</v>
      </c>
      <c r="L995" t="s">
        <v>1594</v>
      </c>
      <c r="M995" t="s">
        <v>1594</v>
      </c>
      <c r="N995" s="1" t="s">
        <v>247</v>
      </c>
    </row>
    <row r="996" spans="1:14" x14ac:dyDescent="0.3">
      <c r="A996" s="1" t="s">
        <v>129</v>
      </c>
      <c r="B996" t="s">
        <v>1591</v>
      </c>
      <c r="C996" s="2" t="s">
        <v>1718</v>
      </c>
      <c r="D996" t="s">
        <v>282</v>
      </c>
      <c r="E996" s="3" t="s">
        <v>152</v>
      </c>
      <c r="F996" s="14" t="s">
        <v>119</v>
      </c>
      <c r="G996" s="4" t="s">
        <v>178</v>
      </c>
      <c r="H996" s="4" t="s">
        <v>121</v>
      </c>
      <c r="I996" s="5" t="s">
        <v>491</v>
      </c>
      <c r="J996" s="5" t="s">
        <v>120</v>
      </c>
      <c r="K996" t="s">
        <v>230</v>
      </c>
      <c r="L996" t="s">
        <v>1594</v>
      </c>
      <c r="M996" t="s">
        <v>1594</v>
      </c>
      <c r="N996" s="1" t="s">
        <v>247</v>
      </c>
    </row>
    <row r="997" spans="1:14" x14ac:dyDescent="0.3">
      <c r="A997" s="1" t="s">
        <v>129</v>
      </c>
      <c r="B997" t="s">
        <v>1591</v>
      </c>
      <c r="C997" s="2" t="s">
        <v>1719</v>
      </c>
      <c r="D997" t="s">
        <v>282</v>
      </c>
      <c r="E997" s="3" t="s">
        <v>152</v>
      </c>
      <c r="F997" s="14" t="s">
        <v>119</v>
      </c>
      <c r="G997" s="4" t="s">
        <v>178</v>
      </c>
      <c r="H997" s="4" t="s">
        <v>121</v>
      </c>
      <c r="I997" s="5" t="s">
        <v>491</v>
      </c>
      <c r="J997" s="5" t="s">
        <v>120</v>
      </c>
      <c r="K997" t="s">
        <v>230</v>
      </c>
      <c r="L997" t="s">
        <v>1594</v>
      </c>
      <c r="M997" t="s">
        <v>1594</v>
      </c>
      <c r="N997" s="1" t="s">
        <v>247</v>
      </c>
    </row>
    <row r="998" spans="1:14" x14ac:dyDescent="0.3">
      <c r="A998" s="1" t="s">
        <v>129</v>
      </c>
      <c r="B998" t="s">
        <v>1591</v>
      </c>
      <c r="C998" s="2" t="s">
        <v>1720</v>
      </c>
      <c r="D998" t="s">
        <v>282</v>
      </c>
      <c r="E998" s="3" t="s">
        <v>152</v>
      </c>
      <c r="F998" s="15" t="s">
        <v>118</v>
      </c>
      <c r="G998" s="4" t="s">
        <v>178</v>
      </c>
      <c r="H998" s="4" t="s">
        <v>121</v>
      </c>
      <c r="I998" s="5" t="s">
        <v>491</v>
      </c>
      <c r="J998" s="5" t="s">
        <v>120</v>
      </c>
      <c r="K998" t="s">
        <v>230</v>
      </c>
      <c r="L998" t="s">
        <v>1594</v>
      </c>
      <c r="M998" t="s">
        <v>1594</v>
      </c>
      <c r="N998" t="s">
        <v>247</v>
      </c>
    </row>
    <row r="999" spans="1:14" x14ac:dyDescent="0.3">
      <c r="A999" s="1" t="s">
        <v>129</v>
      </c>
      <c r="B999" t="s">
        <v>1591</v>
      </c>
      <c r="C999" s="2" t="s">
        <v>1721</v>
      </c>
      <c r="D999" t="s">
        <v>282</v>
      </c>
      <c r="E999" s="3" t="s">
        <v>152</v>
      </c>
      <c r="F999" s="15" t="s">
        <v>118</v>
      </c>
      <c r="G999" s="4" t="s">
        <v>178</v>
      </c>
      <c r="H999" s="4" t="s">
        <v>121</v>
      </c>
      <c r="I999" s="5" t="s">
        <v>491</v>
      </c>
      <c r="J999" s="5" t="s">
        <v>120</v>
      </c>
      <c r="K999" t="s">
        <v>235</v>
      </c>
      <c r="L999" t="s">
        <v>1594</v>
      </c>
      <c r="M999" t="s">
        <v>1594</v>
      </c>
      <c r="N999" s="1" t="s">
        <v>247</v>
      </c>
    </row>
    <row r="1000" spans="1:14" x14ac:dyDescent="0.3">
      <c r="A1000" s="1" t="s">
        <v>129</v>
      </c>
      <c r="B1000" t="s">
        <v>1591</v>
      </c>
      <c r="C1000" s="2" t="s">
        <v>1722</v>
      </c>
      <c r="D1000" t="s">
        <v>282</v>
      </c>
      <c r="E1000" s="3" t="s">
        <v>152</v>
      </c>
      <c r="F1000" s="15" t="s">
        <v>118</v>
      </c>
      <c r="G1000" s="4" t="s">
        <v>178</v>
      </c>
      <c r="H1000" s="4" t="s">
        <v>121</v>
      </c>
      <c r="I1000" s="5" t="s">
        <v>491</v>
      </c>
      <c r="J1000" s="5" t="s">
        <v>120</v>
      </c>
      <c r="K1000" t="s">
        <v>230</v>
      </c>
      <c r="L1000" t="s">
        <v>1594</v>
      </c>
      <c r="M1000" t="s">
        <v>1594</v>
      </c>
      <c r="N1000" t="s">
        <v>247</v>
      </c>
    </row>
    <row r="1001" spans="1:14" x14ac:dyDescent="0.3">
      <c r="A1001" s="1" t="s">
        <v>129</v>
      </c>
      <c r="B1001" t="s">
        <v>1591</v>
      </c>
      <c r="C1001" s="2" t="s">
        <v>1723</v>
      </c>
      <c r="D1001" t="s">
        <v>282</v>
      </c>
      <c r="E1001" s="3" t="s">
        <v>152</v>
      </c>
      <c r="F1001" s="14" t="s">
        <v>119</v>
      </c>
      <c r="G1001" s="4" t="s">
        <v>178</v>
      </c>
      <c r="H1001" s="4" t="s">
        <v>121</v>
      </c>
      <c r="I1001" s="5" t="s">
        <v>491</v>
      </c>
      <c r="J1001" s="5" t="s">
        <v>120</v>
      </c>
      <c r="K1001" t="s">
        <v>230</v>
      </c>
      <c r="L1001" t="s">
        <v>1594</v>
      </c>
      <c r="M1001" t="s">
        <v>1594</v>
      </c>
      <c r="N1001" s="1" t="s">
        <v>247</v>
      </c>
    </row>
    <row r="1002" spans="1:14" x14ac:dyDescent="0.3">
      <c r="A1002" s="1" t="s">
        <v>129</v>
      </c>
      <c r="B1002" t="s">
        <v>1591</v>
      </c>
      <c r="C1002" s="2" t="s">
        <v>1724</v>
      </c>
      <c r="D1002" t="s">
        <v>282</v>
      </c>
      <c r="E1002" s="7" t="s">
        <v>158</v>
      </c>
      <c r="F1002" s="15" t="s">
        <v>118</v>
      </c>
      <c r="G1002" s="4" t="s">
        <v>178</v>
      </c>
      <c r="H1002" s="4" t="s">
        <v>121</v>
      </c>
      <c r="I1002" s="5" t="s">
        <v>491</v>
      </c>
      <c r="J1002" s="5" t="s">
        <v>120</v>
      </c>
      <c r="K1002" t="s">
        <v>230</v>
      </c>
      <c r="L1002" t="s">
        <v>1594</v>
      </c>
      <c r="M1002" t="s">
        <v>1594</v>
      </c>
      <c r="N1002" s="1" t="s">
        <v>247</v>
      </c>
    </row>
    <row r="1003" spans="1:14" x14ac:dyDescent="0.3">
      <c r="A1003" s="1" t="s">
        <v>129</v>
      </c>
      <c r="B1003" t="s">
        <v>1591</v>
      </c>
      <c r="C1003" s="2" t="s">
        <v>1725</v>
      </c>
      <c r="D1003" t="s">
        <v>282</v>
      </c>
      <c r="E1003" s="3" t="s">
        <v>152</v>
      </c>
      <c r="F1003" s="14" t="s">
        <v>119</v>
      </c>
      <c r="G1003" s="4" t="s">
        <v>178</v>
      </c>
      <c r="H1003" s="4" t="s">
        <v>121</v>
      </c>
      <c r="I1003" s="5" t="s">
        <v>491</v>
      </c>
      <c r="J1003" s="5" t="s">
        <v>120</v>
      </c>
      <c r="K1003" t="s">
        <v>235</v>
      </c>
      <c r="L1003" t="s">
        <v>1594</v>
      </c>
      <c r="M1003" t="s">
        <v>1594</v>
      </c>
      <c r="N1003" s="1" t="s">
        <v>247</v>
      </c>
    </row>
    <row r="1004" spans="1:14" x14ac:dyDescent="0.3">
      <c r="A1004" s="1" t="s">
        <v>129</v>
      </c>
      <c r="B1004" t="s">
        <v>1591</v>
      </c>
      <c r="C1004" s="2" t="s">
        <v>1726</v>
      </c>
      <c r="D1004" t="s">
        <v>282</v>
      </c>
      <c r="E1004" s="3" t="s">
        <v>152</v>
      </c>
      <c r="F1004" s="15" t="s">
        <v>118</v>
      </c>
      <c r="G1004" s="4" t="s">
        <v>178</v>
      </c>
      <c r="H1004" s="4" t="s">
        <v>121</v>
      </c>
      <c r="I1004" s="5" t="s">
        <v>491</v>
      </c>
      <c r="J1004" s="5" t="s">
        <v>120</v>
      </c>
      <c r="K1004" t="s">
        <v>230</v>
      </c>
      <c r="L1004" t="s">
        <v>1594</v>
      </c>
      <c r="M1004" t="s">
        <v>1594</v>
      </c>
      <c r="N1004" s="1" t="s">
        <v>247</v>
      </c>
    </row>
    <row r="1005" spans="1:14" x14ac:dyDescent="0.3">
      <c r="A1005" s="1" t="s">
        <v>129</v>
      </c>
      <c r="B1005" t="s">
        <v>1591</v>
      </c>
      <c r="C1005" s="2" t="s">
        <v>1727</v>
      </c>
      <c r="D1005" t="s">
        <v>282</v>
      </c>
      <c r="E1005" s="3" t="s">
        <v>152</v>
      </c>
      <c r="F1005" s="14" t="s">
        <v>119</v>
      </c>
      <c r="G1005" s="4" t="s">
        <v>178</v>
      </c>
      <c r="H1005" s="4" t="s">
        <v>121</v>
      </c>
      <c r="I1005" s="5" t="s">
        <v>491</v>
      </c>
      <c r="J1005" s="5" t="s">
        <v>120</v>
      </c>
      <c r="K1005" t="s">
        <v>230</v>
      </c>
      <c r="L1005" t="s">
        <v>1594</v>
      </c>
      <c r="M1005" t="s">
        <v>1594</v>
      </c>
      <c r="N1005" s="1" t="s">
        <v>247</v>
      </c>
    </row>
    <row r="1006" spans="1:14" x14ac:dyDescent="0.3">
      <c r="A1006" s="1" t="s">
        <v>129</v>
      </c>
      <c r="B1006" t="s">
        <v>1591</v>
      </c>
      <c r="C1006" s="2" t="s">
        <v>1728</v>
      </c>
      <c r="D1006" t="s">
        <v>282</v>
      </c>
      <c r="E1006" s="3" t="s">
        <v>152</v>
      </c>
      <c r="F1006" s="14" t="s">
        <v>119</v>
      </c>
      <c r="G1006" s="4" t="s">
        <v>178</v>
      </c>
      <c r="H1006" s="4" t="s">
        <v>121</v>
      </c>
      <c r="I1006" s="5" t="s">
        <v>491</v>
      </c>
      <c r="J1006" s="5" t="s">
        <v>120</v>
      </c>
      <c r="K1006" t="s">
        <v>230</v>
      </c>
      <c r="L1006" t="s">
        <v>1594</v>
      </c>
      <c r="M1006" t="s">
        <v>1594</v>
      </c>
      <c r="N1006" s="1" t="s">
        <v>247</v>
      </c>
    </row>
    <row r="1007" spans="1:14" x14ac:dyDescent="0.3">
      <c r="A1007" s="1" t="s">
        <v>129</v>
      </c>
      <c r="B1007" t="s">
        <v>1591</v>
      </c>
      <c r="C1007" s="2" t="s">
        <v>1729</v>
      </c>
      <c r="D1007" t="s">
        <v>282</v>
      </c>
      <c r="E1007" s="3" t="s">
        <v>152</v>
      </c>
      <c r="F1007" s="14" t="s">
        <v>119</v>
      </c>
      <c r="G1007" s="4" t="s">
        <v>178</v>
      </c>
      <c r="H1007" s="4" t="s">
        <v>121</v>
      </c>
      <c r="I1007" s="5" t="s">
        <v>491</v>
      </c>
      <c r="J1007" s="5" t="s">
        <v>120</v>
      </c>
      <c r="K1007" t="s">
        <v>230</v>
      </c>
      <c r="L1007" t="s">
        <v>1594</v>
      </c>
      <c r="M1007" t="s">
        <v>1594</v>
      </c>
      <c r="N1007" s="1" t="s">
        <v>247</v>
      </c>
    </row>
    <row r="1008" spans="1:14" x14ac:dyDescent="0.3">
      <c r="A1008" s="1" t="s">
        <v>129</v>
      </c>
      <c r="B1008" t="s">
        <v>1591</v>
      </c>
      <c r="C1008" s="2" t="s">
        <v>1730</v>
      </c>
      <c r="D1008" t="s">
        <v>282</v>
      </c>
      <c r="E1008" s="3" t="s">
        <v>152</v>
      </c>
      <c r="F1008" s="14" t="s">
        <v>119</v>
      </c>
      <c r="G1008" s="4" t="s">
        <v>178</v>
      </c>
      <c r="H1008" s="4" t="s">
        <v>121</v>
      </c>
      <c r="I1008" s="5" t="s">
        <v>491</v>
      </c>
      <c r="J1008" s="5" t="s">
        <v>120</v>
      </c>
      <c r="K1008" t="s">
        <v>235</v>
      </c>
      <c r="L1008" t="s">
        <v>1594</v>
      </c>
      <c r="M1008" t="s">
        <v>1594</v>
      </c>
      <c r="N1008" s="1" t="s">
        <v>247</v>
      </c>
    </row>
    <row r="1009" spans="1:14" x14ac:dyDescent="0.3">
      <c r="A1009" s="1" t="s">
        <v>129</v>
      </c>
      <c r="B1009" t="s">
        <v>1591</v>
      </c>
      <c r="C1009" s="2" t="s">
        <v>1731</v>
      </c>
      <c r="D1009" t="s">
        <v>282</v>
      </c>
      <c r="E1009" s="7" t="s">
        <v>158</v>
      </c>
      <c r="F1009" s="15" t="s">
        <v>118</v>
      </c>
      <c r="G1009" s="4" t="s">
        <v>178</v>
      </c>
      <c r="H1009" s="4" t="s">
        <v>121</v>
      </c>
      <c r="I1009" s="5" t="s">
        <v>491</v>
      </c>
      <c r="J1009" s="5" t="s">
        <v>120</v>
      </c>
      <c r="K1009" t="s">
        <v>238</v>
      </c>
      <c r="L1009" t="s">
        <v>1594</v>
      </c>
      <c r="M1009" t="s">
        <v>1594</v>
      </c>
      <c r="N1009" s="1" t="s">
        <v>247</v>
      </c>
    </row>
    <row r="1010" spans="1:14" x14ac:dyDescent="0.3">
      <c r="A1010" s="1" t="s">
        <v>129</v>
      </c>
      <c r="B1010" t="s">
        <v>1591</v>
      </c>
      <c r="C1010" s="2" t="s">
        <v>1732</v>
      </c>
      <c r="D1010" t="s">
        <v>282</v>
      </c>
      <c r="E1010" s="7" t="s">
        <v>158</v>
      </c>
      <c r="F1010" s="15" t="s">
        <v>118</v>
      </c>
      <c r="G1010" s="4" t="s">
        <v>178</v>
      </c>
      <c r="H1010" s="4" t="s">
        <v>121</v>
      </c>
      <c r="I1010" s="5" t="s">
        <v>491</v>
      </c>
      <c r="J1010" s="5" t="s">
        <v>120</v>
      </c>
      <c r="K1010" t="s">
        <v>238</v>
      </c>
      <c r="L1010" t="s">
        <v>1594</v>
      </c>
      <c r="M1010" t="s">
        <v>1594</v>
      </c>
      <c r="N1010" t="s">
        <v>247</v>
      </c>
    </row>
    <row r="1011" spans="1:14" x14ac:dyDescent="0.3">
      <c r="A1011" s="1" t="s">
        <v>129</v>
      </c>
      <c r="B1011" t="s">
        <v>1591</v>
      </c>
      <c r="C1011" s="2" t="s">
        <v>1733</v>
      </c>
      <c r="D1011" t="s">
        <v>282</v>
      </c>
      <c r="E1011" s="3" t="s">
        <v>152</v>
      </c>
      <c r="F1011" s="15" t="s">
        <v>118</v>
      </c>
      <c r="G1011" s="4" t="s">
        <v>178</v>
      </c>
      <c r="H1011" s="4" t="s">
        <v>121</v>
      </c>
      <c r="I1011" s="5" t="s">
        <v>491</v>
      </c>
      <c r="J1011" s="5" t="s">
        <v>120</v>
      </c>
      <c r="K1011" t="s">
        <v>230</v>
      </c>
      <c r="L1011" t="s">
        <v>1594</v>
      </c>
      <c r="M1011" t="s">
        <v>1594</v>
      </c>
      <c r="N1011" t="s">
        <v>247</v>
      </c>
    </row>
    <row r="1012" spans="1:14" x14ac:dyDescent="0.3">
      <c r="A1012" s="1" t="s">
        <v>129</v>
      </c>
      <c r="B1012" t="s">
        <v>1591</v>
      </c>
      <c r="C1012" s="2" t="s">
        <v>1734</v>
      </c>
      <c r="D1012" t="s">
        <v>282</v>
      </c>
      <c r="E1012" s="3" t="s">
        <v>152</v>
      </c>
      <c r="F1012" s="14" t="s">
        <v>119</v>
      </c>
      <c r="G1012" s="4" t="s">
        <v>178</v>
      </c>
      <c r="H1012" s="4" t="s">
        <v>121</v>
      </c>
      <c r="I1012" s="5" t="s">
        <v>491</v>
      </c>
      <c r="J1012" s="5" t="s">
        <v>120</v>
      </c>
      <c r="K1012" t="s">
        <v>235</v>
      </c>
      <c r="L1012" t="s">
        <v>1594</v>
      </c>
      <c r="M1012" t="s">
        <v>1594</v>
      </c>
      <c r="N1012" s="1" t="s">
        <v>247</v>
      </c>
    </row>
    <row r="1013" spans="1:14" x14ac:dyDescent="0.3">
      <c r="A1013" s="1" t="s">
        <v>129</v>
      </c>
      <c r="B1013" t="s">
        <v>1591</v>
      </c>
      <c r="C1013" s="2" t="s">
        <v>1735</v>
      </c>
      <c r="D1013" t="s">
        <v>282</v>
      </c>
      <c r="E1013" s="7" t="s">
        <v>158</v>
      </c>
      <c r="F1013" s="15" t="s">
        <v>118</v>
      </c>
      <c r="G1013" s="4" t="s">
        <v>178</v>
      </c>
      <c r="H1013" s="4" t="s">
        <v>121</v>
      </c>
      <c r="I1013" s="5" t="s">
        <v>491</v>
      </c>
      <c r="J1013" s="5" t="s">
        <v>120</v>
      </c>
      <c r="K1013" t="s">
        <v>235</v>
      </c>
      <c r="L1013" t="s">
        <v>1594</v>
      </c>
      <c r="M1013" t="s">
        <v>1594</v>
      </c>
      <c r="N1013" s="1" t="s">
        <v>247</v>
      </c>
    </row>
    <row r="1014" spans="1:14" x14ac:dyDescent="0.3">
      <c r="A1014" s="1" t="s">
        <v>129</v>
      </c>
      <c r="B1014" t="s">
        <v>1591</v>
      </c>
      <c r="C1014" s="2" t="s">
        <v>1736</v>
      </c>
      <c r="D1014" t="s">
        <v>282</v>
      </c>
      <c r="E1014" s="7" t="s">
        <v>158</v>
      </c>
      <c r="F1014" s="15" t="s">
        <v>118</v>
      </c>
      <c r="G1014" s="4" t="s">
        <v>178</v>
      </c>
      <c r="H1014" s="4" t="s">
        <v>121</v>
      </c>
      <c r="I1014" s="5" t="s">
        <v>491</v>
      </c>
      <c r="J1014" s="5" t="s">
        <v>120</v>
      </c>
      <c r="K1014" t="s">
        <v>235</v>
      </c>
      <c r="L1014" t="s">
        <v>1594</v>
      </c>
      <c r="M1014" t="s">
        <v>1594</v>
      </c>
      <c r="N1014" s="1" t="s">
        <v>247</v>
      </c>
    </row>
    <row r="1015" spans="1:14" x14ac:dyDescent="0.3">
      <c r="A1015" s="1" t="s">
        <v>129</v>
      </c>
      <c r="B1015" t="s">
        <v>1591</v>
      </c>
      <c r="C1015" s="2" t="s">
        <v>1737</v>
      </c>
      <c r="D1015" t="s">
        <v>282</v>
      </c>
      <c r="E1015" s="7" t="s">
        <v>158</v>
      </c>
      <c r="F1015" s="15" t="s">
        <v>118</v>
      </c>
      <c r="G1015" s="4" t="s">
        <v>178</v>
      </c>
      <c r="H1015" s="4" t="s">
        <v>121</v>
      </c>
      <c r="I1015" s="5" t="s">
        <v>491</v>
      </c>
      <c r="J1015" s="5" t="s">
        <v>120</v>
      </c>
      <c r="K1015" t="s">
        <v>230</v>
      </c>
      <c r="L1015" t="s">
        <v>1594</v>
      </c>
      <c r="M1015" t="s">
        <v>1594</v>
      </c>
      <c r="N1015" s="1" t="s">
        <v>247</v>
      </c>
    </row>
    <row r="1016" spans="1:14" x14ac:dyDescent="0.3">
      <c r="A1016" s="1" t="s">
        <v>129</v>
      </c>
      <c r="B1016" t="s">
        <v>1591</v>
      </c>
      <c r="C1016" s="2" t="s">
        <v>1738</v>
      </c>
      <c r="D1016" t="s">
        <v>282</v>
      </c>
      <c r="E1016" s="3" t="s">
        <v>152</v>
      </c>
      <c r="F1016" s="14" t="s">
        <v>119</v>
      </c>
      <c r="G1016" s="4" t="s">
        <v>178</v>
      </c>
      <c r="H1016" s="4" t="s">
        <v>121</v>
      </c>
      <c r="I1016" s="5" t="s">
        <v>491</v>
      </c>
      <c r="J1016" s="5" t="s">
        <v>120</v>
      </c>
      <c r="K1016" t="s">
        <v>230</v>
      </c>
      <c r="L1016" t="s">
        <v>1594</v>
      </c>
      <c r="M1016" t="s">
        <v>1594</v>
      </c>
      <c r="N1016" s="1" t="s">
        <v>247</v>
      </c>
    </row>
    <row r="1017" spans="1:14" x14ac:dyDescent="0.3">
      <c r="A1017" s="1" t="s">
        <v>129</v>
      </c>
      <c r="B1017" t="s">
        <v>1591</v>
      </c>
      <c r="C1017" s="2" t="s">
        <v>1739</v>
      </c>
      <c r="D1017" t="s">
        <v>282</v>
      </c>
      <c r="E1017" s="7" t="s">
        <v>158</v>
      </c>
      <c r="F1017" s="15" t="s">
        <v>118</v>
      </c>
      <c r="G1017" s="4" t="s">
        <v>178</v>
      </c>
      <c r="H1017" s="4" t="s">
        <v>121</v>
      </c>
      <c r="I1017" s="5" t="s">
        <v>491</v>
      </c>
      <c r="J1017" s="5" t="s">
        <v>120</v>
      </c>
      <c r="K1017" t="s">
        <v>230</v>
      </c>
      <c r="L1017" t="s">
        <v>1594</v>
      </c>
      <c r="M1017" t="s">
        <v>1594</v>
      </c>
      <c r="N1017" s="1" t="s">
        <v>247</v>
      </c>
    </row>
    <row r="1018" spans="1:14" x14ac:dyDescent="0.3">
      <c r="A1018" s="1" t="s">
        <v>129</v>
      </c>
      <c r="B1018" t="s">
        <v>1591</v>
      </c>
      <c r="C1018" s="2" t="s">
        <v>1740</v>
      </c>
      <c r="D1018" t="s">
        <v>282</v>
      </c>
      <c r="E1018" s="3" t="s">
        <v>152</v>
      </c>
      <c r="F1018" s="14" t="s">
        <v>119</v>
      </c>
      <c r="G1018" s="4" t="s">
        <v>178</v>
      </c>
      <c r="H1018" s="4" t="s">
        <v>121</v>
      </c>
      <c r="I1018" s="5" t="s">
        <v>491</v>
      </c>
      <c r="J1018" s="5" t="s">
        <v>120</v>
      </c>
      <c r="K1018" t="s">
        <v>230</v>
      </c>
      <c r="L1018" t="s">
        <v>1594</v>
      </c>
      <c r="M1018" t="s">
        <v>1594</v>
      </c>
      <c r="N1018" s="1" t="s">
        <v>247</v>
      </c>
    </row>
    <row r="1019" spans="1:14" x14ac:dyDescent="0.3">
      <c r="A1019" s="1" t="s">
        <v>129</v>
      </c>
      <c r="B1019" t="s">
        <v>1591</v>
      </c>
      <c r="C1019" s="2" t="s">
        <v>1741</v>
      </c>
      <c r="D1019" t="s">
        <v>282</v>
      </c>
      <c r="E1019" s="3" t="s">
        <v>152</v>
      </c>
      <c r="F1019" s="15" t="s">
        <v>118</v>
      </c>
      <c r="G1019" s="4" t="s">
        <v>178</v>
      </c>
      <c r="H1019" s="4" t="s">
        <v>121</v>
      </c>
      <c r="I1019" s="5" t="s">
        <v>491</v>
      </c>
      <c r="J1019" s="5" t="s">
        <v>120</v>
      </c>
      <c r="K1019" t="s">
        <v>230</v>
      </c>
      <c r="L1019" t="s">
        <v>1594</v>
      </c>
      <c r="M1019" t="s">
        <v>1594</v>
      </c>
      <c r="N1019" s="1" t="s">
        <v>247</v>
      </c>
    </row>
    <row r="1020" spans="1:14" x14ac:dyDescent="0.3">
      <c r="A1020" s="1" t="s">
        <v>129</v>
      </c>
      <c r="B1020" t="s">
        <v>1591</v>
      </c>
      <c r="C1020" s="2" t="s">
        <v>1742</v>
      </c>
      <c r="D1020" t="s">
        <v>282</v>
      </c>
      <c r="E1020" s="7" t="s">
        <v>158</v>
      </c>
      <c r="F1020" s="15" t="s">
        <v>118</v>
      </c>
      <c r="G1020" s="4" t="s">
        <v>178</v>
      </c>
      <c r="H1020" s="4" t="s">
        <v>121</v>
      </c>
      <c r="I1020" s="5" t="s">
        <v>491</v>
      </c>
      <c r="J1020" s="5" t="s">
        <v>120</v>
      </c>
      <c r="K1020" t="s">
        <v>230</v>
      </c>
      <c r="L1020" t="s">
        <v>1594</v>
      </c>
      <c r="M1020" t="s">
        <v>1594</v>
      </c>
      <c r="N1020" s="1" t="s">
        <v>247</v>
      </c>
    </row>
    <row r="1021" spans="1:14" x14ac:dyDescent="0.3">
      <c r="A1021" s="1" t="s">
        <v>129</v>
      </c>
      <c r="B1021" t="s">
        <v>1591</v>
      </c>
      <c r="C1021" s="2" t="s">
        <v>1743</v>
      </c>
      <c r="D1021" t="s">
        <v>282</v>
      </c>
      <c r="E1021" s="3" t="s">
        <v>152</v>
      </c>
      <c r="F1021" s="14" t="s">
        <v>119</v>
      </c>
      <c r="G1021" s="4" t="s">
        <v>178</v>
      </c>
      <c r="H1021" s="4" t="s">
        <v>121</v>
      </c>
      <c r="I1021" s="5" t="s">
        <v>491</v>
      </c>
      <c r="J1021" s="5" t="s">
        <v>120</v>
      </c>
      <c r="K1021" t="s">
        <v>230</v>
      </c>
      <c r="L1021" t="s">
        <v>1594</v>
      </c>
      <c r="M1021" t="s">
        <v>1594</v>
      </c>
      <c r="N1021" s="1" t="s">
        <v>247</v>
      </c>
    </row>
    <row r="1022" spans="1:14" x14ac:dyDescent="0.3">
      <c r="A1022" s="1" t="s">
        <v>129</v>
      </c>
      <c r="B1022" t="s">
        <v>1591</v>
      </c>
      <c r="C1022" s="2" t="s">
        <v>1744</v>
      </c>
      <c r="D1022" t="s">
        <v>282</v>
      </c>
      <c r="E1022" s="3" t="s">
        <v>152</v>
      </c>
      <c r="F1022" s="14" t="s">
        <v>119</v>
      </c>
      <c r="G1022" s="4" t="s">
        <v>178</v>
      </c>
      <c r="H1022" s="4" t="s">
        <v>121</v>
      </c>
      <c r="I1022" s="5" t="s">
        <v>491</v>
      </c>
      <c r="J1022" s="5" t="s">
        <v>120</v>
      </c>
      <c r="K1022" t="s">
        <v>235</v>
      </c>
      <c r="L1022" t="s">
        <v>1594</v>
      </c>
      <c r="M1022" t="s">
        <v>1594</v>
      </c>
      <c r="N1022" s="1" t="s">
        <v>247</v>
      </c>
    </row>
    <row r="1023" spans="1:14" x14ac:dyDescent="0.3">
      <c r="A1023" s="1" t="s">
        <v>129</v>
      </c>
      <c r="B1023" t="s">
        <v>1591</v>
      </c>
      <c r="C1023" s="2" t="s">
        <v>1745</v>
      </c>
      <c r="D1023" t="s">
        <v>282</v>
      </c>
      <c r="E1023" s="7" t="s">
        <v>158</v>
      </c>
      <c r="F1023" s="15" t="s">
        <v>118</v>
      </c>
      <c r="G1023" s="4" t="s">
        <v>178</v>
      </c>
      <c r="H1023" s="4" t="s">
        <v>121</v>
      </c>
      <c r="I1023" s="5" t="s">
        <v>491</v>
      </c>
      <c r="J1023" s="5" t="s">
        <v>120</v>
      </c>
      <c r="K1023" t="s">
        <v>235</v>
      </c>
      <c r="L1023" t="s">
        <v>1594</v>
      </c>
      <c r="M1023" t="s">
        <v>1594</v>
      </c>
      <c r="N1023" s="1" t="s">
        <v>247</v>
      </c>
    </row>
    <row r="1024" spans="1:14" x14ac:dyDescent="0.3">
      <c r="A1024" s="1" t="s">
        <v>129</v>
      </c>
      <c r="B1024" t="s">
        <v>1591</v>
      </c>
      <c r="C1024" s="2" t="s">
        <v>1746</v>
      </c>
      <c r="D1024" t="s">
        <v>282</v>
      </c>
      <c r="E1024" s="3" t="s">
        <v>152</v>
      </c>
      <c r="F1024" s="14" t="s">
        <v>119</v>
      </c>
      <c r="G1024" s="4" t="s">
        <v>178</v>
      </c>
      <c r="H1024" s="4" t="s">
        <v>121</v>
      </c>
      <c r="I1024" s="5" t="s">
        <v>491</v>
      </c>
      <c r="J1024" s="5" t="s">
        <v>120</v>
      </c>
      <c r="K1024" t="s">
        <v>230</v>
      </c>
      <c r="L1024" t="s">
        <v>1594</v>
      </c>
      <c r="M1024" t="s">
        <v>1594</v>
      </c>
      <c r="N1024" s="1" t="s">
        <v>247</v>
      </c>
    </row>
    <row r="1025" spans="1:14" x14ac:dyDescent="0.3">
      <c r="A1025" s="1" t="s">
        <v>129</v>
      </c>
      <c r="B1025" t="s">
        <v>1591</v>
      </c>
      <c r="C1025" s="2" t="s">
        <v>1747</v>
      </c>
      <c r="D1025" t="s">
        <v>282</v>
      </c>
      <c r="E1025" s="3" t="s">
        <v>152</v>
      </c>
      <c r="F1025" s="15" t="s">
        <v>118</v>
      </c>
      <c r="G1025" s="4" t="s">
        <v>178</v>
      </c>
      <c r="H1025" s="4" t="s">
        <v>121</v>
      </c>
      <c r="I1025" s="5" t="s">
        <v>491</v>
      </c>
      <c r="J1025" s="5" t="s">
        <v>120</v>
      </c>
      <c r="K1025" t="s">
        <v>238</v>
      </c>
      <c r="L1025" t="s">
        <v>1594</v>
      </c>
      <c r="M1025" t="s">
        <v>1594</v>
      </c>
      <c r="N1025" s="1" t="s">
        <v>247</v>
      </c>
    </row>
    <row r="1026" spans="1:14" x14ac:dyDescent="0.3">
      <c r="A1026" s="1" t="s">
        <v>129</v>
      </c>
      <c r="B1026" t="s">
        <v>1591</v>
      </c>
      <c r="C1026" s="2" t="s">
        <v>1748</v>
      </c>
      <c r="D1026" t="s">
        <v>282</v>
      </c>
      <c r="E1026" s="7" t="s">
        <v>158</v>
      </c>
      <c r="F1026" s="15" t="s">
        <v>118</v>
      </c>
      <c r="G1026" s="4" t="s">
        <v>178</v>
      </c>
      <c r="H1026" s="4" t="s">
        <v>121</v>
      </c>
      <c r="I1026" s="5" t="s">
        <v>491</v>
      </c>
      <c r="J1026" s="5" t="s">
        <v>120</v>
      </c>
      <c r="K1026" t="s">
        <v>230</v>
      </c>
      <c r="L1026" t="s">
        <v>1594</v>
      </c>
      <c r="M1026" t="s">
        <v>1594</v>
      </c>
      <c r="N1026" s="1" t="s">
        <v>247</v>
      </c>
    </row>
    <row r="1027" spans="1:14" x14ac:dyDescent="0.3">
      <c r="A1027" s="1" t="s">
        <v>129</v>
      </c>
      <c r="B1027" t="s">
        <v>1591</v>
      </c>
      <c r="C1027" s="2" t="s">
        <v>1749</v>
      </c>
      <c r="D1027" t="s">
        <v>282</v>
      </c>
      <c r="E1027" s="3" t="s">
        <v>152</v>
      </c>
      <c r="F1027" s="14" t="s">
        <v>119</v>
      </c>
      <c r="G1027" s="4" t="s">
        <v>178</v>
      </c>
      <c r="H1027" s="4" t="s">
        <v>121</v>
      </c>
      <c r="I1027" s="5" t="s">
        <v>491</v>
      </c>
      <c r="J1027" s="5" t="s">
        <v>120</v>
      </c>
      <c r="K1027" t="s">
        <v>230</v>
      </c>
      <c r="L1027" t="s">
        <v>1594</v>
      </c>
      <c r="M1027" t="s">
        <v>1594</v>
      </c>
      <c r="N1027" t="s">
        <v>247</v>
      </c>
    </row>
    <row r="1028" spans="1:14" x14ac:dyDescent="0.3">
      <c r="A1028" s="1" t="s">
        <v>129</v>
      </c>
      <c r="B1028" t="s">
        <v>1591</v>
      </c>
      <c r="C1028" s="2" t="s">
        <v>1750</v>
      </c>
      <c r="D1028" t="s">
        <v>282</v>
      </c>
      <c r="E1028" s="3" t="s">
        <v>152</v>
      </c>
      <c r="F1028" s="15" t="s">
        <v>118</v>
      </c>
      <c r="G1028" s="4" t="s">
        <v>178</v>
      </c>
      <c r="H1028" s="4" t="s">
        <v>121</v>
      </c>
      <c r="I1028" s="5" t="s">
        <v>491</v>
      </c>
      <c r="J1028" s="5" t="s">
        <v>120</v>
      </c>
      <c r="K1028" t="s">
        <v>230</v>
      </c>
      <c r="L1028" t="s">
        <v>1594</v>
      </c>
      <c r="M1028" t="s">
        <v>1594</v>
      </c>
      <c r="N1028" s="1" t="s">
        <v>247</v>
      </c>
    </row>
    <row r="1029" spans="1:14" x14ac:dyDescent="0.3">
      <c r="A1029" s="1" t="s">
        <v>129</v>
      </c>
      <c r="B1029" t="s">
        <v>1591</v>
      </c>
      <c r="C1029" s="2" t="s">
        <v>1751</v>
      </c>
      <c r="D1029" t="s">
        <v>282</v>
      </c>
      <c r="E1029" s="3" t="s">
        <v>152</v>
      </c>
      <c r="F1029" s="14" t="s">
        <v>119</v>
      </c>
      <c r="G1029" s="4" t="s">
        <v>178</v>
      </c>
      <c r="H1029" s="4" t="s">
        <v>121</v>
      </c>
      <c r="I1029" s="5" t="s">
        <v>491</v>
      </c>
      <c r="J1029" s="5" t="s">
        <v>120</v>
      </c>
      <c r="K1029" t="s">
        <v>230</v>
      </c>
      <c r="L1029" t="s">
        <v>1594</v>
      </c>
      <c r="M1029" t="s">
        <v>1594</v>
      </c>
      <c r="N1029" t="s">
        <v>247</v>
      </c>
    </row>
    <row r="1030" spans="1:14" x14ac:dyDescent="0.3">
      <c r="A1030" s="1" t="s">
        <v>129</v>
      </c>
      <c r="B1030" t="s">
        <v>1591</v>
      </c>
      <c r="C1030" s="2" t="s">
        <v>1752</v>
      </c>
      <c r="D1030" t="s">
        <v>282</v>
      </c>
      <c r="E1030" s="7" t="s">
        <v>158</v>
      </c>
      <c r="F1030" s="15" t="s">
        <v>118</v>
      </c>
      <c r="G1030" s="4" t="s">
        <v>178</v>
      </c>
      <c r="H1030" s="4" t="s">
        <v>121</v>
      </c>
      <c r="I1030" s="5" t="s">
        <v>491</v>
      </c>
      <c r="J1030" s="5" t="s">
        <v>120</v>
      </c>
      <c r="K1030" t="s">
        <v>238</v>
      </c>
      <c r="L1030" t="s">
        <v>1594</v>
      </c>
      <c r="M1030" t="s">
        <v>1594</v>
      </c>
      <c r="N1030" s="1" t="s">
        <v>247</v>
      </c>
    </row>
    <row r="1031" spans="1:14" x14ac:dyDescent="0.3">
      <c r="A1031" s="1" t="s">
        <v>129</v>
      </c>
      <c r="B1031" t="s">
        <v>1591</v>
      </c>
      <c r="C1031" s="2" t="s">
        <v>1753</v>
      </c>
      <c r="D1031" t="s">
        <v>282</v>
      </c>
      <c r="E1031" s="7" t="s">
        <v>158</v>
      </c>
      <c r="F1031" s="15" t="s">
        <v>118</v>
      </c>
      <c r="G1031" s="4" t="s">
        <v>178</v>
      </c>
      <c r="H1031" s="4" t="s">
        <v>121</v>
      </c>
      <c r="I1031" s="5" t="s">
        <v>491</v>
      </c>
      <c r="J1031" s="5" t="s">
        <v>120</v>
      </c>
      <c r="K1031" t="s">
        <v>424</v>
      </c>
      <c r="L1031" t="s">
        <v>1594</v>
      </c>
      <c r="M1031" t="s">
        <v>1594</v>
      </c>
      <c r="N1031" s="1" t="s">
        <v>247</v>
      </c>
    </row>
    <row r="1032" spans="1:14" x14ac:dyDescent="0.3">
      <c r="A1032" s="1" t="s">
        <v>129</v>
      </c>
      <c r="B1032" t="s">
        <v>1591</v>
      </c>
      <c r="C1032" s="2" t="s">
        <v>1754</v>
      </c>
      <c r="D1032" t="s">
        <v>282</v>
      </c>
      <c r="E1032" s="7" t="s">
        <v>158</v>
      </c>
      <c r="F1032" s="15" t="s">
        <v>118</v>
      </c>
      <c r="G1032" s="4" t="s">
        <v>178</v>
      </c>
      <c r="H1032" s="4" t="s">
        <v>121</v>
      </c>
      <c r="I1032" s="5" t="s">
        <v>491</v>
      </c>
      <c r="J1032" s="5" t="s">
        <v>120</v>
      </c>
      <c r="K1032" t="s">
        <v>230</v>
      </c>
      <c r="L1032" t="s">
        <v>1594</v>
      </c>
      <c r="M1032" t="s">
        <v>1594</v>
      </c>
      <c r="N1032" s="1" t="s">
        <v>247</v>
      </c>
    </row>
    <row r="1033" spans="1:14" x14ac:dyDescent="0.3">
      <c r="A1033" s="1" t="s">
        <v>129</v>
      </c>
      <c r="B1033" t="s">
        <v>1591</v>
      </c>
      <c r="C1033" s="2" t="s">
        <v>1755</v>
      </c>
      <c r="D1033" t="s">
        <v>282</v>
      </c>
      <c r="E1033" s="3" t="s">
        <v>152</v>
      </c>
      <c r="F1033" s="14" t="s">
        <v>119</v>
      </c>
      <c r="G1033" s="4" t="s">
        <v>178</v>
      </c>
      <c r="H1033" s="4" t="s">
        <v>121</v>
      </c>
      <c r="I1033" s="5" t="s">
        <v>491</v>
      </c>
      <c r="J1033" s="5" t="s">
        <v>120</v>
      </c>
      <c r="K1033" t="s">
        <v>230</v>
      </c>
      <c r="L1033" t="s">
        <v>1594</v>
      </c>
      <c r="M1033" t="s">
        <v>1594</v>
      </c>
      <c r="N1033" s="1" t="s">
        <v>247</v>
      </c>
    </row>
    <row r="1034" spans="1:14" x14ac:dyDescent="0.3">
      <c r="A1034" s="1" t="s">
        <v>129</v>
      </c>
      <c r="B1034" t="s">
        <v>1591</v>
      </c>
      <c r="C1034" s="2" t="s">
        <v>1756</v>
      </c>
      <c r="D1034" t="s">
        <v>470</v>
      </c>
      <c r="E1034" s="3" t="s">
        <v>152</v>
      </c>
      <c r="F1034" s="14" t="s">
        <v>119</v>
      </c>
      <c r="G1034" s="4" t="s">
        <v>178</v>
      </c>
      <c r="H1034" s="4" t="s">
        <v>121</v>
      </c>
      <c r="I1034" s="5" t="s">
        <v>491</v>
      </c>
      <c r="J1034" s="5" t="s">
        <v>120</v>
      </c>
      <c r="K1034" t="s">
        <v>230</v>
      </c>
      <c r="L1034" t="s">
        <v>1594</v>
      </c>
      <c r="M1034" t="s">
        <v>1594</v>
      </c>
      <c r="N1034" s="1" t="s">
        <v>247</v>
      </c>
    </row>
    <row r="1035" spans="1:14" x14ac:dyDescent="0.3">
      <c r="A1035" s="1" t="s">
        <v>129</v>
      </c>
      <c r="B1035" t="s">
        <v>1591</v>
      </c>
      <c r="C1035" s="2" t="s">
        <v>1757</v>
      </c>
      <c r="D1035" t="s">
        <v>282</v>
      </c>
      <c r="E1035" s="3" t="s">
        <v>152</v>
      </c>
      <c r="F1035" s="14" t="s">
        <v>119</v>
      </c>
      <c r="G1035" s="4" t="s">
        <v>178</v>
      </c>
      <c r="H1035" s="4" t="s">
        <v>121</v>
      </c>
      <c r="I1035" s="5" t="s">
        <v>491</v>
      </c>
      <c r="J1035" s="5" t="s">
        <v>120</v>
      </c>
      <c r="K1035" t="s">
        <v>230</v>
      </c>
      <c r="L1035" t="s">
        <v>1594</v>
      </c>
      <c r="M1035" t="s">
        <v>1594</v>
      </c>
      <c r="N1035" s="1" t="s">
        <v>247</v>
      </c>
    </row>
    <row r="1036" spans="1:14" x14ac:dyDescent="0.3">
      <c r="A1036" s="1" t="s">
        <v>129</v>
      </c>
      <c r="B1036" t="s">
        <v>1591</v>
      </c>
      <c r="C1036" s="2" t="s">
        <v>1758</v>
      </c>
      <c r="D1036" t="s">
        <v>282</v>
      </c>
      <c r="E1036" s="3" t="s">
        <v>152</v>
      </c>
      <c r="F1036" s="14" t="s">
        <v>119</v>
      </c>
      <c r="G1036" s="4" t="s">
        <v>178</v>
      </c>
      <c r="H1036" s="4" t="s">
        <v>121</v>
      </c>
      <c r="I1036" s="5" t="s">
        <v>491</v>
      </c>
      <c r="J1036" s="5" t="s">
        <v>120</v>
      </c>
      <c r="K1036" t="s">
        <v>230</v>
      </c>
      <c r="L1036" t="s">
        <v>1594</v>
      </c>
      <c r="M1036" t="s">
        <v>1594</v>
      </c>
      <c r="N1036" s="1" t="s">
        <v>247</v>
      </c>
    </row>
    <row r="1037" spans="1:14" x14ac:dyDescent="0.3">
      <c r="A1037" s="1" t="s">
        <v>129</v>
      </c>
      <c r="B1037" t="s">
        <v>1591</v>
      </c>
      <c r="C1037" s="2" t="s">
        <v>1759</v>
      </c>
      <c r="D1037" t="s">
        <v>282</v>
      </c>
      <c r="E1037" s="3" t="s">
        <v>152</v>
      </c>
      <c r="F1037" s="15" t="s">
        <v>118</v>
      </c>
      <c r="G1037" s="4" t="s">
        <v>178</v>
      </c>
      <c r="H1037" s="4" t="s">
        <v>121</v>
      </c>
      <c r="I1037" s="5" t="s">
        <v>491</v>
      </c>
      <c r="J1037" s="5" t="s">
        <v>120</v>
      </c>
      <c r="K1037" t="s">
        <v>238</v>
      </c>
      <c r="L1037" t="s">
        <v>1594</v>
      </c>
      <c r="M1037" t="s">
        <v>1594</v>
      </c>
      <c r="N1037" s="1" t="s">
        <v>247</v>
      </c>
    </row>
    <row r="1038" spans="1:14" x14ac:dyDescent="0.3">
      <c r="A1038" s="1" t="s">
        <v>129</v>
      </c>
      <c r="B1038" t="s">
        <v>1591</v>
      </c>
      <c r="C1038" s="2" t="s">
        <v>1760</v>
      </c>
      <c r="D1038" t="s">
        <v>282</v>
      </c>
      <c r="E1038" s="3" t="s">
        <v>152</v>
      </c>
      <c r="F1038" s="14" t="s">
        <v>119</v>
      </c>
      <c r="G1038" s="4" t="s">
        <v>178</v>
      </c>
      <c r="H1038" s="4" t="s">
        <v>121</v>
      </c>
      <c r="I1038" s="5" t="s">
        <v>491</v>
      </c>
      <c r="J1038" s="5" t="s">
        <v>120</v>
      </c>
      <c r="K1038" t="s">
        <v>230</v>
      </c>
      <c r="L1038" t="s">
        <v>1594</v>
      </c>
      <c r="M1038" t="s">
        <v>1594</v>
      </c>
      <c r="N1038" s="1" t="s">
        <v>247</v>
      </c>
    </row>
    <row r="1039" spans="1:14" x14ac:dyDescent="0.3">
      <c r="A1039" s="1" t="s">
        <v>129</v>
      </c>
      <c r="B1039" t="s">
        <v>1591</v>
      </c>
      <c r="C1039" s="2" t="s">
        <v>1761</v>
      </c>
      <c r="D1039" t="s">
        <v>282</v>
      </c>
      <c r="E1039" s="7" t="s">
        <v>158</v>
      </c>
      <c r="F1039" s="15" t="s">
        <v>118</v>
      </c>
      <c r="G1039" s="4" t="s">
        <v>178</v>
      </c>
      <c r="H1039" s="4" t="s">
        <v>121</v>
      </c>
      <c r="I1039" s="5" t="s">
        <v>491</v>
      </c>
      <c r="J1039" s="5" t="s">
        <v>120</v>
      </c>
      <c r="K1039" t="s">
        <v>424</v>
      </c>
      <c r="L1039" t="s">
        <v>1594</v>
      </c>
      <c r="M1039" t="s">
        <v>1594</v>
      </c>
      <c r="N1039" s="1" t="s">
        <v>247</v>
      </c>
    </row>
    <row r="1040" spans="1:14" x14ac:dyDescent="0.3">
      <c r="A1040" s="1" t="s">
        <v>129</v>
      </c>
      <c r="B1040" t="s">
        <v>1762</v>
      </c>
      <c r="C1040" s="2" t="s">
        <v>1763</v>
      </c>
      <c r="D1040" t="s">
        <v>282</v>
      </c>
      <c r="E1040" s="3" t="s">
        <v>152</v>
      </c>
      <c r="F1040" s="14" t="s">
        <v>119</v>
      </c>
      <c r="G1040" s="5" t="s">
        <v>1764</v>
      </c>
      <c r="H1040" s="6" t="s">
        <v>120</v>
      </c>
      <c r="I1040" s="4" t="s">
        <v>1211</v>
      </c>
      <c r="J1040" s="4" t="s">
        <v>121</v>
      </c>
      <c r="K1040" t="s">
        <v>230</v>
      </c>
      <c r="L1040" t="s">
        <v>1765</v>
      </c>
      <c r="M1040" t="s">
        <v>1766</v>
      </c>
      <c r="N1040" s="1" t="s">
        <v>247</v>
      </c>
    </row>
    <row r="1041" spans="1:14" x14ac:dyDescent="0.3">
      <c r="A1041" s="1" t="s">
        <v>129</v>
      </c>
      <c r="B1041" t="s">
        <v>1767</v>
      </c>
      <c r="C1041" s="2" t="s">
        <v>1768</v>
      </c>
      <c r="D1041" t="s">
        <v>282</v>
      </c>
      <c r="E1041" s="7" t="s">
        <v>158</v>
      </c>
      <c r="F1041" s="15" t="s">
        <v>118</v>
      </c>
      <c r="G1041" s="4" t="s">
        <v>149</v>
      </c>
      <c r="H1041" s="4" t="s">
        <v>121</v>
      </c>
      <c r="I1041" s="4" t="s">
        <v>1769</v>
      </c>
      <c r="J1041" s="4" t="s">
        <v>121</v>
      </c>
      <c r="K1041" t="s">
        <v>230</v>
      </c>
      <c r="L1041" t="s">
        <v>1770</v>
      </c>
      <c r="M1041" t="s">
        <v>1771</v>
      </c>
      <c r="N1041" s="1" t="s">
        <v>247</v>
      </c>
    </row>
    <row r="1042" spans="1:14" x14ac:dyDescent="0.3">
      <c r="A1042" s="1" t="s">
        <v>129</v>
      </c>
      <c r="B1042" t="s">
        <v>1767</v>
      </c>
      <c r="C1042" s="2" t="s">
        <v>1772</v>
      </c>
      <c r="D1042" t="s">
        <v>282</v>
      </c>
      <c r="E1042" s="7" t="s">
        <v>158</v>
      </c>
      <c r="F1042" s="15" t="s">
        <v>118</v>
      </c>
      <c r="G1042" s="4" t="s">
        <v>149</v>
      </c>
      <c r="H1042" s="4" t="s">
        <v>121</v>
      </c>
      <c r="I1042" s="4" t="s">
        <v>1769</v>
      </c>
      <c r="J1042" s="4" t="s">
        <v>121</v>
      </c>
      <c r="K1042" t="s">
        <v>230</v>
      </c>
      <c r="L1042" t="s">
        <v>1770</v>
      </c>
      <c r="M1042" t="s">
        <v>1771</v>
      </c>
      <c r="N1042" s="1" t="s">
        <v>247</v>
      </c>
    </row>
    <row r="1043" spans="1:14" x14ac:dyDescent="0.3">
      <c r="A1043" s="1" t="s">
        <v>129</v>
      </c>
      <c r="B1043" t="s">
        <v>1767</v>
      </c>
      <c r="C1043" s="2" t="s">
        <v>1773</v>
      </c>
      <c r="D1043" t="s">
        <v>282</v>
      </c>
      <c r="E1043" s="7" t="s">
        <v>158</v>
      </c>
      <c r="F1043" s="15" t="s">
        <v>118</v>
      </c>
      <c r="G1043" s="4" t="s">
        <v>149</v>
      </c>
      <c r="H1043" s="4" t="s">
        <v>121</v>
      </c>
      <c r="I1043" s="4" t="s">
        <v>1769</v>
      </c>
      <c r="J1043" s="4" t="s">
        <v>121</v>
      </c>
      <c r="K1043" t="s">
        <v>230</v>
      </c>
      <c r="L1043" t="s">
        <v>1770</v>
      </c>
      <c r="M1043" t="s">
        <v>1771</v>
      </c>
      <c r="N1043" s="1" t="s">
        <v>247</v>
      </c>
    </row>
    <row r="1044" spans="1:14" x14ac:dyDescent="0.3">
      <c r="A1044" s="1" t="s">
        <v>129</v>
      </c>
      <c r="B1044" t="s">
        <v>1767</v>
      </c>
      <c r="C1044" s="2" t="s">
        <v>1774</v>
      </c>
      <c r="D1044" t="s">
        <v>282</v>
      </c>
      <c r="E1044" s="7" t="s">
        <v>158</v>
      </c>
      <c r="F1044" s="15" t="s">
        <v>118</v>
      </c>
      <c r="G1044" s="4" t="s">
        <v>149</v>
      </c>
      <c r="H1044" s="4" t="s">
        <v>121</v>
      </c>
      <c r="I1044" s="4" t="s">
        <v>1769</v>
      </c>
      <c r="J1044" s="4" t="s">
        <v>121</v>
      </c>
      <c r="K1044" t="s">
        <v>230</v>
      </c>
      <c r="L1044" t="s">
        <v>1770</v>
      </c>
      <c r="M1044" t="s">
        <v>1771</v>
      </c>
      <c r="N1044" s="1" t="s">
        <v>247</v>
      </c>
    </row>
    <row r="1045" spans="1:14" x14ac:dyDescent="0.3">
      <c r="A1045" s="1" t="s">
        <v>129</v>
      </c>
      <c r="B1045" t="s">
        <v>1767</v>
      </c>
      <c r="C1045" s="2" t="s">
        <v>1775</v>
      </c>
      <c r="D1045" t="s">
        <v>282</v>
      </c>
      <c r="E1045" s="7" t="s">
        <v>158</v>
      </c>
      <c r="F1045" s="15" t="s">
        <v>118</v>
      </c>
      <c r="G1045" s="4" t="s">
        <v>149</v>
      </c>
      <c r="H1045" s="4" t="s">
        <v>121</v>
      </c>
      <c r="I1045" s="4" t="s">
        <v>1769</v>
      </c>
      <c r="J1045" s="4" t="s">
        <v>121</v>
      </c>
      <c r="K1045" t="s">
        <v>235</v>
      </c>
      <c r="L1045" t="s">
        <v>1770</v>
      </c>
      <c r="M1045" t="s">
        <v>1771</v>
      </c>
      <c r="N1045" s="1" t="s">
        <v>247</v>
      </c>
    </row>
    <row r="1046" spans="1:14" x14ac:dyDescent="0.3">
      <c r="A1046" s="1" t="s">
        <v>129</v>
      </c>
      <c r="B1046" t="s">
        <v>1767</v>
      </c>
      <c r="C1046" s="2" t="s">
        <v>1776</v>
      </c>
      <c r="D1046" t="s">
        <v>282</v>
      </c>
      <c r="E1046" s="7" t="s">
        <v>158</v>
      </c>
      <c r="F1046" s="15" t="s">
        <v>118</v>
      </c>
      <c r="G1046" s="4" t="s">
        <v>149</v>
      </c>
      <c r="H1046" s="4" t="s">
        <v>121</v>
      </c>
      <c r="I1046" s="4" t="s">
        <v>1769</v>
      </c>
      <c r="J1046" s="4" t="s">
        <v>121</v>
      </c>
      <c r="K1046" t="s">
        <v>230</v>
      </c>
      <c r="L1046" t="s">
        <v>1770</v>
      </c>
      <c r="M1046" t="s">
        <v>1771</v>
      </c>
      <c r="N1046" s="1" t="s">
        <v>247</v>
      </c>
    </row>
    <row r="1047" spans="1:14" x14ac:dyDescent="0.3">
      <c r="A1047" s="1" t="s">
        <v>129</v>
      </c>
      <c r="B1047" t="s">
        <v>1767</v>
      </c>
      <c r="C1047" s="2" t="s">
        <v>1777</v>
      </c>
      <c r="D1047" t="s">
        <v>282</v>
      </c>
      <c r="E1047" s="7" t="s">
        <v>158</v>
      </c>
      <c r="F1047" s="15" t="s">
        <v>118</v>
      </c>
      <c r="G1047" s="4" t="s">
        <v>149</v>
      </c>
      <c r="H1047" s="4" t="s">
        <v>121</v>
      </c>
      <c r="I1047" s="4" t="s">
        <v>1769</v>
      </c>
      <c r="J1047" s="4" t="s">
        <v>121</v>
      </c>
      <c r="K1047" t="s">
        <v>230</v>
      </c>
      <c r="L1047" t="s">
        <v>1770</v>
      </c>
      <c r="M1047" t="s">
        <v>1771</v>
      </c>
      <c r="N1047" s="1" t="s">
        <v>247</v>
      </c>
    </row>
    <row r="1048" spans="1:14" x14ac:dyDescent="0.3">
      <c r="A1048" s="1" t="s">
        <v>129</v>
      </c>
      <c r="B1048" t="s">
        <v>1767</v>
      </c>
      <c r="C1048" s="2" t="s">
        <v>1778</v>
      </c>
      <c r="D1048" t="s">
        <v>282</v>
      </c>
      <c r="E1048" s="7" t="s">
        <v>158</v>
      </c>
      <c r="F1048" s="15" t="s">
        <v>118</v>
      </c>
      <c r="G1048" s="4" t="s">
        <v>149</v>
      </c>
      <c r="H1048" s="4" t="s">
        <v>121</v>
      </c>
      <c r="I1048" s="4" t="s">
        <v>1769</v>
      </c>
      <c r="J1048" s="4" t="s">
        <v>121</v>
      </c>
      <c r="K1048" t="s">
        <v>230</v>
      </c>
      <c r="L1048" t="s">
        <v>1770</v>
      </c>
      <c r="M1048" t="s">
        <v>1771</v>
      </c>
      <c r="N1048" s="1" t="s">
        <v>247</v>
      </c>
    </row>
    <row r="1049" spans="1:14" x14ac:dyDescent="0.3">
      <c r="A1049" s="1" t="s">
        <v>129</v>
      </c>
      <c r="B1049" t="s">
        <v>1767</v>
      </c>
      <c r="C1049" s="2" t="s">
        <v>1779</v>
      </c>
      <c r="D1049" t="s">
        <v>282</v>
      </c>
      <c r="E1049" s="7" t="s">
        <v>158</v>
      </c>
      <c r="F1049" s="15" t="s">
        <v>118</v>
      </c>
      <c r="G1049" s="4" t="s">
        <v>149</v>
      </c>
      <c r="H1049" s="4" t="s">
        <v>121</v>
      </c>
      <c r="I1049" s="4" t="s">
        <v>1769</v>
      </c>
      <c r="J1049" s="4" t="s">
        <v>121</v>
      </c>
      <c r="K1049" t="s">
        <v>230</v>
      </c>
      <c r="L1049" t="s">
        <v>1770</v>
      </c>
      <c r="M1049" t="s">
        <v>1771</v>
      </c>
      <c r="N1049" s="1" t="s">
        <v>247</v>
      </c>
    </row>
    <row r="1050" spans="1:14" x14ac:dyDescent="0.3">
      <c r="A1050" s="1" t="s">
        <v>129</v>
      </c>
      <c r="B1050" t="s">
        <v>1767</v>
      </c>
      <c r="C1050" s="2" t="s">
        <v>1780</v>
      </c>
      <c r="D1050" t="s">
        <v>282</v>
      </c>
      <c r="E1050" s="7" t="s">
        <v>158</v>
      </c>
      <c r="F1050" s="15" t="s">
        <v>118</v>
      </c>
      <c r="G1050" s="4" t="s">
        <v>149</v>
      </c>
      <c r="H1050" s="4" t="s">
        <v>121</v>
      </c>
      <c r="I1050" s="4" t="s">
        <v>1769</v>
      </c>
      <c r="J1050" s="4" t="s">
        <v>121</v>
      </c>
      <c r="K1050" t="s">
        <v>230</v>
      </c>
      <c r="L1050" t="s">
        <v>1770</v>
      </c>
      <c r="M1050" t="s">
        <v>1771</v>
      </c>
      <c r="N1050" s="1" t="s">
        <v>247</v>
      </c>
    </row>
    <row r="1051" spans="1:14" x14ac:dyDescent="0.3">
      <c r="A1051" s="1" t="s">
        <v>129</v>
      </c>
      <c r="B1051" t="s">
        <v>1767</v>
      </c>
      <c r="C1051" s="2" t="s">
        <v>1781</v>
      </c>
      <c r="D1051" t="s">
        <v>282</v>
      </c>
      <c r="E1051" s="7" t="s">
        <v>158</v>
      </c>
      <c r="F1051" s="15" t="s">
        <v>118</v>
      </c>
      <c r="G1051" s="4" t="s">
        <v>149</v>
      </c>
      <c r="H1051" s="4" t="s">
        <v>121</v>
      </c>
      <c r="I1051" s="4" t="s">
        <v>1769</v>
      </c>
      <c r="J1051" s="4" t="s">
        <v>121</v>
      </c>
      <c r="K1051" t="s">
        <v>230</v>
      </c>
      <c r="L1051" t="s">
        <v>1770</v>
      </c>
      <c r="M1051" t="s">
        <v>1771</v>
      </c>
      <c r="N1051" s="1" t="s">
        <v>247</v>
      </c>
    </row>
    <row r="1052" spans="1:14" x14ac:dyDescent="0.3">
      <c r="A1052" s="1" t="s">
        <v>129</v>
      </c>
      <c r="B1052" t="s">
        <v>1767</v>
      </c>
      <c r="C1052" s="2" t="s">
        <v>1782</v>
      </c>
      <c r="D1052" t="s">
        <v>282</v>
      </c>
      <c r="E1052" s="7" t="s">
        <v>158</v>
      </c>
      <c r="F1052" s="15" t="s">
        <v>118</v>
      </c>
      <c r="G1052" s="4" t="s">
        <v>149</v>
      </c>
      <c r="H1052" s="4" t="s">
        <v>121</v>
      </c>
      <c r="I1052" s="4" t="s">
        <v>1769</v>
      </c>
      <c r="J1052" s="4" t="s">
        <v>121</v>
      </c>
      <c r="K1052" t="s">
        <v>230</v>
      </c>
      <c r="L1052" t="s">
        <v>1770</v>
      </c>
      <c r="M1052" t="s">
        <v>1771</v>
      </c>
      <c r="N1052" t="s">
        <v>247</v>
      </c>
    </row>
    <row r="1053" spans="1:14" x14ac:dyDescent="0.3">
      <c r="A1053" s="1" t="s">
        <v>129</v>
      </c>
      <c r="B1053" t="s">
        <v>1767</v>
      </c>
      <c r="C1053" s="2" t="s">
        <v>1783</v>
      </c>
      <c r="D1053" t="s">
        <v>282</v>
      </c>
      <c r="E1053" s="7" t="s">
        <v>158</v>
      </c>
      <c r="F1053" s="15" t="s">
        <v>118</v>
      </c>
      <c r="G1053" s="4" t="s">
        <v>149</v>
      </c>
      <c r="H1053" s="4" t="s">
        <v>121</v>
      </c>
      <c r="I1053" s="4" t="s">
        <v>1769</v>
      </c>
      <c r="J1053" s="4" t="s">
        <v>121</v>
      </c>
      <c r="K1053" t="s">
        <v>230</v>
      </c>
      <c r="L1053" t="s">
        <v>1770</v>
      </c>
      <c r="M1053" t="s">
        <v>1771</v>
      </c>
      <c r="N1053" s="1" t="s">
        <v>247</v>
      </c>
    </row>
    <row r="1054" spans="1:14" x14ac:dyDescent="0.3">
      <c r="A1054" s="1" t="s">
        <v>129</v>
      </c>
      <c r="B1054" t="s">
        <v>1767</v>
      </c>
      <c r="C1054" s="2" t="s">
        <v>1784</v>
      </c>
      <c r="D1054" t="s">
        <v>282</v>
      </c>
      <c r="E1054" s="7" t="s">
        <v>158</v>
      </c>
      <c r="F1054" s="15" t="s">
        <v>118</v>
      </c>
      <c r="G1054" s="4" t="s">
        <v>149</v>
      </c>
      <c r="H1054" s="4" t="s">
        <v>121</v>
      </c>
      <c r="I1054" s="4" t="s">
        <v>1769</v>
      </c>
      <c r="J1054" s="4" t="s">
        <v>121</v>
      </c>
      <c r="K1054" t="s">
        <v>230</v>
      </c>
      <c r="L1054" t="s">
        <v>1770</v>
      </c>
      <c r="M1054" t="s">
        <v>1771</v>
      </c>
      <c r="N1054" s="1" t="s">
        <v>247</v>
      </c>
    </row>
    <row r="1055" spans="1:14" x14ac:dyDescent="0.3">
      <c r="A1055" s="1" t="s">
        <v>129</v>
      </c>
      <c r="B1055" t="s">
        <v>1767</v>
      </c>
      <c r="C1055" s="2" t="s">
        <v>1785</v>
      </c>
      <c r="D1055" t="s">
        <v>282</v>
      </c>
      <c r="E1055" s="7" t="s">
        <v>158</v>
      </c>
      <c r="F1055" s="15" t="s">
        <v>118</v>
      </c>
      <c r="G1055" s="4" t="s">
        <v>149</v>
      </c>
      <c r="H1055" s="4" t="s">
        <v>121</v>
      </c>
      <c r="I1055" s="4" t="s">
        <v>1769</v>
      </c>
      <c r="J1055" s="4" t="s">
        <v>121</v>
      </c>
      <c r="K1055" t="s">
        <v>230</v>
      </c>
      <c r="L1055" t="s">
        <v>1770</v>
      </c>
      <c r="M1055" t="s">
        <v>1771</v>
      </c>
      <c r="N1055" t="s">
        <v>247</v>
      </c>
    </row>
    <row r="1056" spans="1:14" x14ac:dyDescent="0.3">
      <c r="A1056" s="1" t="s">
        <v>129</v>
      </c>
      <c r="B1056" t="s">
        <v>1767</v>
      </c>
      <c r="C1056" s="2" t="s">
        <v>1786</v>
      </c>
      <c r="D1056" t="s">
        <v>282</v>
      </c>
      <c r="E1056" s="7" t="s">
        <v>158</v>
      </c>
      <c r="F1056" s="15" t="s">
        <v>118</v>
      </c>
      <c r="G1056" s="4" t="s">
        <v>149</v>
      </c>
      <c r="H1056" s="4" t="s">
        <v>121</v>
      </c>
      <c r="I1056" s="4" t="s">
        <v>1769</v>
      </c>
      <c r="J1056" s="4" t="s">
        <v>121</v>
      </c>
      <c r="K1056" t="s">
        <v>230</v>
      </c>
      <c r="L1056" t="s">
        <v>1770</v>
      </c>
      <c r="M1056" t="s">
        <v>1771</v>
      </c>
      <c r="N1056" s="1" t="s">
        <v>247</v>
      </c>
    </row>
    <row r="1057" spans="1:14" x14ac:dyDescent="0.3">
      <c r="A1057" s="1" t="s">
        <v>129</v>
      </c>
      <c r="B1057" t="s">
        <v>1767</v>
      </c>
      <c r="C1057" s="2" t="s">
        <v>1787</v>
      </c>
      <c r="D1057" t="s">
        <v>282</v>
      </c>
      <c r="E1057" s="7" t="s">
        <v>158</v>
      </c>
      <c r="F1057" s="15" t="s">
        <v>118</v>
      </c>
      <c r="G1057" s="4" t="s">
        <v>149</v>
      </c>
      <c r="H1057" s="4" t="s">
        <v>121</v>
      </c>
      <c r="I1057" s="4" t="s">
        <v>1769</v>
      </c>
      <c r="J1057" s="4" t="s">
        <v>121</v>
      </c>
      <c r="K1057" t="s">
        <v>230</v>
      </c>
      <c r="L1057" t="s">
        <v>1770</v>
      </c>
      <c r="M1057" t="s">
        <v>1771</v>
      </c>
      <c r="N1057" s="1" t="s">
        <v>247</v>
      </c>
    </row>
    <row r="1058" spans="1:14" x14ac:dyDescent="0.3">
      <c r="A1058" s="1" t="s">
        <v>129</v>
      </c>
      <c r="B1058" t="s">
        <v>1767</v>
      </c>
      <c r="C1058" s="2" t="s">
        <v>1788</v>
      </c>
      <c r="D1058" t="s">
        <v>282</v>
      </c>
      <c r="E1058" s="7" t="s">
        <v>158</v>
      </c>
      <c r="F1058" s="15" t="s">
        <v>118</v>
      </c>
      <c r="G1058" s="4" t="s">
        <v>149</v>
      </c>
      <c r="H1058" s="4" t="s">
        <v>121</v>
      </c>
      <c r="I1058" s="4" t="s">
        <v>1769</v>
      </c>
      <c r="J1058" s="4" t="s">
        <v>121</v>
      </c>
      <c r="K1058" t="s">
        <v>230</v>
      </c>
      <c r="L1058" t="s">
        <v>1770</v>
      </c>
      <c r="M1058" t="s">
        <v>1771</v>
      </c>
      <c r="N1058" s="1" t="s">
        <v>247</v>
      </c>
    </row>
    <row r="1059" spans="1:14" x14ac:dyDescent="0.3">
      <c r="A1059" s="1" t="s">
        <v>129</v>
      </c>
      <c r="B1059" t="s">
        <v>1767</v>
      </c>
      <c r="C1059" s="2" t="s">
        <v>1789</v>
      </c>
      <c r="D1059" t="s">
        <v>282</v>
      </c>
      <c r="E1059" s="7" t="s">
        <v>158</v>
      </c>
      <c r="F1059" s="15" t="s">
        <v>118</v>
      </c>
      <c r="G1059" s="4" t="s">
        <v>149</v>
      </c>
      <c r="H1059" s="4" t="s">
        <v>121</v>
      </c>
      <c r="I1059" s="4" t="s">
        <v>1769</v>
      </c>
      <c r="J1059" s="4" t="s">
        <v>121</v>
      </c>
      <c r="K1059" t="s">
        <v>230</v>
      </c>
      <c r="L1059" t="s">
        <v>1770</v>
      </c>
      <c r="M1059" t="s">
        <v>1771</v>
      </c>
      <c r="N1059" s="1" t="s">
        <v>247</v>
      </c>
    </row>
    <row r="1060" spans="1:14" x14ac:dyDescent="0.3">
      <c r="A1060" s="1" t="s">
        <v>129</v>
      </c>
      <c r="B1060" t="s">
        <v>1767</v>
      </c>
      <c r="C1060" s="2" t="s">
        <v>1790</v>
      </c>
      <c r="D1060" t="s">
        <v>282</v>
      </c>
      <c r="E1060" s="7" t="s">
        <v>158</v>
      </c>
      <c r="F1060" s="15" t="s">
        <v>118</v>
      </c>
      <c r="G1060" s="4" t="s">
        <v>149</v>
      </c>
      <c r="H1060" s="4" t="s">
        <v>121</v>
      </c>
      <c r="I1060" s="4" t="s">
        <v>1769</v>
      </c>
      <c r="J1060" s="4" t="s">
        <v>121</v>
      </c>
      <c r="K1060" t="s">
        <v>230</v>
      </c>
      <c r="L1060" t="s">
        <v>1770</v>
      </c>
      <c r="M1060" t="s">
        <v>1771</v>
      </c>
      <c r="N1060" s="1" t="s">
        <v>247</v>
      </c>
    </row>
    <row r="1061" spans="1:14" x14ac:dyDescent="0.3">
      <c r="A1061" s="1" t="s">
        <v>129</v>
      </c>
      <c r="B1061" t="s">
        <v>1767</v>
      </c>
      <c r="C1061" s="2" t="s">
        <v>1791</v>
      </c>
      <c r="D1061" t="s">
        <v>282</v>
      </c>
      <c r="E1061" s="7" t="s">
        <v>158</v>
      </c>
      <c r="F1061" s="15" t="s">
        <v>118</v>
      </c>
      <c r="G1061" s="4" t="s">
        <v>149</v>
      </c>
      <c r="H1061" s="4" t="s">
        <v>121</v>
      </c>
      <c r="I1061" s="4" t="s">
        <v>1769</v>
      </c>
      <c r="J1061" s="4" t="s">
        <v>121</v>
      </c>
      <c r="K1061" t="s">
        <v>230</v>
      </c>
      <c r="L1061" t="s">
        <v>1770</v>
      </c>
      <c r="M1061" t="s">
        <v>1771</v>
      </c>
      <c r="N1061" t="s">
        <v>247</v>
      </c>
    </row>
    <row r="1062" spans="1:14" x14ac:dyDescent="0.3">
      <c r="A1062" s="1" t="s">
        <v>129</v>
      </c>
      <c r="B1062" t="s">
        <v>1767</v>
      </c>
      <c r="C1062" s="2" t="s">
        <v>1792</v>
      </c>
      <c r="D1062" t="s">
        <v>282</v>
      </c>
      <c r="E1062" s="7" t="s">
        <v>158</v>
      </c>
      <c r="F1062" s="15" t="s">
        <v>118</v>
      </c>
      <c r="G1062" s="4" t="s">
        <v>149</v>
      </c>
      <c r="H1062" s="4" t="s">
        <v>121</v>
      </c>
      <c r="I1062" s="4" t="s">
        <v>1769</v>
      </c>
      <c r="J1062" s="4" t="s">
        <v>121</v>
      </c>
      <c r="K1062" t="s">
        <v>230</v>
      </c>
      <c r="L1062" t="s">
        <v>1770</v>
      </c>
      <c r="M1062" t="s">
        <v>1771</v>
      </c>
      <c r="N1062" s="1" t="s">
        <v>247</v>
      </c>
    </row>
    <row r="1063" spans="1:14" x14ac:dyDescent="0.3">
      <c r="A1063" s="1" t="s">
        <v>129</v>
      </c>
      <c r="B1063" t="s">
        <v>1767</v>
      </c>
      <c r="C1063" s="2" t="s">
        <v>1793</v>
      </c>
      <c r="D1063" t="s">
        <v>282</v>
      </c>
      <c r="E1063" s="7" t="s">
        <v>158</v>
      </c>
      <c r="F1063" s="15" t="s">
        <v>118</v>
      </c>
      <c r="G1063" s="4" t="s">
        <v>149</v>
      </c>
      <c r="H1063" s="4" t="s">
        <v>121</v>
      </c>
      <c r="I1063" s="4" t="s">
        <v>1769</v>
      </c>
      <c r="J1063" s="4" t="s">
        <v>121</v>
      </c>
      <c r="K1063" t="s">
        <v>230</v>
      </c>
      <c r="L1063" t="s">
        <v>1770</v>
      </c>
      <c r="M1063" t="s">
        <v>1771</v>
      </c>
      <c r="N1063" s="1" t="s">
        <v>247</v>
      </c>
    </row>
    <row r="1064" spans="1:14" x14ac:dyDescent="0.3">
      <c r="A1064" s="1" t="s">
        <v>129</v>
      </c>
      <c r="B1064" t="s">
        <v>1794</v>
      </c>
      <c r="C1064" s="2" t="s">
        <v>1795</v>
      </c>
      <c r="D1064" t="s">
        <v>282</v>
      </c>
      <c r="E1064" s="3" t="s">
        <v>152</v>
      </c>
      <c r="F1064" s="14" t="s">
        <v>119</v>
      </c>
      <c r="G1064" s="4" t="s">
        <v>149</v>
      </c>
      <c r="H1064" s="4" t="s">
        <v>121</v>
      </c>
      <c r="I1064" s="5" t="s">
        <v>1796</v>
      </c>
      <c r="J1064" s="5" t="s">
        <v>120</v>
      </c>
      <c r="K1064" t="s">
        <v>230</v>
      </c>
      <c r="L1064" t="s">
        <v>1770</v>
      </c>
      <c r="M1064" t="s">
        <v>1444</v>
      </c>
      <c r="N1064" t="s">
        <v>247</v>
      </c>
    </row>
    <row r="1065" spans="1:14" x14ac:dyDescent="0.3">
      <c r="A1065" s="1" t="s">
        <v>129</v>
      </c>
      <c r="B1065" t="s">
        <v>1794</v>
      </c>
      <c r="C1065" s="2" t="s">
        <v>1797</v>
      </c>
      <c r="D1065" t="s">
        <v>282</v>
      </c>
      <c r="E1065" s="3" t="s">
        <v>152</v>
      </c>
      <c r="F1065" s="14" t="s">
        <v>119</v>
      </c>
      <c r="G1065" s="4" t="s">
        <v>149</v>
      </c>
      <c r="H1065" s="4" t="s">
        <v>121</v>
      </c>
      <c r="I1065" s="5" t="s">
        <v>1796</v>
      </c>
      <c r="J1065" s="5" t="s">
        <v>120</v>
      </c>
      <c r="K1065" t="s">
        <v>230</v>
      </c>
      <c r="L1065" t="s">
        <v>1770</v>
      </c>
      <c r="M1065" t="s">
        <v>1444</v>
      </c>
      <c r="N1065" t="s">
        <v>247</v>
      </c>
    </row>
    <row r="1066" spans="1:14" x14ac:dyDescent="0.3">
      <c r="A1066" s="1" t="s">
        <v>1798</v>
      </c>
      <c r="B1066" t="s">
        <v>1799</v>
      </c>
      <c r="C1066" s="2" t="s">
        <v>1800</v>
      </c>
      <c r="D1066" t="s">
        <v>282</v>
      </c>
      <c r="E1066" s="7" t="s">
        <v>158</v>
      </c>
      <c r="F1066" s="15" t="s">
        <v>118</v>
      </c>
      <c r="G1066" s="5" t="s">
        <v>1801</v>
      </c>
      <c r="H1066" s="6" t="s">
        <v>120</v>
      </c>
      <c r="I1066" s="4" t="s">
        <v>1802</v>
      </c>
      <c r="J1066" s="4" t="s">
        <v>121</v>
      </c>
      <c r="K1066" t="s">
        <v>230</v>
      </c>
      <c r="L1066" t="s">
        <v>1803</v>
      </c>
      <c r="M1066" t="s">
        <v>247</v>
      </c>
      <c r="N1066" t="s">
        <v>247</v>
      </c>
    </row>
    <row r="1067" spans="1:14" x14ac:dyDescent="0.3">
      <c r="A1067" s="1" t="s">
        <v>1798</v>
      </c>
      <c r="B1067" t="s">
        <v>1799</v>
      </c>
      <c r="C1067" s="2" t="s">
        <v>1804</v>
      </c>
      <c r="D1067" t="s">
        <v>282</v>
      </c>
      <c r="E1067" s="7" t="s">
        <v>158</v>
      </c>
      <c r="F1067" s="15" t="s">
        <v>118</v>
      </c>
      <c r="G1067" s="5" t="s">
        <v>1801</v>
      </c>
      <c r="H1067" s="6" t="s">
        <v>120</v>
      </c>
      <c r="I1067" s="4" t="s">
        <v>1802</v>
      </c>
      <c r="J1067" s="4" t="s">
        <v>121</v>
      </c>
      <c r="K1067" t="s">
        <v>230</v>
      </c>
      <c r="L1067" t="s">
        <v>1803</v>
      </c>
      <c r="M1067" t="s">
        <v>247</v>
      </c>
      <c r="N1067" s="1" t="s">
        <v>247</v>
      </c>
    </row>
    <row r="1068" spans="1:14" x14ac:dyDescent="0.3">
      <c r="A1068" s="1" t="s">
        <v>1798</v>
      </c>
      <c r="B1068" t="s">
        <v>1799</v>
      </c>
      <c r="C1068" s="2" t="s">
        <v>1805</v>
      </c>
      <c r="D1068" t="s">
        <v>282</v>
      </c>
      <c r="E1068" s="7" t="s">
        <v>158</v>
      </c>
      <c r="F1068" s="15" t="s">
        <v>118</v>
      </c>
      <c r="G1068" s="5" t="s">
        <v>1801</v>
      </c>
      <c r="H1068" s="6" t="s">
        <v>120</v>
      </c>
      <c r="I1068" s="4" t="s">
        <v>1802</v>
      </c>
      <c r="J1068" s="4" t="s">
        <v>121</v>
      </c>
      <c r="K1068" t="s">
        <v>235</v>
      </c>
      <c r="L1068" t="s">
        <v>1803</v>
      </c>
      <c r="M1068" t="s">
        <v>247</v>
      </c>
      <c r="N1068" s="1" t="s">
        <v>247</v>
      </c>
    </row>
    <row r="1069" spans="1:14" x14ac:dyDescent="0.3">
      <c r="A1069" s="1" t="s">
        <v>1798</v>
      </c>
      <c r="B1069" t="s">
        <v>1799</v>
      </c>
      <c r="C1069" s="2" t="s">
        <v>1806</v>
      </c>
      <c r="D1069" t="s">
        <v>282</v>
      </c>
      <c r="E1069" s="7" t="s">
        <v>158</v>
      </c>
      <c r="F1069" s="15" t="s">
        <v>118</v>
      </c>
      <c r="G1069" s="5" t="s">
        <v>1801</v>
      </c>
      <c r="H1069" s="6" t="s">
        <v>120</v>
      </c>
      <c r="I1069" s="4" t="s">
        <v>1802</v>
      </c>
      <c r="J1069" s="4" t="s">
        <v>121</v>
      </c>
      <c r="K1069" t="s">
        <v>230</v>
      </c>
      <c r="L1069" t="s">
        <v>1803</v>
      </c>
      <c r="M1069" t="s">
        <v>247</v>
      </c>
      <c r="N1069" s="1" t="s">
        <v>247</v>
      </c>
    </row>
    <row r="1070" spans="1:14" x14ac:dyDescent="0.3">
      <c r="A1070" s="1" t="s">
        <v>1798</v>
      </c>
      <c r="B1070" t="s">
        <v>1799</v>
      </c>
      <c r="C1070" s="2" t="s">
        <v>1807</v>
      </c>
      <c r="D1070" t="s">
        <v>282</v>
      </c>
      <c r="E1070" s="7" t="s">
        <v>158</v>
      </c>
      <c r="F1070" s="15" t="s">
        <v>118</v>
      </c>
      <c r="G1070" s="5" t="s">
        <v>1801</v>
      </c>
      <c r="H1070" s="6" t="s">
        <v>120</v>
      </c>
      <c r="I1070" s="4" t="s">
        <v>1802</v>
      </c>
      <c r="J1070" s="4" t="s">
        <v>121</v>
      </c>
      <c r="K1070" t="s">
        <v>230</v>
      </c>
      <c r="L1070" t="s">
        <v>1803</v>
      </c>
      <c r="M1070" t="s">
        <v>247</v>
      </c>
      <c r="N1070" t="s">
        <v>247</v>
      </c>
    </row>
    <row r="1071" spans="1:14" x14ac:dyDescent="0.3">
      <c r="A1071" s="1" t="s">
        <v>1798</v>
      </c>
      <c r="B1071" t="s">
        <v>1799</v>
      </c>
      <c r="C1071" s="2" t="s">
        <v>1808</v>
      </c>
      <c r="D1071" t="s">
        <v>282</v>
      </c>
      <c r="E1071" s="7" t="s">
        <v>158</v>
      </c>
      <c r="F1071" s="15" t="s">
        <v>118</v>
      </c>
      <c r="G1071" s="5" t="s">
        <v>1801</v>
      </c>
      <c r="H1071" s="6" t="s">
        <v>120</v>
      </c>
      <c r="I1071" s="4" t="s">
        <v>1802</v>
      </c>
      <c r="J1071" s="4" t="s">
        <v>121</v>
      </c>
      <c r="K1071" t="s">
        <v>230</v>
      </c>
      <c r="L1071" t="s">
        <v>1803</v>
      </c>
      <c r="M1071" t="s">
        <v>247</v>
      </c>
      <c r="N1071" s="1" t="s">
        <v>247</v>
      </c>
    </row>
    <row r="1072" spans="1:14" x14ac:dyDescent="0.3">
      <c r="A1072" s="1" t="s">
        <v>1798</v>
      </c>
      <c r="B1072" t="s">
        <v>1799</v>
      </c>
      <c r="C1072" s="2" t="s">
        <v>1809</v>
      </c>
      <c r="D1072" t="s">
        <v>282</v>
      </c>
      <c r="E1072" s="7" t="s">
        <v>158</v>
      </c>
      <c r="F1072" s="15" t="s">
        <v>118</v>
      </c>
      <c r="G1072" s="5" t="s">
        <v>1801</v>
      </c>
      <c r="H1072" s="6" t="s">
        <v>120</v>
      </c>
      <c r="I1072" s="4" t="s">
        <v>1802</v>
      </c>
      <c r="J1072" s="4" t="s">
        <v>121</v>
      </c>
      <c r="K1072" t="s">
        <v>230</v>
      </c>
      <c r="L1072" t="s">
        <v>1803</v>
      </c>
      <c r="M1072" t="s">
        <v>247</v>
      </c>
      <c r="N1072" s="1" t="s">
        <v>247</v>
      </c>
    </row>
    <row r="1073" spans="1:14" x14ac:dyDescent="0.3">
      <c r="A1073" s="1" t="s">
        <v>1798</v>
      </c>
      <c r="B1073" t="s">
        <v>1799</v>
      </c>
      <c r="C1073" s="2" t="s">
        <v>1810</v>
      </c>
      <c r="D1073" t="s">
        <v>282</v>
      </c>
      <c r="E1073" s="7" t="s">
        <v>158</v>
      </c>
      <c r="F1073" s="15" t="s">
        <v>118</v>
      </c>
      <c r="G1073" s="5" t="s">
        <v>1801</v>
      </c>
      <c r="H1073" s="6" t="s">
        <v>120</v>
      </c>
      <c r="I1073" s="4" t="s">
        <v>1802</v>
      </c>
      <c r="J1073" s="4" t="s">
        <v>121</v>
      </c>
      <c r="K1073" t="s">
        <v>235</v>
      </c>
      <c r="L1073" t="s">
        <v>1803</v>
      </c>
      <c r="M1073" t="s">
        <v>247</v>
      </c>
      <c r="N1073" s="1" t="s">
        <v>247</v>
      </c>
    </row>
    <row r="1074" spans="1:14" x14ac:dyDescent="0.3">
      <c r="A1074" s="1" t="s">
        <v>1798</v>
      </c>
      <c r="B1074" t="s">
        <v>1799</v>
      </c>
      <c r="C1074" s="2" t="s">
        <v>1811</v>
      </c>
      <c r="D1074" t="s">
        <v>282</v>
      </c>
      <c r="E1074" s="7" t="s">
        <v>158</v>
      </c>
      <c r="F1074" s="15" t="s">
        <v>118</v>
      </c>
      <c r="G1074" s="5" t="s">
        <v>1801</v>
      </c>
      <c r="H1074" s="6" t="s">
        <v>120</v>
      </c>
      <c r="I1074" s="4" t="s">
        <v>1802</v>
      </c>
      <c r="J1074" s="4" t="s">
        <v>121</v>
      </c>
      <c r="K1074" t="s">
        <v>235</v>
      </c>
      <c r="L1074" t="s">
        <v>1803</v>
      </c>
      <c r="M1074" t="s">
        <v>247</v>
      </c>
      <c r="N1074" s="1" t="s">
        <v>247</v>
      </c>
    </row>
    <row r="1075" spans="1:14" x14ac:dyDescent="0.3">
      <c r="A1075" s="1" t="s">
        <v>1798</v>
      </c>
      <c r="B1075" t="s">
        <v>1799</v>
      </c>
      <c r="C1075" s="2" t="s">
        <v>1812</v>
      </c>
      <c r="D1075" t="s">
        <v>282</v>
      </c>
      <c r="E1075" s="7" t="s">
        <v>158</v>
      </c>
      <c r="F1075" s="15" t="s">
        <v>118</v>
      </c>
      <c r="G1075" s="5" t="s">
        <v>1801</v>
      </c>
      <c r="H1075" s="6" t="s">
        <v>120</v>
      </c>
      <c r="I1075" s="4" t="s">
        <v>1802</v>
      </c>
      <c r="J1075" s="4" t="s">
        <v>121</v>
      </c>
      <c r="K1075" t="s">
        <v>230</v>
      </c>
      <c r="L1075" t="s">
        <v>1803</v>
      </c>
      <c r="M1075" t="s">
        <v>247</v>
      </c>
      <c r="N1075" t="s">
        <v>247</v>
      </c>
    </row>
    <row r="1076" spans="1:14" x14ac:dyDescent="0.3">
      <c r="A1076" s="1" t="s">
        <v>1798</v>
      </c>
      <c r="B1076" t="s">
        <v>1813</v>
      </c>
      <c r="C1076" s="2" t="s">
        <v>1814</v>
      </c>
      <c r="D1076" t="s">
        <v>282</v>
      </c>
      <c r="E1076" s="7" t="s">
        <v>158</v>
      </c>
      <c r="F1076" s="15" t="s">
        <v>118</v>
      </c>
      <c r="G1076" s="5" t="s">
        <v>468</v>
      </c>
      <c r="H1076" s="6" t="s">
        <v>120</v>
      </c>
      <c r="I1076" s="4" t="s">
        <v>1802</v>
      </c>
      <c r="J1076" s="4" t="s">
        <v>121</v>
      </c>
      <c r="K1076" t="s">
        <v>230</v>
      </c>
      <c r="L1076" t="s">
        <v>1815</v>
      </c>
      <c r="M1076" t="s">
        <v>247</v>
      </c>
      <c r="N1076" t="s">
        <v>247</v>
      </c>
    </row>
    <row r="1077" spans="1:14" x14ac:dyDescent="0.3">
      <c r="A1077" s="1" t="s">
        <v>1798</v>
      </c>
      <c r="B1077" t="s">
        <v>1813</v>
      </c>
      <c r="C1077" s="2" t="s">
        <v>1816</v>
      </c>
      <c r="D1077" t="s">
        <v>282</v>
      </c>
      <c r="E1077" s="7" t="s">
        <v>158</v>
      </c>
      <c r="F1077" s="15" t="s">
        <v>118</v>
      </c>
      <c r="G1077" s="5" t="s">
        <v>468</v>
      </c>
      <c r="H1077" s="6" t="s">
        <v>120</v>
      </c>
      <c r="I1077" s="4" t="s">
        <v>1802</v>
      </c>
      <c r="J1077" s="4" t="s">
        <v>121</v>
      </c>
      <c r="K1077" t="s">
        <v>230</v>
      </c>
      <c r="L1077" t="s">
        <v>1815</v>
      </c>
      <c r="M1077" t="s">
        <v>247</v>
      </c>
      <c r="N1077" s="1" t="s">
        <v>247</v>
      </c>
    </row>
    <row r="1078" spans="1:14" x14ac:dyDescent="0.3">
      <c r="A1078" s="1" t="s">
        <v>1798</v>
      </c>
      <c r="B1078" t="s">
        <v>1817</v>
      </c>
      <c r="C1078" s="2" t="s">
        <v>1818</v>
      </c>
      <c r="D1078" t="s">
        <v>282</v>
      </c>
      <c r="E1078" s="7" t="s">
        <v>158</v>
      </c>
      <c r="F1078" s="15" t="s">
        <v>118</v>
      </c>
      <c r="G1078" s="5" t="s">
        <v>468</v>
      </c>
      <c r="H1078" s="6" t="s">
        <v>120</v>
      </c>
      <c r="I1078" s="4" t="s">
        <v>1802</v>
      </c>
      <c r="J1078" s="4" t="s">
        <v>121</v>
      </c>
      <c r="K1078" t="s">
        <v>235</v>
      </c>
      <c r="L1078" t="s">
        <v>1815</v>
      </c>
      <c r="M1078" t="s">
        <v>247</v>
      </c>
      <c r="N1078" s="1" t="s">
        <v>247</v>
      </c>
    </row>
    <row r="1079" spans="1:14" x14ac:dyDescent="0.3">
      <c r="A1079" s="1" t="s">
        <v>1798</v>
      </c>
      <c r="B1079" t="s">
        <v>1817</v>
      </c>
      <c r="C1079" s="2" t="s">
        <v>1819</v>
      </c>
      <c r="D1079" t="s">
        <v>282</v>
      </c>
      <c r="E1079" s="7" t="s">
        <v>158</v>
      </c>
      <c r="F1079" s="15" t="s">
        <v>118</v>
      </c>
      <c r="G1079" s="5" t="s">
        <v>468</v>
      </c>
      <c r="H1079" s="6" t="s">
        <v>120</v>
      </c>
      <c r="I1079" s="4" t="s">
        <v>1802</v>
      </c>
      <c r="J1079" s="4" t="s">
        <v>121</v>
      </c>
      <c r="K1079" t="s">
        <v>235</v>
      </c>
      <c r="L1079" t="s">
        <v>1815</v>
      </c>
      <c r="M1079" t="s">
        <v>247</v>
      </c>
      <c r="N1079" t="s">
        <v>247</v>
      </c>
    </row>
    <row r="1080" spans="1:14" x14ac:dyDescent="0.3">
      <c r="A1080" s="1" t="s">
        <v>1798</v>
      </c>
      <c r="B1080" t="s">
        <v>1813</v>
      </c>
      <c r="C1080" s="2" t="s">
        <v>1820</v>
      </c>
      <c r="D1080" t="s">
        <v>282</v>
      </c>
      <c r="E1080" s="7" t="s">
        <v>158</v>
      </c>
      <c r="F1080" s="15" t="s">
        <v>118</v>
      </c>
      <c r="G1080" s="5" t="s">
        <v>468</v>
      </c>
      <c r="H1080" s="6" t="s">
        <v>120</v>
      </c>
      <c r="I1080" s="4" t="s">
        <v>1802</v>
      </c>
      <c r="J1080" s="4" t="s">
        <v>121</v>
      </c>
      <c r="K1080" t="s">
        <v>230</v>
      </c>
      <c r="L1080" t="s">
        <v>1815</v>
      </c>
      <c r="M1080" t="s">
        <v>247</v>
      </c>
      <c r="N1080" t="s">
        <v>247</v>
      </c>
    </row>
    <row r="1081" spans="1:14" x14ac:dyDescent="0.3">
      <c r="A1081" s="1" t="s">
        <v>1798</v>
      </c>
      <c r="B1081" t="s">
        <v>1821</v>
      </c>
      <c r="C1081" s="2" t="s">
        <v>1822</v>
      </c>
      <c r="D1081" t="s">
        <v>282</v>
      </c>
      <c r="E1081" s="7" t="s">
        <v>158</v>
      </c>
      <c r="F1081" s="15" t="s">
        <v>118</v>
      </c>
      <c r="G1081" s="5" t="s">
        <v>1210</v>
      </c>
      <c r="H1081" s="6" t="s">
        <v>120</v>
      </c>
      <c r="I1081" s="4" t="s">
        <v>1802</v>
      </c>
      <c r="J1081" s="4" t="s">
        <v>121</v>
      </c>
      <c r="K1081" t="s">
        <v>230</v>
      </c>
      <c r="L1081" t="s">
        <v>1823</v>
      </c>
      <c r="M1081" t="s">
        <v>247</v>
      </c>
      <c r="N1081" s="1" t="s">
        <v>247</v>
      </c>
    </row>
    <row r="1082" spans="1:14" x14ac:dyDescent="0.3">
      <c r="A1082" s="1" t="s">
        <v>1824</v>
      </c>
      <c r="B1082" t="s">
        <v>1825</v>
      </c>
      <c r="C1082" s="2" t="s">
        <v>1826</v>
      </c>
      <c r="D1082" t="s">
        <v>282</v>
      </c>
      <c r="E1082" s="10" t="s">
        <v>187</v>
      </c>
      <c r="F1082" s="14" t="s">
        <v>119</v>
      </c>
      <c r="G1082" s="5" t="s">
        <v>1827</v>
      </c>
      <c r="H1082" s="6" t="s">
        <v>120</v>
      </c>
      <c r="I1082" s="4" t="s">
        <v>1828</v>
      </c>
      <c r="J1082" s="4" t="s">
        <v>121</v>
      </c>
      <c r="K1082" t="s">
        <v>230</v>
      </c>
      <c r="L1082" t="s">
        <v>1829</v>
      </c>
      <c r="M1082" t="s">
        <v>1830</v>
      </c>
      <c r="N1082" t="s">
        <v>247</v>
      </c>
    </row>
    <row r="1083" spans="1:14" x14ac:dyDescent="0.3">
      <c r="A1083" s="1" t="s">
        <v>1824</v>
      </c>
      <c r="B1083" t="s">
        <v>1825</v>
      </c>
      <c r="C1083" s="2" t="s">
        <v>1831</v>
      </c>
      <c r="D1083" t="s">
        <v>282</v>
      </c>
      <c r="E1083" s="10" t="s">
        <v>187</v>
      </c>
      <c r="F1083" s="14" t="s">
        <v>119</v>
      </c>
      <c r="G1083" s="5" t="s">
        <v>1827</v>
      </c>
      <c r="H1083" s="6" t="s">
        <v>120</v>
      </c>
      <c r="I1083" s="4" t="s">
        <v>1828</v>
      </c>
      <c r="J1083" s="4" t="s">
        <v>121</v>
      </c>
      <c r="K1083" t="s">
        <v>230</v>
      </c>
      <c r="L1083" t="s">
        <v>1829</v>
      </c>
      <c r="M1083" t="s">
        <v>1830</v>
      </c>
      <c r="N1083" s="1" t="s">
        <v>247</v>
      </c>
    </row>
    <row r="1084" spans="1:14" x14ac:dyDescent="0.3">
      <c r="A1084" s="1" t="s">
        <v>130</v>
      </c>
      <c r="B1084" t="s">
        <v>1832</v>
      </c>
      <c r="C1084" s="2" t="s">
        <v>1833</v>
      </c>
      <c r="D1084" t="s">
        <v>282</v>
      </c>
      <c r="E1084" s="10" t="s">
        <v>187</v>
      </c>
      <c r="F1084" s="14" t="s">
        <v>119</v>
      </c>
      <c r="G1084" s="5" t="s">
        <v>551</v>
      </c>
      <c r="H1084" s="6" t="s">
        <v>120</v>
      </c>
      <c r="I1084" s="4" t="s">
        <v>178</v>
      </c>
      <c r="J1084" s="4" t="s">
        <v>121</v>
      </c>
      <c r="K1084" t="s">
        <v>387</v>
      </c>
      <c r="L1084" t="s">
        <v>1834</v>
      </c>
      <c r="M1084" t="s">
        <v>1834</v>
      </c>
      <c r="N1084" s="1" t="s">
        <v>247</v>
      </c>
    </row>
    <row r="1085" spans="1:14" x14ac:dyDescent="0.3">
      <c r="A1085" s="1" t="s">
        <v>1835</v>
      </c>
      <c r="B1085" t="s">
        <v>1836</v>
      </c>
      <c r="C1085" s="2" t="s">
        <v>1837</v>
      </c>
      <c r="D1085" t="s">
        <v>282</v>
      </c>
      <c r="E1085" s="8" t="s">
        <v>166</v>
      </c>
      <c r="F1085" s="15" t="s">
        <v>118</v>
      </c>
      <c r="G1085" s="5" t="s">
        <v>551</v>
      </c>
      <c r="H1085" s="6" t="s">
        <v>120</v>
      </c>
      <c r="I1085" s="4" t="s">
        <v>178</v>
      </c>
      <c r="J1085" s="4" t="s">
        <v>121</v>
      </c>
      <c r="K1085" t="s">
        <v>235</v>
      </c>
      <c r="L1085" t="s">
        <v>1834</v>
      </c>
      <c r="M1085" t="s">
        <v>1834</v>
      </c>
      <c r="N1085" t="s">
        <v>247</v>
      </c>
    </row>
    <row r="1086" spans="1:14" x14ac:dyDescent="0.3">
      <c r="A1086" s="1" t="s">
        <v>1838</v>
      </c>
      <c r="B1086" t="s">
        <v>1839</v>
      </c>
      <c r="C1086" s="2" t="s">
        <v>1840</v>
      </c>
      <c r="D1086" t="s">
        <v>282</v>
      </c>
      <c r="E1086" s="10" t="s">
        <v>187</v>
      </c>
      <c r="F1086" s="14" t="s">
        <v>119</v>
      </c>
      <c r="G1086" s="5" t="s">
        <v>310</v>
      </c>
      <c r="H1086" s="6" t="s">
        <v>120</v>
      </c>
      <c r="I1086" s="4" t="s">
        <v>451</v>
      </c>
      <c r="J1086" s="4" t="s">
        <v>121</v>
      </c>
      <c r="K1086" t="s">
        <v>387</v>
      </c>
      <c r="L1086" t="s">
        <v>1841</v>
      </c>
      <c r="M1086" t="s">
        <v>247</v>
      </c>
      <c r="N1086" t="s">
        <v>247</v>
      </c>
    </row>
    <row r="1087" spans="1:14" x14ac:dyDescent="0.3">
      <c r="A1087" s="1" t="s">
        <v>1842</v>
      </c>
      <c r="B1087" t="s">
        <v>1843</v>
      </c>
      <c r="C1087" s="2" t="s">
        <v>1844</v>
      </c>
      <c r="D1087" t="s">
        <v>282</v>
      </c>
      <c r="E1087" s="7" t="s">
        <v>158</v>
      </c>
      <c r="F1087" s="15" t="s">
        <v>118</v>
      </c>
      <c r="G1087" s="5" t="s">
        <v>1210</v>
      </c>
      <c r="H1087" s="6" t="s">
        <v>120</v>
      </c>
      <c r="I1087" s="4" t="s">
        <v>1845</v>
      </c>
      <c r="J1087" s="4" t="s">
        <v>121</v>
      </c>
      <c r="K1087" t="s">
        <v>230</v>
      </c>
      <c r="L1087" t="s">
        <v>1846</v>
      </c>
      <c r="M1087" t="s">
        <v>247</v>
      </c>
      <c r="N1087" t="s">
        <v>247</v>
      </c>
    </row>
    <row r="1088" spans="1:14" x14ac:dyDescent="0.3">
      <c r="A1088" s="1" t="s">
        <v>1842</v>
      </c>
      <c r="B1088" t="s">
        <v>1843</v>
      </c>
      <c r="C1088" s="2" t="s">
        <v>1847</v>
      </c>
      <c r="D1088" t="s">
        <v>282</v>
      </c>
      <c r="E1088" s="7" t="s">
        <v>158</v>
      </c>
      <c r="F1088" s="15" t="s">
        <v>118</v>
      </c>
      <c r="G1088" s="5" t="s">
        <v>1210</v>
      </c>
      <c r="H1088" s="6" t="s">
        <v>120</v>
      </c>
      <c r="I1088" s="4" t="s">
        <v>1845</v>
      </c>
      <c r="J1088" s="4" t="s">
        <v>121</v>
      </c>
      <c r="K1088" t="s">
        <v>230</v>
      </c>
      <c r="L1088" t="s">
        <v>1846</v>
      </c>
      <c r="M1088" t="s">
        <v>247</v>
      </c>
      <c r="N1088" t="s">
        <v>247</v>
      </c>
    </row>
    <row r="1089" spans="1:14" x14ac:dyDescent="0.3">
      <c r="A1089" s="1" t="s">
        <v>1842</v>
      </c>
      <c r="B1089" t="s">
        <v>1843</v>
      </c>
      <c r="C1089" s="2" t="s">
        <v>1848</v>
      </c>
      <c r="D1089" t="s">
        <v>282</v>
      </c>
      <c r="E1089" s="7" t="s">
        <v>158</v>
      </c>
      <c r="F1089" s="15" t="s">
        <v>118</v>
      </c>
      <c r="G1089" s="5" t="s">
        <v>1210</v>
      </c>
      <c r="H1089" s="6" t="s">
        <v>120</v>
      </c>
      <c r="I1089" s="4" t="s">
        <v>1845</v>
      </c>
      <c r="J1089" s="4" t="s">
        <v>121</v>
      </c>
      <c r="K1089" t="s">
        <v>230</v>
      </c>
      <c r="L1089" t="s">
        <v>1846</v>
      </c>
      <c r="M1089" t="s">
        <v>247</v>
      </c>
      <c r="N1089" s="1" t="s">
        <v>247</v>
      </c>
    </row>
    <row r="1090" spans="1:14" x14ac:dyDescent="0.3">
      <c r="A1090" s="1" t="s">
        <v>1842</v>
      </c>
      <c r="B1090" t="s">
        <v>1849</v>
      </c>
      <c r="C1090" s="2" t="s">
        <v>1850</v>
      </c>
      <c r="D1090" t="s">
        <v>282</v>
      </c>
      <c r="E1090" s="12" t="s">
        <v>205</v>
      </c>
      <c r="F1090" s="14" t="s">
        <v>119</v>
      </c>
      <c r="G1090" s="5" t="s">
        <v>1851</v>
      </c>
      <c r="H1090" s="6" t="s">
        <v>120</v>
      </c>
      <c r="I1090" s="4" t="s">
        <v>1845</v>
      </c>
      <c r="J1090" s="4" t="s">
        <v>121</v>
      </c>
      <c r="K1090" t="s">
        <v>230</v>
      </c>
      <c r="L1090" t="s">
        <v>1852</v>
      </c>
      <c r="M1090" t="s">
        <v>247</v>
      </c>
      <c r="N1090" t="s">
        <v>247</v>
      </c>
    </row>
    <row r="1091" spans="1:14" x14ac:dyDescent="0.3">
      <c r="A1091" s="1" t="s">
        <v>1842</v>
      </c>
      <c r="B1091" t="s">
        <v>1853</v>
      </c>
      <c r="C1091" s="2" t="s">
        <v>1854</v>
      </c>
      <c r="D1091" t="s">
        <v>282</v>
      </c>
      <c r="E1091" s="3" t="s">
        <v>152</v>
      </c>
      <c r="F1091" s="14" t="s">
        <v>119</v>
      </c>
      <c r="G1091" s="5" t="s">
        <v>1851</v>
      </c>
      <c r="H1091" s="6" t="s">
        <v>120</v>
      </c>
      <c r="I1091" s="4" t="s">
        <v>1398</v>
      </c>
      <c r="J1091" s="4" t="s">
        <v>121</v>
      </c>
      <c r="K1091" t="s">
        <v>230</v>
      </c>
      <c r="L1091" t="s">
        <v>1855</v>
      </c>
      <c r="M1091" t="s">
        <v>1444</v>
      </c>
      <c r="N1091" t="s">
        <v>247</v>
      </c>
    </row>
    <row r="1092" spans="1:14" x14ac:dyDescent="0.3">
      <c r="A1092" s="1" t="s">
        <v>1842</v>
      </c>
      <c r="B1092" t="s">
        <v>1853</v>
      </c>
      <c r="C1092" s="2" t="s">
        <v>1856</v>
      </c>
      <c r="D1092" t="s">
        <v>282</v>
      </c>
      <c r="E1092" s="3" t="s">
        <v>152</v>
      </c>
      <c r="F1092" s="14" t="s">
        <v>119</v>
      </c>
      <c r="G1092" s="5" t="s">
        <v>1851</v>
      </c>
      <c r="H1092" s="6" t="s">
        <v>120</v>
      </c>
      <c r="I1092" s="4" t="s">
        <v>1398</v>
      </c>
      <c r="J1092" s="4" t="s">
        <v>121</v>
      </c>
      <c r="K1092" t="s">
        <v>230</v>
      </c>
      <c r="L1092" t="s">
        <v>1855</v>
      </c>
      <c r="M1092" t="s">
        <v>1444</v>
      </c>
      <c r="N1092" s="1" t="s">
        <v>247</v>
      </c>
    </row>
    <row r="1093" spans="1:14" x14ac:dyDescent="0.3">
      <c r="A1093" s="1" t="s">
        <v>1842</v>
      </c>
      <c r="B1093" t="s">
        <v>1853</v>
      </c>
      <c r="C1093" s="2" t="s">
        <v>1857</v>
      </c>
      <c r="D1093" t="s">
        <v>282</v>
      </c>
      <c r="E1093" s="3" t="s">
        <v>152</v>
      </c>
      <c r="F1093" s="14" t="s">
        <v>119</v>
      </c>
      <c r="G1093" s="5" t="s">
        <v>1851</v>
      </c>
      <c r="H1093" s="6" t="s">
        <v>120</v>
      </c>
      <c r="I1093" s="4" t="s">
        <v>1398</v>
      </c>
      <c r="J1093" s="4" t="s">
        <v>121</v>
      </c>
      <c r="K1093" t="s">
        <v>230</v>
      </c>
      <c r="L1093" t="s">
        <v>1855</v>
      </c>
      <c r="M1093" t="s">
        <v>1444</v>
      </c>
      <c r="N1093" t="s">
        <v>247</v>
      </c>
    </row>
    <row r="1094" spans="1:14" x14ac:dyDescent="0.3">
      <c r="A1094" s="1" t="s">
        <v>1842</v>
      </c>
      <c r="B1094" t="s">
        <v>1853</v>
      </c>
      <c r="C1094" s="2" t="s">
        <v>1858</v>
      </c>
      <c r="D1094" t="s">
        <v>282</v>
      </c>
      <c r="E1094" s="3" t="s">
        <v>152</v>
      </c>
      <c r="F1094" s="14" t="s">
        <v>119</v>
      </c>
      <c r="G1094" s="5" t="s">
        <v>310</v>
      </c>
      <c r="H1094" s="6" t="s">
        <v>120</v>
      </c>
      <c r="I1094" s="4" t="s">
        <v>1398</v>
      </c>
      <c r="J1094" s="4" t="s">
        <v>121</v>
      </c>
      <c r="K1094" t="s">
        <v>238</v>
      </c>
      <c r="L1094" t="s">
        <v>1855</v>
      </c>
      <c r="M1094" t="s">
        <v>1444</v>
      </c>
      <c r="N1094" s="1" t="s">
        <v>247</v>
      </c>
    </row>
    <row r="1095" spans="1:14" x14ac:dyDescent="0.3">
      <c r="A1095" s="1" t="s">
        <v>1842</v>
      </c>
      <c r="B1095" t="s">
        <v>1853</v>
      </c>
      <c r="C1095" s="2" t="s">
        <v>1859</v>
      </c>
      <c r="D1095" t="s">
        <v>282</v>
      </c>
      <c r="E1095" s="3" t="s">
        <v>152</v>
      </c>
      <c r="F1095" s="14" t="s">
        <v>119</v>
      </c>
      <c r="G1095" s="5" t="s">
        <v>1851</v>
      </c>
      <c r="H1095" s="6" t="s">
        <v>120</v>
      </c>
      <c r="I1095" s="4" t="s">
        <v>1398</v>
      </c>
      <c r="J1095" s="4" t="s">
        <v>121</v>
      </c>
      <c r="K1095" t="s">
        <v>230</v>
      </c>
      <c r="L1095" t="s">
        <v>1855</v>
      </c>
      <c r="M1095" t="s">
        <v>1444</v>
      </c>
      <c r="N1095" t="s">
        <v>247</v>
      </c>
    </row>
    <row r="1096" spans="1:14" x14ac:dyDescent="0.3">
      <c r="A1096" s="1" t="s">
        <v>1842</v>
      </c>
      <c r="B1096" t="s">
        <v>1853</v>
      </c>
      <c r="C1096" s="2" t="s">
        <v>1860</v>
      </c>
      <c r="D1096" t="s">
        <v>282</v>
      </c>
      <c r="E1096" s="3" t="s">
        <v>152</v>
      </c>
      <c r="F1096" s="14" t="s">
        <v>119</v>
      </c>
      <c r="G1096" s="5" t="s">
        <v>310</v>
      </c>
      <c r="H1096" s="6" t="s">
        <v>120</v>
      </c>
      <c r="I1096" s="4" t="s">
        <v>1398</v>
      </c>
      <c r="J1096" s="4" t="s">
        <v>121</v>
      </c>
      <c r="K1096" t="s">
        <v>387</v>
      </c>
      <c r="L1096" t="s">
        <v>1855</v>
      </c>
      <c r="M1096" t="s">
        <v>1444</v>
      </c>
      <c r="N1096" s="1" t="s">
        <v>247</v>
      </c>
    </row>
    <row r="1097" spans="1:14" x14ac:dyDescent="0.3">
      <c r="A1097" s="1" t="s">
        <v>1842</v>
      </c>
      <c r="B1097" t="s">
        <v>1853</v>
      </c>
      <c r="C1097" s="2" t="s">
        <v>1861</v>
      </c>
      <c r="D1097" t="s">
        <v>282</v>
      </c>
      <c r="E1097" s="3" t="s">
        <v>152</v>
      </c>
      <c r="F1097" s="14" t="s">
        <v>119</v>
      </c>
      <c r="G1097" s="5" t="s">
        <v>1851</v>
      </c>
      <c r="H1097" s="6" t="s">
        <v>120</v>
      </c>
      <c r="I1097" s="4" t="s">
        <v>1398</v>
      </c>
      <c r="J1097" s="4" t="s">
        <v>121</v>
      </c>
      <c r="K1097" t="s">
        <v>230</v>
      </c>
      <c r="L1097" t="s">
        <v>1855</v>
      </c>
      <c r="M1097" t="s">
        <v>1444</v>
      </c>
      <c r="N1097" s="1" t="s">
        <v>247</v>
      </c>
    </row>
    <row r="1098" spans="1:14" x14ac:dyDescent="0.3">
      <c r="A1098" s="1" t="s">
        <v>1842</v>
      </c>
      <c r="B1098" t="s">
        <v>1853</v>
      </c>
      <c r="C1098" s="2" t="s">
        <v>1862</v>
      </c>
      <c r="D1098" t="s">
        <v>282</v>
      </c>
      <c r="E1098" s="3" t="s">
        <v>152</v>
      </c>
      <c r="F1098" s="14" t="s">
        <v>119</v>
      </c>
      <c r="G1098" s="5" t="s">
        <v>1851</v>
      </c>
      <c r="H1098" s="6" t="s">
        <v>120</v>
      </c>
      <c r="I1098" s="4" t="s">
        <v>1398</v>
      </c>
      <c r="J1098" s="4" t="s">
        <v>121</v>
      </c>
      <c r="K1098" t="s">
        <v>230</v>
      </c>
      <c r="L1098" t="s">
        <v>1855</v>
      </c>
      <c r="M1098" t="s">
        <v>1444</v>
      </c>
      <c r="N1098" t="s">
        <v>247</v>
      </c>
    </row>
    <row r="1099" spans="1:14" x14ac:dyDescent="0.3">
      <c r="A1099" s="1" t="s">
        <v>1842</v>
      </c>
      <c r="B1099" t="s">
        <v>1853</v>
      </c>
      <c r="C1099" s="2" t="s">
        <v>1863</v>
      </c>
      <c r="D1099" t="s">
        <v>282</v>
      </c>
      <c r="E1099" s="3" t="s">
        <v>152</v>
      </c>
      <c r="F1099" s="14" t="s">
        <v>119</v>
      </c>
      <c r="G1099" s="5" t="s">
        <v>1851</v>
      </c>
      <c r="H1099" s="6" t="s">
        <v>120</v>
      </c>
      <c r="I1099" s="4" t="s">
        <v>1398</v>
      </c>
      <c r="J1099" s="4" t="s">
        <v>121</v>
      </c>
      <c r="K1099" t="s">
        <v>230</v>
      </c>
      <c r="L1099" t="s">
        <v>1855</v>
      </c>
      <c r="M1099" t="s">
        <v>1444</v>
      </c>
      <c r="N1099" t="s">
        <v>247</v>
      </c>
    </row>
    <row r="1100" spans="1:14" x14ac:dyDescent="0.3">
      <c r="A1100" s="1" t="s">
        <v>1842</v>
      </c>
      <c r="B1100" t="s">
        <v>1853</v>
      </c>
      <c r="C1100" s="2" t="s">
        <v>1864</v>
      </c>
      <c r="D1100" t="s">
        <v>282</v>
      </c>
      <c r="E1100" s="3" t="s">
        <v>152</v>
      </c>
      <c r="F1100" s="14" t="s">
        <v>119</v>
      </c>
      <c r="G1100" s="5" t="s">
        <v>1851</v>
      </c>
      <c r="H1100" s="6" t="s">
        <v>120</v>
      </c>
      <c r="I1100" s="4" t="s">
        <v>1398</v>
      </c>
      <c r="J1100" s="4" t="s">
        <v>121</v>
      </c>
      <c r="K1100" t="s">
        <v>230</v>
      </c>
      <c r="L1100" t="s">
        <v>1855</v>
      </c>
      <c r="M1100" t="s">
        <v>1444</v>
      </c>
      <c r="N1100" s="1" t="s">
        <v>247</v>
      </c>
    </row>
    <row r="1101" spans="1:14" x14ac:dyDescent="0.3">
      <c r="A1101" s="1" t="s">
        <v>1842</v>
      </c>
      <c r="B1101" t="s">
        <v>1853</v>
      </c>
      <c r="C1101" s="2" t="s">
        <v>1865</v>
      </c>
      <c r="D1101" t="s">
        <v>282</v>
      </c>
      <c r="E1101" s="3" t="s">
        <v>152</v>
      </c>
      <c r="F1101" s="14" t="s">
        <v>119</v>
      </c>
      <c r="G1101" s="5" t="s">
        <v>310</v>
      </c>
      <c r="H1101" s="6" t="s">
        <v>120</v>
      </c>
      <c r="I1101" s="4" t="s">
        <v>1398</v>
      </c>
      <c r="J1101" s="4" t="s">
        <v>121</v>
      </c>
      <c r="K1101" t="s">
        <v>238</v>
      </c>
      <c r="L1101" t="s">
        <v>1855</v>
      </c>
      <c r="M1101" t="s">
        <v>1444</v>
      </c>
      <c r="N1101" t="s">
        <v>247</v>
      </c>
    </row>
    <row r="1102" spans="1:14" x14ac:dyDescent="0.3">
      <c r="A1102" s="1" t="s">
        <v>1842</v>
      </c>
      <c r="B1102" t="s">
        <v>1866</v>
      </c>
      <c r="C1102" s="2" t="s">
        <v>1867</v>
      </c>
      <c r="D1102" t="s">
        <v>282</v>
      </c>
      <c r="E1102" s="7" t="s">
        <v>158</v>
      </c>
      <c r="F1102" s="15" t="s">
        <v>118</v>
      </c>
      <c r="G1102" s="5" t="s">
        <v>1868</v>
      </c>
      <c r="H1102" s="6" t="s">
        <v>120</v>
      </c>
      <c r="I1102" s="4" t="s">
        <v>1845</v>
      </c>
      <c r="J1102" s="4" t="s">
        <v>121</v>
      </c>
      <c r="K1102" t="s">
        <v>230</v>
      </c>
      <c r="M1102" t="s">
        <v>247</v>
      </c>
      <c r="N1102" t="s">
        <v>247</v>
      </c>
    </row>
    <row r="1103" spans="1:14" x14ac:dyDescent="0.3">
      <c r="A1103" s="1" t="s">
        <v>1842</v>
      </c>
      <c r="B1103" t="s">
        <v>1869</v>
      </c>
      <c r="C1103" s="2" t="s">
        <v>1870</v>
      </c>
      <c r="D1103" t="s">
        <v>282</v>
      </c>
      <c r="E1103" s="10" t="s">
        <v>187</v>
      </c>
      <c r="F1103" s="14" t="s">
        <v>119</v>
      </c>
      <c r="G1103" s="5" t="s">
        <v>150</v>
      </c>
      <c r="H1103" s="6" t="s">
        <v>120</v>
      </c>
      <c r="I1103" s="4" t="s">
        <v>1845</v>
      </c>
      <c r="J1103" s="4" t="s">
        <v>121</v>
      </c>
      <c r="K1103" t="s">
        <v>238</v>
      </c>
      <c r="L1103" t="s">
        <v>1871</v>
      </c>
      <c r="N1103" t="s">
        <v>247</v>
      </c>
    </row>
    <row r="1104" spans="1:14" x14ac:dyDescent="0.3">
      <c r="A1104" s="1" t="s">
        <v>1842</v>
      </c>
      <c r="B1104" t="s">
        <v>1869</v>
      </c>
      <c r="C1104" s="2" t="s">
        <v>1872</v>
      </c>
      <c r="D1104" t="s">
        <v>282</v>
      </c>
      <c r="E1104" s="12" t="s">
        <v>205</v>
      </c>
      <c r="F1104" s="14" t="s">
        <v>119</v>
      </c>
      <c r="G1104" s="5" t="s">
        <v>1293</v>
      </c>
      <c r="H1104" s="6" t="s">
        <v>120</v>
      </c>
      <c r="I1104" s="4" t="s">
        <v>1845</v>
      </c>
      <c r="J1104" s="4" t="s">
        <v>121</v>
      </c>
      <c r="K1104" t="s">
        <v>230</v>
      </c>
      <c r="L1104" t="s">
        <v>1871</v>
      </c>
      <c r="M1104" t="s">
        <v>247</v>
      </c>
      <c r="N1104" s="1" t="s">
        <v>247</v>
      </c>
    </row>
    <row r="1105" spans="1:14" x14ac:dyDescent="0.3">
      <c r="A1105" s="1" t="s">
        <v>1842</v>
      </c>
      <c r="B1105" t="s">
        <v>1869</v>
      </c>
      <c r="C1105" s="2" t="s">
        <v>1873</v>
      </c>
      <c r="D1105" t="s">
        <v>282</v>
      </c>
      <c r="E1105" s="12" t="s">
        <v>205</v>
      </c>
      <c r="F1105" s="14" t="s">
        <v>119</v>
      </c>
      <c r="G1105" s="5" t="s">
        <v>1293</v>
      </c>
      <c r="H1105" s="6" t="s">
        <v>120</v>
      </c>
      <c r="I1105" s="4" t="s">
        <v>1845</v>
      </c>
      <c r="J1105" s="4" t="s">
        <v>121</v>
      </c>
      <c r="K1105" t="s">
        <v>230</v>
      </c>
      <c r="L1105" t="s">
        <v>1871</v>
      </c>
      <c r="M1105" t="s">
        <v>247</v>
      </c>
      <c r="N1105" t="s">
        <v>247</v>
      </c>
    </row>
    <row r="1106" spans="1:14" x14ac:dyDescent="0.3">
      <c r="A1106" s="1" t="s">
        <v>1842</v>
      </c>
      <c r="B1106" t="s">
        <v>1874</v>
      </c>
      <c r="C1106" s="2" t="s">
        <v>1875</v>
      </c>
      <c r="D1106" t="s">
        <v>282</v>
      </c>
      <c r="E1106" s="3" t="s">
        <v>152</v>
      </c>
      <c r="F1106" s="14" t="s">
        <v>119</v>
      </c>
      <c r="G1106" s="5" t="s">
        <v>1876</v>
      </c>
      <c r="H1106" s="6" t="s">
        <v>120</v>
      </c>
      <c r="I1106" s="4" t="s">
        <v>1845</v>
      </c>
      <c r="J1106" s="4" t="s">
        <v>121</v>
      </c>
      <c r="K1106" t="s">
        <v>230</v>
      </c>
      <c r="L1106" t="s">
        <v>1877</v>
      </c>
      <c r="M1106" s="4" t="s">
        <v>247</v>
      </c>
      <c r="N1106" s="1" t="s">
        <v>247</v>
      </c>
    </row>
    <row r="1107" spans="1:14" x14ac:dyDescent="0.3">
      <c r="A1107" s="1" t="s">
        <v>1842</v>
      </c>
      <c r="B1107" t="s">
        <v>1878</v>
      </c>
      <c r="C1107" s="2" t="s">
        <v>1879</v>
      </c>
      <c r="D1107" t="s">
        <v>282</v>
      </c>
      <c r="E1107" s="3" t="s">
        <v>152</v>
      </c>
      <c r="F1107" s="14" t="s">
        <v>119</v>
      </c>
      <c r="G1107" s="5" t="s">
        <v>551</v>
      </c>
      <c r="H1107" s="6" t="s">
        <v>120</v>
      </c>
      <c r="I1107" s="4" t="s">
        <v>451</v>
      </c>
      <c r="J1107" s="4" t="s">
        <v>121</v>
      </c>
      <c r="K1107" t="s">
        <v>235</v>
      </c>
      <c r="L1107" t="s">
        <v>1880</v>
      </c>
      <c r="M1107" t="s">
        <v>1881</v>
      </c>
      <c r="N1107" s="1" t="s">
        <v>247</v>
      </c>
    </row>
    <row r="1108" spans="1:14" x14ac:dyDescent="0.3">
      <c r="A1108" s="1" t="s">
        <v>1842</v>
      </c>
      <c r="B1108" t="s">
        <v>1882</v>
      </c>
      <c r="C1108" s="2" t="s">
        <v>1883</v>
      </c>
      <c r="D1108" t="s">
        <v>282</v>
      </c>
      <c r="E1108" s="10" t="s">
        <v>187</v>
      </c>
      <c r="F1108" s="14" t="s">
        <v>119</v>
      </c>
      <c r="G1108" s="5" t="s">
        <v>157</v>
      </c>
      <c r="H1108" s="6" t="s">
        <v>120</v>
      </c>
      <c r="I1108" s="4" t="s">
        <v>1398</v>
      </c>
      <c r="J1108" s="4" t="s">
        <v>121</v>
      </c>
      <c r="K1108" t="s">
        <v>230</v>
      </c>
      <c r="L1108" t="s">
        <v>1884</v>
      </c>
      <c r="M1108" t="s">
        <v>1444</v>
      </c>
      <c r="N1108" s="1" t="s">
        <v>247</v>
      </c>
    </row>
    <row r="1109" spans="1:14" x14ac:dyDescent="0.3">
      <c r="A1109" s="1" t="s">
        <v>1842</v>
      </c>
      <c r="B1109" t="s">
        <v>1885</v>
      </c>
      <c r="C1109" s="2" t="s">
        <v>1886</v>
      </c>
      <c r="D1109" t="s">
        <v>282</v>
      </c>
      <c r="E1109" s="12" t="s">
        <v>205</v>
      </c>
      <c r="F1109" s="14" t="s">
        <v>119</v>
      </c>
      <c r="G1109" s="5" t="s">
        <v>310</v>
      </c>
      <c r="H1109" s="6" t="s">
        <v>120</v>
      </c>
      <c r="I1109" s="4" t="s">
        <v>1845</v>
      </c>
      <c r="J1109" s="4" t="s">
        <v>121</v>
      </c>
      <c r="K1109" t="s">
        <v>235</v>
      </c>
      <c r="L1109" t="s">
        <v>1887</v>
      </c>
      <c r="N1109" t="s">
        <v>247</v>
      </c>
    </row>
    <row r="1110" spans="1:14" x14ac:dyDescent="0.3">
      <c r="A1110" s="1" t="s">
        <v>1842</v>
      </c>
      <c r="B1110" t="s">
        <v>1885</v>
      </c>
      <c r="C1110" s="2" t="s">
        <v>1888</v>
      </c>
      <c r="D1110" t="s">
        <v>282</v>
      </c>
      <c r="E1110" s="12" t="s">
        <v>205</v>
      </c>
      <c r="F1110" s="14" t="s">
        <v>119</v>
      </c>
      <c r="G1110" s="5" t="s">
        <v>310</v>
      </c>
      <c r="H1110" s="6" t="s">
        <v>120</v>
      </c>
      <c r="I1110" s="4" t="s">
        <v>1845</v>
      </c>
      <c r="J1110" s="4" t="s">
        <v>121</v>
      </c>
      <c r="K1110" t="s">
        <v>235</v>
      </c>
      <c r="L1110" t="s">
        <v>1887</v>
      </c>
      <c r="N1110" s="1" t="s">
        <v>247</v>
      </c>
    </row>
    <row r="1111" spans="1:14" x14ac:dyDescent="0.3">
      <c r="A1111" s="1" t="s">
        <v>1842</v>
      </c>
      <c r="B1111" t="s">
        <v>1885</v>
      </c>
      <c r="C1111" s="2" t="s">
        <v>1889</v>
      </c>
      <c r="D1111" t="s">
        <v>282</v>
      </c>
      <c r="E1111" s="12" t="s">
        <v>205</v>
      </c>
      <c r="F1111" s="14" t="s">
        <v>119</v>
      </c>
      <c r="G1111" s="5" t="s">
        <v>310</v>
      </c>
      <c r="H1111" s="6" t="s">
        <v>120</v>
      </c>
      <c r="I1111" s="4" t="s">
        <v>1845</v>
      </c>
      <c r="J1111" s="4" t="s">
        <v>121</v>
      </c>
      <c r="K1111" t="s">
        <v>230</v>
      </c>
      <c r="L1111" t="s">
        <v>1887</v>
      </c>
      <c r="M1111" t="s">
        <v>247</v>
      </c>
      <c r="N1111" t="s">
        <v>247</v>
      </c>
    </row>
    <row r="1112" spans="1:14" x14ac:dyDescent="0.3">
      <c r="A1112" s="1" t="s">
        <v>1842</v>
      </c>
      <c r="B1112" t="s">
        <v>1885</v>
      </c>
      <c r="C1112" s="2" t="s">
        <v>1890</v>
      </c>
      <c r="D1112" t="s">
        <v>282</v>
      </c>
      <c r="E1112" s="12" t="s">
        <v>205</v>
      </c>
      <c r="F1112" s="14" t="s">
        <v>119</v>
      </c>
      <c r="G1112" s="5" t="s">
        <v>310</v>
      </c>
      <c r="H1112" s="6" t="s">
        <v>120</v>
      </c>
      <c r="I1112" s="4" t="s">
        <v>1845</v>
      </c>
      <c r="J1112" s="4" t="s">
        <v>121</v>
      </c>
      <c r="K1112" t="s">
        <v>230</v>
      </c>
      <c r="L1112" t="s">
        <v>1887</v>
      </c>
      <c r="M1112" t="s">
        <v>247</v>
      </c>
      <c r="N1112" s="1" t="s">
        <v>247</v>
      </c>
    </row>
    <row r="1113" spans="1:14" x14ac:dyDescent="0.3">
      <c r="A1113" s="1" t="s">
        <v>1842</v>
      </c>
      <c r="B1113" t="s">
        <v>1885</v>
      </c>
      <c r="C1113" s="2" t="s">
        <v>1891</v>
      </c>
      <c r="D1113" t="s">
        <v>282</v>
      </c>
      <c r="E1113" s="12" t="s">
        <v>205</v>
      </c>
      <c r="F1113" s="14" t="s">
        <v>119</v>
      </c>
      <c r="G1113" s="5" t="s">
        <v>310</v>
      </c>
      <c r="H1113" s="6" t="s">
        <v>120</v>
      </c>
      <c r="I1113" s="4" t="s">
        <v>1845</v>
      </c>
      <c r="J1113" s="4" t="s">
        <v>121</v>
      </c>
      <c r="K1113" t="s">
        <v>230</v>
      </c>
      <c r="L1113" t="s">
        <v>1887</v>
      </c>
      <c r="N1113" t="s">
        <v>247</v>
      </c>
    </row>
    <row r="1114" spans="1:14" x14ac:dyDescent="0.3">
      <c r="A1114" s="1" t="s">
        <v>1842</v>
      </c>
      <c r="B1114" t="s">
        <v>1885</v>
      </c>
      <c r="C1114" s="2" t="s">
        <v>1892</v>
      </c>
      <c r="D1114" t="s">
        <v>282</v>
      </c>
      <c r="E1114" s="12" t="s">
        <v>205</v>
      </c>
      <c r="F1114" s="14" t="s">
        <v>119</v>
      </c>
      <c r="G1114" s="5" t="s">
        <v>310</v>
      </c>
      <c r="H1114" s="6" t="s">
        <v>120</v>
      </c>
      <c r="I1114" s="4" t="s">
        <v>1845</v>
      </c>
      <c r="J1114" s="4" t="s">
        <v>121</v>
      </c>
      <c r="K1114" t="s">
        <v>230</v>
      </c>
      <c r="L1114" t="s">
        <v>1887</v>
      </c>
      <c r="M1114" t="s">
        <v>247</v>
      </c>
      <c r="N1114" t="s">
        <v>247</v>
      </c>
    </row>
    <row r="1115" spans="1:14" x14ac:dyDescent="0.3">
      <c r="A1115" s="1" t="s">
        <v>1842</v>
      </c>
      <c r="B1115" t="s">
        <v>1885</v>
      </c>
      <c r="C1115" s="2" t="s">
        <v>1893</v>
      </c>
      <c r="D1115" t="s">
        <v>282</v>
      </c>
      <c r="E1115" s="12" t="s">
        <v>205</v>
      </c>
      <c r="F1115" s="14" t="s">
        <v>119</v>
      </c>
      <c r="G1115" s="5" t="s">
        <v>310</v>
      </c>
      <c r="H1115" s="6" t="s">
        <v>120</v>
      </c>
      <c r="I1115" s="4" t="s">
        <v>1845</v>
      </c>
      <c r="J1115" s="4" t="s">
        <v>121</v>
      </c>
      <c r="K1115" t="s">
        <v>230</v>
      </c>
      <c r="L1115" t="s">
        <v>1887</v>
      </c>
      <c r="M1115" t="s">
        <v>247</v>
      </c>
      <c r="N1115" s="1" t="s">
        <v>247</v>
      </c>
    </row>
    <row r="1116" spans="1:14" x14ac:dyDescent="0.3">
      <c r="A1116" s="1" t="s">
        <v>1842</v>
      </c>
      <c r="B1116" t="s">
        <v>1894</v>
      </c>
      <c r="C1116" s="2" t="s">
        <v>1895</v>
      </c>
      <c r="D1116" t="s">
        <v>282</v>
      </c>
      <c r="E1116" s="10" t="s">
        <v>187</v>
      </c>
      <c r="F1116" s="14" t="s">
        <v>119</v>
      </c>
      <c r="G1116" s="5" t="s">
        <v>551</v>
      </c>
      <c r="H1116" s="6" t="s">
        <v>120</v>
      </c>
      <c r="I1116" s="4" t="s">
        <v>1896</v>
      </c>
      <c r="J1116" s="4" t="s">
        <v>121</v>
      </c>
      <c r="K1116" t="s">
        <v>235</v>
      </c>
      <c r="L1116" t="s">
        <v>1880</v>
      </c>
      <c r="M1116" t="s">
        <v>1897</v>
      </c>
      <c r="N1116" t="s">
        <v>247</v>
      </c>
    </row>
    <row r="1117" spans="1:14" x14ac:dyDescent="0.3">
      <c r="A1117" s="1" t="s">
        <v>1842</v>
      </c>
      <c r="B1117" t="s">
        <v>1894</v>
      </c>
      <c r="C1117" s="2" t="s">
        <v>1898</v>
      </c>
      <c r="D1117" t="s">
        <v>282</v>
      </c>
      <c r="E1117" s="3" t="s">
        <v>152</v>
      </c>
      <c r="F1117" s="14" t="s">
        <v>119</v>
      </c>
      <c r="G1117" s="5" t="s">
        <v>551</v>
      </c>
      <c r="H1117" s="6" t="s">
        <v>120</v>
      </c>
      <c r="I1117" s="4" t="s">
        <v>1896</v>
      </c>
      <c r="J1117" s="4" t="s">
        <v>121</v>
      </c>
      <c r="K1117" t="s">
        <v>387</v>
      </c>
      <c r="L1117" t="s">
        <v>1880</v>
      </c>
      <c r="M1117" t="s">
        <v>1897</v>
      </c>
      <c r="N1117" t="s">
        <v>247</v>
      </c>
    </row>
    <row r="1118" spans="1:14" x14ac:dyDescent="0.3">
      <c r="A1118" s="1" t="s">
        <v>1842</v>
      </c>
      <c r="B1118" t="s">
        <v>1899</v>
      </c>
      <c r="C1118" s="2" t="s">
        <v>1900</v>
      </c>
      <c r="D1118" t="s">
        <v>282</v>
      </c>
      <c r="E1118" s="7" t="s">
        <v>158</v>
      </c>
      <c r="F1118" s="15" t="s">
        <v>118</v>
      </c>
      <c r="G1118" s="4" t="s">
        <v>1211</v>
      </c>
      <c r="H1118" s="4" t="s">
        <v>121</v>
      </c>
      <c r="I1118" s="4" t="s">
        <v>461</v>
      </c>
      <c r="J1118" s="4" t="s">
        <v>121</v>
      </c>
      <c r="K1118" t="s">
        <v>230</v>
      </c>
      <c r="L1118" t="s">
        <v>1901</v>
      </c>
      <c r="M1118" s="4" t="s">
        <v>247</v>
      </c>
      <c r="N1118" t="s">
        <v>247</v>
      </c>
    </row>
    <row r="1119" spans="1:14" x14ac:dyDescent="0.3">
      <c r="A1119" s="1" t="s">
        <v>1842</v>
      </c>
      <c r="B1119" t="s">
        <v>1899</v>
      </c>
      <c r="C1119" s="2" t="s">
        <v>1902</v>
      </c>
      <c r="D1119" t="s">
        <v>282</v>
      </c>
      <c r="E1119" s="7" t="s">
        <v>158</v>
      </c>
      <c r="F1119" s="15" t="s">
        <v>118</v>
      </c>
      <c r="G1119" s="4" t="s">
        <v>1211</v>
      </c>
      <c r="H1119" s="4" t="s">
        <v>121</v>
      </c>
      <c r="I1119" s="4" t="s">
        <v>461</v>
      </c>
      <c r="J1119" s="4" t="s">
        <v>121</v>
      </c>
      <c r="K1119" t="s">
        <v>230</v>
      </c>
      <c r="L1119" t="s">
        <v>1901</v>
      </c>
      <c r="M1119" s="4" t="s">
        <v>247</v>
      </c>
      <c r="N1119" t="s">
        <v>247</v>
      </c>
    </row>
    <row r="1120" spans="1:14" x14ac:dyDescent="0.3">
      <c r="A1120" s="1" t="s">
        <v>1842</v>
      </c>
      <c r="B1120" t="s">
        <v>1899</v>
      </c>
      <c r="C1120" s="2" t="s">
        <v>1903</v>
      </c>
      <c r="D1120" t="s">
        <v>282</v>
      </c>
      <c r="E1120" s="7" t="s">
        <v>158</v>
      </c>
      <c r="F1120" s="15" t="s">
        <v>118</v>
      </c>
      <c r="G1120" s="4" t="s">
        <v>1211</v>
      </c>
      <c r="H1120" s="4" t="s">
        <v>121</v>
      </c>
      <c r="I1120" s="4" t="s">
        <v>461</v>
      </c>
      <c r="J1120" s="4" t="s">
        <v>121</v>
      </c>
      <c r="K1120" t="s">
        <v>230</v>
      </c>
      <c r="L1120" t="s">
        <v>1901</v>
      </c>
      <c r="M1120" s="4" t="s">
        <v>247</v>
      </c>
      <c r="N1120" s="1" t="s">
        <v>247</v>
      </c>
    </row>
    <row r="1121" spans="1:14" x14ac:dyDescent="0.3">
      <c r="A1121" s="1" t="s">
        <v>1904</v>
      </c>
      <c r="B1121" t="s">
        <v>1905</v>
      </c>
      <c r="C1121" s="2" t="s">
        <v>1906</v>
      </c>
      <c r="D1121" t="s">
        <v>282</v>
      </c>
      <c r="E1121" s="10" t="s">
        <v>187</v>
      </c>
      <c r="F1121" s="14" t="s">
        <v>119</v>
      </c>
      <c r="G1121" s="5" t="s">
        <v>283</v>
      </c>
      <c r="H1121" s="6" t="s">
        <v>120</v>
      </c>
      <c r="I1121" s="4" t="s">
        <v>1907</v>
      </c>
      <c r="J1121" s="4" t="s">
        <v>121</v>
      </c>
      <c r="K1121" t="s">
        <v>230</v>
      </c>
      <c r="L1121" t="s">
        <v>1908</v>
      </c>
      <c r="M1121" t="s">
        <v>1908</v>
      </c>
      <c r="N1121" t="s">
        <v>247</v>
      </c>
    </row>
    <row r="1122" spans="1:14" x14ac:dyDescent="0.3">
      <c r="A1122" s="1" t="s">
        <v>1904</v>
      </c>
      <c r="B1122" t="s">
        <v>1905</v>
      </c>
      <c r="C1122" s="2" t="s">
        <v>1909</v>
      </c>
      <c r="D1122" t="s">
        <v>282</v>
      </c>
      <c r="E1122" s="10" t="s">
        <v>187</v>
      </c>
      <c r="F1122" s="14" t="s">
        <v>119</v>
      </c>
      <c r="G1122" s="5" t="s">
        <v>283</v>
      </c>
      <c r="H1122" s="6" t="s">
        <v>120</v>
      </c>
      <c r="I1122" s="4" t="s">
        <v>1907</v>
      </c>
      <c r="J1122" s="4" t="s">
        <v>121</v>
      </c>
      <c r="K1122" t="s">
        <v>230</v>
      </c>
      <c r="L1122" t="s">
        <v>1908</v>
      </c>
      <c r="M1122" t="s">
        <v>1908</v>
      </c>
      <c r="N1122" s="1" t="s">
        <v>247</v>
      </c>
    </row>
    <row r="1123" spans="1:14" x14ac:dyDescent="0.3">
      <c r="A1123" s="1" t="s">
        <v>1904</v>
      </c>
      <c r="B1123" t="s">
        <v>1905</v>
      </c>
      <c r="C1123" s="2" t="s">
        <v>1910</v>
      </c>
      <c r="D1123" t="s">
        <v>282</v>
      </c>
      <c r="E1123" s="10" t="s">
        <v>187</v>
      </c>
      <c r="F1123" s="14" t="s">
        <v>119</v>
      </c>
      <c r="G1123" s="5" t="s">
        <v>283</v>
      </c>
      <c r="H1123" s="6" t="s">
        <v>120</v>
      </c>
      <c r="I1123" s="4" t="s">
        <v>1907</v>
      </c>
      <c r="J1123" s="4" t="s">
        <v>121</v>
      </c>
      <c r="K1123" t="s">
        <v>230</v>
      </c>
      <c r="L1123" t="s">
        <v>1908</v>
      </c>
      <c r="M1123" t="s">
        <v>1908</v>
      </c>
      <c r="N1123" t="s">
        <v>247</v>
      </c>
    </row>
    <row r="1124" spans="1:14" x14ac:dyDescent="0.3">
      <c r="A1124" s="1" t="s">
        <v>1904</v>
      </c>
      <c r="B1124" t="s">
        <v>1905</v>
      </c>
      <c r="C1124" s="2" t="s">
        <v>1911</v>
      </c>
      <c r="D1124" t="s">
        <v>282</v>
      </c>
      <c r="E1124" s="10" t="s">
        <v>187</v>
      </c>
      <c r="F1124" s="14" t="s">
        <v>119</v>
      </c>
      <c r="G1124" s="5" t="s">
        <v>283</v>
      </c>
      <c r="H1124" s="6" t="s">
        <v>120</v>
      </c>
      <c r="I1124" s="4" t="s">
        <v>1907</v>
      </c>
      <c r="J1124" s="4" t="s">
        <v>121</v>
      </c>
      <c r="K1124" t="s">
        <v>230</v>
      </c>
      <c r="L1124" t="s">
        <v>1908</v>
      </c>
      <c r="M1124" t="s">
        <v>1908</v>
      </c>
      <c r="N1124" t="s">
        <v>247</v>
      </c>
    </row>
    <row r="1125" spans="1:14" x14ac:dyDescent="0.3">
      <c r="A1125" s="1" t="s">
        <v>1904</v>
      </c>
      <c r="B1125" t="s">
        <v>1905</v>
      </c>
      <c r="C1125" s="2" t="s">
        <v>1912</v>
      </c>
      <c r="D1125" t="s">
        <v>282</v>
      </c>
      <c r="E1125" s="10" t="s">
        <v>187</v>
      </c>
      <c r="F1125" s="14" t="s">
        <v>119</v>
      </c>
      <c r="G1125" s="5" t="s">
        <v>283</v>
      </c>
      <c r="H1125" s="6" t="s">
        <v>120</v>
      </c>
      <c r="I1125" s="4" t="s">
        <v>1907</v>
      </c>
      <c r="J1125" s="4" t="s">
        <v>121</v>
      </c>
      <c r="K1125" t="s">
        <v>230</v>
      </c>
      <c r="L1125" t="s">
        <v>1908</v>
      </c>
      <c r="M1125" t="s">
        <v>1908</v>
      </c>
      <c r="N1125" s="1" t="s">
        <v>247</v>
      </c>
    </row>
    <row r="1126" spans="1:14" x14ac:dyDescent="0.3">
      <c r="A1126" s="1" t="s">
        <v>1904</v>
      </c>
      <c r="B1126" t="s">
        <v>1905</v>
      </c>
      <c r="C1126" s="2" t="s">
        <v>1913</v>
      </c>
      <c r="D1126" t="s">
        <v>282</v>
      </c>
      <c r="E1126" s="10" t="s">
        <v>187</v>
      </c>
      <c r="F1126" s="14" t="s">
        <v>119</v>
      </c>
      <c r="G1126" s="5" t="s">
        <v>283</v>
      </c>
      <c r="H1126" s="6" t="s">
        <v>120</v>
      </c>
      <c r="I1126" s="4" t="s">
        <v>1907</v>
      </c>
      <c r="J1126" s="4" t="s">
        <v>121</v>
      </c>
      <c r="K1126" t="s">
        <v>230</v>
      </c>
      <c r="L1126" t="s">
        <v>1908</v>
      </c>
      <c r="M1126" t="s">
        <v>1908</v>
      </c>
      <c r="N1126" s="1" t="s">
        <v>247</v>
      </c>
    </row>
    <row r="1127" spans="1:14" x14ac:dyDescent="0.3">
      <c r="A1127" s="1" t="s">
        <v>1904</v>
      </c>
      <c r="B1127" t="s">
        <v>1905</v>
      </c>
      <c r="C1127" s="2" t="s">
        <v>1914</v>
      </c>
      <c r="D1127" t="s">
        <v>282</v>
      </c>
      <c r="E1127" s="10" t="s">
        <v>187</v>
      </c>
      <c r="F1127" s="14" t="s">
        <v>119</v>
      </c>
      <c r="G1127" s="5" t="s">
        <v>283</v>
      </c>
      <c r="H1127" s="6" t="s">
        <v>120</v>
      </c>
      <c r="I1127" s="4" t="s">
        <v>1907</v>
      </c>
      <c r="J1127" s="4" t="s">
        <v>121</v>
      </c>
      <c r="K1127" t="s">
        <v>230</v>
      </c>
      <c r="L1127" t="s">
        <v>1908</v>
      </c>
      <c r="M1127" t="s">
        <v>1908</v>
      </c>
      <c r="N1127" t="s">
        <v>247</v>
      </c>
    </row>
    <row r="1128" spans="1:14" x14ac:dyDescent="0.3">
      <c r="A1128" s="1" t="s">
        <v>1904</v>
      </c>
      <c r="B1128" t="s">
        <v>1905</v>
      </c>
      <c r="C1128" s="2" t="s">
        <v>1915</v>
      </c>
      <c r="D1128" t="s">
        <v>282</v>
      </c>
      <c r="E1128" s="10" t="s">
        <v>187</v>
      </c>
      <c r="F1128" s="14" t="s">
        <v>119</v>
      </c>
      <c r="G1128" s="5" t="s">
        <v>283</v>
      </c>
      <c r="H1128" s="6" t="s">
        <v>120</v>
      </c>
      <c r="I1128" s="4" t="s">
        <v>1907</v>
      </c>
      <c r="J1128" s="4" t="s">
        <v>121</v>
      </c>
      <c r="K1128" t="s">
        <v>230</v>
      </c>
      <c r="L1128" t="s">
        <v>1908</v>
      </c>
      <c r="M1128" t="s">
        <v>1908</v>
      </c>
      <c r="N1128" t="s">
        <v>247</v>
      </c>
    </row>
    <row r="1129" spans="1:14" x14ac:dyDescent="0.3">
      <c r="A1129" s="1" t="s">
        <v>1904</v>
      </c>
      <c r="B1129" t="s">
        <v>1905</v>
      </c>
      <c r="C1129" s="2" t="s">
        <v>1916</v>
      </c>
      <c r="D1129" t="s">
        <v>282</v>
      </c>
      <c r="E1129" s="10" t="s">
        <v>187</v>
      </c>
      <c r="F1129" s="14" t="s">
        <v>119</v>
      </c>
      <c r="G1129" s="5" t="s">
        <v>283</v>
      </c>
      <c r="H1129" s="6" t="s">
        <v>120</v>
      </c>
      <c r="I1129" s="4" t="s">
        <v>1907</v>
      </c>
      <c r="J1129" s="4" t="s">
        <v>121</v>
      </c>
      <c r="K1129" t="s">
        <v>230</v>
      </c>
      <c r="L1129" t="s">
        <v>1908</v>
      </c>
      <c r="M1129" t="s">
        <v>1908</v>
      </c>
      <c r="N1129" s="1" t="s">
        <v>247</v>
      </c>
    </row>
    <row r="1130" spans="1:14" x14ac:dyDescent="0.3">
      <c r="A1130" s="1" t="s">
        <v>1904</v>
      </c>
      <c r="B1130" t="s">
        <v>1905</v>
      </c>
      <c r="C1130" s="2" t="s">
        <v>1917</v>
      </c>
      <c r="D1130" t="s">
        <v>282</v>
      </c>
      <c r="E1130" s="10" t="s">
        <v>187</v>
      </c>
      <c r="F1130" s="14" t="s">
        <v>119</v>
      </c>
      <c r="G1130" s="5" t="s">
        <v>283</v>
      </c>
      <c r="H1130" s="6" t="s">
        <v>120</v>
      </c>
      <c r="I1130" s="4" t="s">
        <v>1907</v>
      </c>
      <c r="J1130" s="4" t="s">
        <v>121</v>
      </c>
      <c r="K1130" t="s">
        <v>230</v>
      </c>
      <c r="L1130" t="s">
        <v>1908</v>
      </c>
      <c r="M1130" t="s">
        <v>1908</v>
      </c>
      <c r="N1130" s="1" t="s">
        <v>247</v>
      </c>
    </row>
    <row r="1131" spans="1:14" x14ac:dyDescent="0.3">
      <c r="A1131" s="1" t="s">
        <v>1918</v>
      </c>
      <c r="B1131" t="s">
        <v>1919</v>
      </c>
      <c r="C1131" s="2" t="s">
        <v>1920</v>
      </c>
      <c r="D1131" t="s">
        <v>282</v>
      </c>
      <c r="E1131" s="10" t="s">
        <v>187</v>
      </c>
      <c r="F1131" s="14" t="s">
        <v>119</v>
      </c>
      <c r="G1131" s="5" t="s">
        <v>182</v>
      </c>
      <c r="H1131" s="6" t="s">
        <v>120</v>
      </c>
      <c r="I1131" s="5" t="s">
        <v>156</v>
      </c>
      <c r="J1131" s="5" t="s">
        <v>120</v>
      </c>
      <c r="K1131" t="s">
        <v>230</v>
      </c>
      <c r="L1131" t="s">
        <v>1921</v>
      </c>
      <c r="M1131" t="s">
        <v>1922</v>
      </c>
      <c r="N1131" s="1" t="s">
        <v>247</v>
      </c>
    </row>
    <row r="1132" spans="1:14" x14ac:dyDescent="0.3">
      <c r="A1132" s="1" t="s">
        <v>1918</v>
      </c>
      <c r="B1132" t="s">
        <v>1923</v>
      </c>
      <c r="C1132" s="2" t="s">
        <v>1924</v>
      </c>
      <c r="D1132" t="s">
        <v>282</v>
      </c>
      <c r="E1132" s="8" t="s">
        <v>166</v>
      </c>
      <c r="F1132" s="15" t="s">
        <v>118</v>
      </c>
      <c r="G1132" s="5" t="s">
        <v>150</v>
      </c>
      <c r="H1132" s="6" t="s">
        <v>120</v>
      </c>
      <c r="I1132" s="5" t="s">
        <v>1522</v>
      </c>
      <c r="J1132" s="5" t="s">
        <v>120</v>
      </c>
      <c r="K1132" t="s">
        <v>235</v>
      </c>
      <c r="L1132" t="s">
        <v>1925</v>
      </c>
      <c r="M1132" t="s">
        <v>1926</v>
      </c>
      <c r="N1132" s="1" t="s">
        <v>247</v>
      </c>
    </row>
    <row r="1133" spans="1:14" x14ac:dyDescent="0.3">
      <c r="A1133" s="1" t="s">
        <v>1918</v>
      </c>
      <c r="B1133" t="s">
        <v>1927</v>
      </c>
      <c r="C1133" s="2" t="s">
        <v>1928</v>
      </c>
      <c r="D1133" t="s">
        <v>282</v>
      </c>
      <c r="E1133" s="12" t="s">
        <v>205</v>
      </c>
      <c r="F1133" s="14" t="s">
        <v>119</v>
      </c>
      <c r="G1133" s="5" t="s">
        <v>182</v>
      </c>
      <c r="H1133" s="6" t="s">
        <v>120</v>
      </c>
      <c r="I1133" s="5" t="s">
        <v>1929</v>
      </c>
      <c r="J1133" s="5" t="s">
        <v>120</v>
      </c>
      <c r="K1133" t="s">
        <v>230</v>
      </c>
      <c r="L1133" t="s">
        <v>1921</v>
      </c>
      <c r="M1133" t="s">
        <v>1922</v>
      </c>
      <c r="N1133" s="1" t="s">
        <v>247</v>
      </c>
    </row>
    <row r="1134" spans="1:14" x14ac:dyDescent="0.3">
      <c r="A1134" s="1" t="s">
        <v>1918</v>
      </c>
      <c r="B1134" t="s">
        <v>1927</v>
      </c>
      <c r="C1134" s="2" t="s">
        <v>1930</v>
      </c>
      <c r="D1134" t="s">
        <v>282</v>
      </c>
      <c r="E1134" s="12" t="s">
        <v>205</v>
      </c>
      <c r="F1134" s="14" t="s">
        <v>119</v>
      </c>
      <c r="G1134" s="5" t="s">
        <v>182</v>
      </c>
      <c r="H1134" s="6" t="s">
        <v>120</v>
      </c>
      <c r="I1134" s="5" t="s">
        <v>1929</v>
      </c>
      <c r="J1134" s="5" t="s">
        <v>120</v>
      </c>
      <c r="K1134" t="s">
        <v>230</v>
      </c>
      <c r="L1134" t="s">
        <v>1921</v>
      </c>
      <c r="M1134" t="s">
        <v>1922</v>
      </c>
      <c r="N1134" t="s">
        <v>247</v>
      </c>
    </row>
    <row r="1135" spans="1:14" x14ac:dyDescent="0.3">
      <c r="A1135" s="1" t="s">
        <v>1918</v>
      </c>
      <c r="B1135" t="s">
        <v>1931</v>
      </c>
      <c r="C1135" s="2" t="s">
        <v>1932</v>
      </c>
      <c r="D1135" t="s">
        <v>282</v>
      </c>
      <c r="E1135" s="12" t="s">
        <v>205</v>
      </c>
      <c r="F1135" s="14" t="s">
        <v>119</v>
      </c>
      <c r="G1135" s="5" t="s">
        <v>182</v>
      </c>
      <c r="H1135" s="6" t="s">
        <v>120</v>
      </c>
      <c r="I1135" s="4" t="s">
        <v>1227</v>
      </c>
      <c r="J1135" s="4" t="s">
        <v>121</v>
      </c>
      <c r="K1135" t="s">
        <v>230</v>
      </c>
      <c r="L1135" t="s">
        <v>1921</v>
      </c>
      <c r="M1135" t="s">
        <v>1922</v>
      </c>
      <c r="N1135" t="s">
        <v>247</v>
      </c>
    </row>
    <row r="1136" spans="1:14" x14ac:dyDescent="0.3">
      <c r="A1136" s="1" t="s">
        <v>1933</v>
      </c>
      <c r="B1136" t="s">
        <v>1934</v>
      </c>
      <c r="C1136" s="2" t="s">
        <v>6669</v>
      </c>
      <c r="D1136" t="s">
        <v>282</v>
      </c>
      <c r="E1136" s="3" t="s">
        <v>152</v>
      </c>
      <c r="F1136" s="14" t="s">
        <v>119</v>
      </c>
      <c r="G1136" s="4" t="s">
        <v>178</v>
      </c>
      <c r="H1136" s="4" t="s">
        <v>121</v>
      </c>
      <c r="I1136" s="5" t="s">
        <v>1227</v>
      </c>
      <c r="J1136" s="5" t="s">
        <v>120</v>
      </c>
      <c r="K1136" t="s">
        <v>230</v>
      </c>
      <c r="L1136" t="s">
        <v>1935</v>
      </c>
      <c r="M1136" t="s">
        <v>1935</v>
      </c>
      <c r="N1136" s="1" t="s">
        <v>247</v>
      </c>
    </row>
    <row r="1137" spans="1:14" x14ac:dyDescent="0.3">
      <c r="A1137" s="1" t="s">
        <v>1933</v>
      </c>
      <c r="B1137" t="s">
        <v>1936</v>
      </c>
      <c r="C1137" s="2" t="s">
        <v>1937</v>
      </c>
      <c r="D1137" t="s">
        <v>282</v>
      </c>
      <c r="E1137" s="3" t="s">
        <v>152</v>
      </c>
      <c r="F1137" s="14" t="s">
        <v>119</v>
      </c>
      <c r="G1137" s="4" t="s">
        <v>178</v>
      </c>
      <c r="H1137" s="4" t="s">
        <v>121</v>
      </c>
      <c r="I1137" s="4" t="s">
        <v>1802</v>
      </c>
      <c r="J1137" s="4" t="s">
        <v>121</v>
      </c>
      <c r="K1137" t="s">
        <v>230</v>
      </c>
      <c r="L1137" t="s">
        <v>1935</v>
      </c>
      <c r="M1137" s="4" t="s">
        <v>247</v>
      </c>
      <c r="N1137" s="1" t="s">
        <v>247</v>
      </c>
    </row>
    <row r="1138" spans="1:14" x14ac:dyDescent="0.3">
      <c r="A1138" s="1" t="s">
        <v>1933</v>
      </c>
      <c r="B1138" t="s">
        <v>1936</v>
      </c>
      <c r="C1138" s="2" t="s">
        <v>1938</v>
      </c>
      <c r="D1138" t="s">
        <v>282</v>
      </c>
      <c r="E1138" s="3" t="s">
        <v>152</v>
      </c>
      <c r="F1138" s="14" t="s">
        <v>119</v>
      </c>
      <c r="G1138" s="4" t="s">
        <v>178</v>
      </c>
      <c r="H1138" s="4" t="s">
        <v>121</v>
      </c>
      <c r="I1138" s="4" t="s">
        <v>1802</v>
      </c>
      <c r="J1138" s="4" t="s">
        <v>121</v>
      </c>
      <c r="K1138" t="s">
        <v>230</v>
      </c>
      <c r="L1138" t="s">
        <v>1935</v>
      </c>
      <c r="M1138" s="4" t="s">
        <v>247</v>
      </c>
      <c r="N1138" t="s">
        <v>247</v>
      </c>
    </row>
    <row r="1139" spans="1:14" x14ac:dyDescent="0.3">
      <c r="A1139" s="1" t="s">
        <v>1933</v>
      </c>
      <c r="B1139" t="s">
        <v>1936</v>
      </c>
      <c r="C1139" s="2" t="s">
        <v>1939</v>
      </c>
      <c r="D1139" t="s">
        <v>282</v>
      </c>
      <c r="E1139" s="3" t="s">
        <v>152</v>
      </c>
      <c r="F1139" s="14" t="s">
        <v>119</v>
      </c>
      <c r="G1139" s="4" t="s">
        <v>178</v>
      </c>
      <c r="H1139" s="4" t="s">
        <v>121</v>
      </c>
      <c r="I1139" s="4" t="s">
        <v>1802</v>
      </c>
      <c r="J1139" s="4" t="s">
        <v>121</v>
      </c>
      <c r="K1139" t="s">
        <v>230</v>
      </c>
      <c r="L1139" t="s">
        <v>1935</v>
      </c>
      <c r="M1139" s="4" t="s">
        <v>247</v>
      </c>
      <c r="N1139" s="1" t="s">
        <v>247</v>
      </c>
    </row>
    <row r="1140" spans="1:14" x14ac:dyDescent="0.3">
      <c r="A1140" s="1" t="s">
        <v>1933</v>
      </c>
      <c r="B1140" t="s">
        <v>1936</v>
      </c>
      <c r="C1140" s="2" t="s">
        <v>1940</v>
      </c>
      <c r="D1140" t="s">
        <v>282</v>
      </c>
      <c r="E1140" s="3" t="s">
        <v>152</v>
      </c>
      <c r="F1140" s="14" t="s">
        <v>119</v>
      </c>
      <c r="G1140" s="4" t="s">
        <v>178</v>
      </c>
      <c r="H1140" s="4" t="s">
        <v>121</v>
      </c>
      <c r="I1140" s="4" t="s">
        <v>1802</v>
      </c>
      <c r="J1140" s="4" t="s">
        <v>121</v>
      </c>
      <c r="K1140" t="s">
        <v>230</v>
      </c>
      <c r="L1140" t="s">
        <v>1935</v>
      </c>
      <c r="M1140" s="4" t="s">
        <v>247</v>
      </c>
      <c r="N1140" s="1" t="s">
        <v>247</v>
      </c>
    </row>
    <row r="1141" spans="1:14" x14ac:dyDescent="0.3">
      <c r="A1141" s="1" t="s">
        <v>1933</v>
      </c>
      <c r="B1141" t="s">
        <v>1936</v>
      </c>
      <c r="C1141" s="2" t="s">
        <v>1941</v>
      </c>
      <c r="D1141" t="s">
        <v>282</v>
      </c>
      <c r="E1141" s="3" t="s">
        <v>152</v>
      </c>
      <c r="F1141" s="14" t="s">
        <v>119</v>
      </c>
      <c r="G1141" s="4" t="s">
        <v>178</v>
      </c>
      <c r="H1141" s="4" t="s">
        <v>121</v>
      </c>
      <c r="I1141" s="4" t="s">
        <v>1802</v>
      </c>
      <c r="J1141" s="4" t="s">
        <v>121</v>
      </c>
      <c r="K1141" t="s">
        <v>230</v>
      </c>
      <c r="L1141" t="s">
        <v>1935</v>
      </c>
      <c r="M1141" s="4" t="s">
        <v>247</v>
      </c>
      <c r="N1141" s="1" t="s">
        <v>247</v>
      </c>
    </row>
    <row r="1142" spans="1:14" x14ac:dyDescent="0.3">
      <c r="A1142" s="1" t="s">
        <v>1933</v>
      </c>
      <c r="B1142" t="s">
        <v>1936</v>
      </c>
      <c r="C1142" s="2" t="s">
        <v>1942</v>
      </c>
      <c r="D1142" t="s">
        <v>282</v>
      </c>
      <c r="E1142" s="3" t="s">
        <v>152</v>
      </c>
      <c r="F1142" s="14" t="s">
        <v>119</v>
      </c>
      <c r="G1142" s="4" t="s">
        <v>178</v>
      </c>
      <c r="H1142" s="4" t="s">
        <v>121</v>
      </c>
      <c r="I1142" s="4" t="s">
        <v>1802</v>
      </c>
      <c r="J1142" s="4" t="s">
        <v>121</v>
      </c>
      <c r="K1142" t="s">
        <v>230</v>
      </c>
      <c r="L1142" t="s">
        <v>1935</v>
      </c>
      <c r="M1142" s="4" t="s">
        <v>247</v>
      </c>
      <c r="N1142" s="1" t="s">
        <v>247</v>
      </c>
    </row>
    <row r="1143" spans="1:14" x14ac:dyDescent="0.3">
      <c r="A1143" s="1" t="s">
        <v>1933</v>
      </c>
      <c r="B1143" t="s">
        <v>1936</v>
      </c>
      <c r="C1143" s="2" t="s">
        <v>1943</v>
      </c>
      <c r="D1143" t="s">
        <v>282</v>
      </c>
      <c r="E1143" s="3" t="s">
        <v>152</v>
      </c>
      <c r="F1143" s="14" t="s">
        <v>119</v>
      </c>
      <c r="G1143" s="4" t="s">
        <v>178</v>
      </c>
      <c r="H1143" s="4" t="s">
        <v>121</v>
      </c>
      <c r="I1143" s="4" t="s">
        <v>1802</v>
      </c>
      <c r="J1143" s="4" t="s">
        <v>121</v>
      </c>
      <c r="K1143" t="s">
        <v>230</v>
      </c>
      <c r="L1143" t="s">
        <v>1935</v>
      </c>
      <c r="M1143" s="4" t="s">
        <v>247</v>
      </c>
      <c r="N1143" s="1" t="s">
        <v>247</v>
      </c>
    </row>
    <row r="1144" spans="1:14" x14ac:dyDescent="0.3">
      <c r="A1144" s="1" t="s">
        <v>1933</v>
      </c>
      <c r="B1144" t="s">
        <v>1936</v>
      </c>
      <c r="C1144" s="2" t="s">
        <v>1944</v>
      </c>
      <c r="D1144" t="s">
        <v>282</v>
      </c>
      <c r="E1144" s="3" t="s">
        <v>152</v>
      </c>
      <c r="F1144" s="14" t="s">
        <v>119</v>
      </c>
      <c r="G1144" s="4" t="s">
        <v>178</v>
      </c>
      <c r="H1144" s="4" t="s">
        <v>121</v>
      </c>
      <c r="I1144" s="4" t="s">
        <v>1802</v>
      </c>
      <c r="J1144" s="4" t="s">
        <v>121</v>
      </c>
      <c r="K1144" t="s">
        <v>230</v>
      </c>
      <c r="L1144" t="s">
        <v>1935</v>
      </c>
      <c r="M1144" s="4" t="s">
        <v>247</v>
      </c>
      <c r="N1144" t="s">
        <v>247</v>
      </c>
    </row>
    <row r="1145" spans="1:14" x14ac:dyDescent="0.3">
      <c r="A1145" s="1" t="s">
        <v>1933</v>
      </c>
      <c r="B1145" t="s">
        <v>1945</v>
      </c>
      <c r="C1145" s="2" t="s">
        <v>1946</v>
      </c>
      <c r="D1145" t="s">
        <v>282</v>
      </c>
      <c r="E1145" s="3" t="s">
        <v>152</v>
      </c>
      <c r="F1145" s="14" t="s">
        <v>119</v>
      </c>
      <c r="G1145" s="9" t="s">
        <v>1947</v>
      </c>
      <c r="H1145" s="4" t="s">
        <v>121</v>
      </c>
      <c r="I1145" s="9" t="s">
        <v>1948</v>
      </c>
      <c r="J1145" s="4" t="s">
        <v>121</v>
      </c>
      <c r="K1145" t="s">
        <v>230</v>
      </c>
      <c r="L1145" t="s">
        <v>1949</v>
      </c>
      <c r="M1145" t="s">
        <v>1950</v>
      </c>
      <c r="N1145" s="1" t="s">
        <v>247</v>
      </c>
    </row>
    <row r="1146" spans="1:14" x14ac:dyDescent="0.3">
      <c r="A1146" s="1" t="s">
        <v>1933</v>
      </c>
      <c r="B1146" t="s">
        <v>1945</v>
      </c>
      <c r="C1146" s="2" t="s">
        <v>1951</v>
      </c>
      <c r="D1146" t="s">
        <v>282</v>
      </c>
      <c r="E1146" s="3" t="s">
        <v>152</v>
      </c>
      <c r="F1146" s="14" t="s">
        <v>119</v>
      </c>
      <c r="G1146" s="9" t="s">
        <v>1947</v>
      </c>
      <c r="H1146" s="4" t="s">
        <v>121</v>
      </c>
      <c r="I1146" s="9" t="s">
        <v>1948</v>
      </c>
      <c r="J1146" s="4" t="s">
        <v>121</v>
      </c>
      <c r="K1146" t="s">
        <v>230</v>
      </c>
      <c r="L1146" t="s">
        <v>1949</v>
      </c>
      <c r="M1146" t="s">
        <v>1950</v>
      </c>
      <c r="N1146" s="1" t="s">
        <v>247</v>
      </c>
    </row>
    <row r="1147" spans="1:14" x14ac:dyDescent="0.3">
      <c r="A1147" s="1" t="s">
        <v>1933</v>
      </c>
      <c r="B1147" t="s">
        <v>1952</v>
      </c>
      <c r="C1147" s="2" t="s">
        <v>1953</v>
      </c>
      <c r="D1147" t="s">
        <v>282</v>
      </c>
      <c r="E1147" s="10" t="s">
        <v>187</v>
      </c>
      <c r="F1147" s="14" t="s">
        <v>119</v>
      </c>
      <c r="G1147" s="4" t="s">
        <v>178</v>
      </c>
      <c r="H1147" s="4" t="s">
        <v>121</v>
      </c>
      <c r="I1147" s="4" t="s">
        <v>1954</v>
      </c>
      <c r="J1147" s="4" t="s">
        <v>121</v>
      </c>
      <c r="K1147" t="s">
        <v>230</v>
      </c>
      <c r="L1147" t="s">
        <v>1935</v>
      </c>
      <c r="M1147" t="s">
        <v>1955</v>
      </c>
      <c r="N1147" t="s">
        <v>247</v>
      </c>
    </row>
    <row r="1148" spans="1:14" x14ac:dyDescent="0.3">
      <c r="A1148" s="1" t="s">
        <v>1933</v>
      </c>
      <c r="B1148" t="s">
        <v>1952</v>
      </c>
      <c r="C1148" s="2" t="s">
        <v>1956</v>
      </c>
      <c r="D1148" t="s">
        <v>282</v>
      </c>
      <c r="E1148" s="10" t="s">
        <v>187</v>
      </c>
      <c r="F1148" s="14" t="s">
        <v>119</v>
      </c>
      <c r="G1148" s="4" t="s">
        <v>178</v>
      </c>
      <c r="H1148" s="4" t="s">
        <v>121</v>
      </c>
      <c r="I1148" s="4" t="s">
        <v>1954</v>
      </c>
      <c r="J1148" s="4" t="s">
        <v>121</v>
      </c>
      <c r="K1148" t="s">
        <v>230</v>
      </c>
      <c r="L1148" t="s">
        <v>1935</v>
      </c>
      <c r="M1148" t="s">
        <v>1955</v>
      </c>
      <c r="N1148" s="1" t="s">
        <v>247</v>
      </c>
    </row>
    <row r="1149" spans="1:14" x14ac:dyDescent="0.3">
      <c r="A1149" s="1" t="s">
        <v>1933</v>
      </c>
      <c r="B1149" t="s">
        <v>1952</v>
      </c>
      <c r="C1149" s="2" t="s">
        <v>1957</v>
      </c>
      <c r="D1149" t="s">
        <v>282</v>
      </c>
      <c r="E1149" s="10" t="s">
        <v>187</v>
      </c>
      <c r="F1149" s="14" t="s">
        <v>119</v>
      </c>
      <c r="G1149" s="4" t="s">
        <v>178</v>
      </c>
      <c r="H1149" s="4" t="s">
        <v>121</v>
      </c>
      <c r="I1149" s="4" t="s">
        <v>1954</v>
      </c>
      <c r="J1149" s="4" t="s">
        <v>121</v>
      </c>
      <c r="K1149" t="s">
        <v>230</v>
      </c>
      <c r="L1149" t="s">
        <v>1935</v>
      </c>
      <c r="M1149" t="s">
        <v>1955</v>
      </c>
      <c r="N1149" t="s">
        <v>247</v>
      </c>
    </row>
    <row r="1150" spans="1:14" x14ac:dyDescent="0.3">
      <c r="A1150" s="1" t="s">
        <v>1933</v>
      </c>
      <c r="B1150" t="s">
        <v>1952</v>
      </c>
      <c r="C1150" s="2" t="s">
        <v>1958</v>
      </c>
      <c r="D1150" t="s">
        <v>282</v>
      </c>
      <c r="E1150" s="10" t="s">
        <v>187</v>
      </c>
      <c r="F1150" s="14" t="s">
        <v>119</v>
      </c>
      <c r="G1150" s="4" t="s">
        <v>178</v>
      </c>
      <c r="H1150" s="4" t="s">
        <v>121</v>
      </c>
      <c r="I1150" s="4" t="s">
        <v>1954</v>
      </c>
      <c r="J1150" s="4" t="s">
        <v>121</v>
      </c>
      <c r="K1150" t="s">
        <v>230</v>
      </c>
      <c r="L1150" t="s">
        <v>1935</v>
      </c>
      <c r="M1150" t="s">
        <v>1955</v>
      </c>
      <c r="N1150" s="1" t="s">
        <v>247</v>
      </c>
    </row>
    <row r="1151" spans="1:14" x14ac:dyDescent="0.3">
      <c r="A1151" s="1" t="s">
        <v>1933</v>
      </c>
      <c r="B1151" t="s">
        <v>1959</v>
      </c>
      <c r="C1151" s="2" t="s">
        <v>1960</v>
      </c>
      <c r="D1151" t="s">
        <v>282</v>
      </c>
      <c r="E1151" s="3" t="s">
        <v>152</v>
      </c>
      <c r="F1151" s="14" t="s">
        <v>119</v>
      </c>
      <c r="G1151" s="9" t="s">
        <v>1961</v>
      </c>
      <c r="H1151" s="4" t="s">
        <v>121</v>
      </c>
      <c r="I1151" s="4" t="s">
        <v>1962</v>
      </c>
      <c r="J1151" s="4" t="s">
        <v>121</v>
      </c>
      <c r="K1151" t="s">
        <v>230</v>
      </c>
      <c r="L1151" t="s">
        <v>1963</v>
      </c>
      <c r="M1151" t="s">
        <v>1935</v>
      </c>
      <c r="N1151" s="1" t="s">
        <v>247</v>
      </c>
    </row>
    <row r="1152" spans="1:14" x14ac:dyDescent="0.3">
      <c r="A1152" s="1" t="s">
        <v>1933</v>
      </c>
      <c r="B1152" t="s">
        <v>1959</v>
      </c>
      <c r="C1152" s="2" t="s">
        <v>1964</v>
      </c>
      <c r="D1152" t="s">
        <v>282</v>
      </c>
      <c r="E1152" s="3" t="s">
        <v>152</v>
      </c>
      <c r="F1152" s="14" t="s">
        <v>119</v>
      </c>
      <c r="G1152" s="9" t="s">
        <v>1961</v>
      </c>
      <c r="H1152" s="4" t="s">
        <v>121</v>
      </c>
      <c r="I1152" s="4" t="s">
        <v>1962</v>
      </c>
      <c r="J1152" s="4" t="s">
        <v>121</v>
      </c>
      <c r="K1152" t="s">
        <v>230</v>
      </c>
      <c r="L1152" t="s">
        <v>1963</v>
      </c>
      <c r="M1152" t="s">
        <v>1935</v>
      </c>
      <c r="N1152" t="s">
        <v>247</v>
      </c>
    </row>
    <row r="1153" spans="1:14" x14ac:dyDescent="0.3">
      <c r="A1153" s="1" t="s">
        <v>1933</v>
      </c>
      <c r="B1153" t="s">
        <v>1959</v>
      </c>
      <c r="C1153" s="2" t="s">
        <v>1965</v>
      </c>
      <c r="D1153" t="s">
        <v>282</v>
      </c>
      <c r="E1153" s="3" t="s">
        <v>152</v>
      </c>
      <c r="F1153" s="14" t="s">
        <v>119</v>
      </c>
      <c r="G1153" s="9" t="s">
        <v>1961</v>
      </c>
      <c r="H1153" s="4" t="s">
        <v>121</v>
      </c>
      <c r="I1153" s="4" t="s">
        <v>1962</v>
      </c>
      <c r="J1153" s="4" t="s">
        <v>121</v>
      </c>
      <c r="K1153" t="s">
        <v>230</v>
      </c>
      <c r="L1153" t="s">
        <v>1963</v>
      </c>
      <c r="M1153" t="s">
        <v>1935</v>
      </c>
      <c r="N1153" s="1" t="s">
        <v>247</v>
      </c>
    </row>
    <row r="1154" spans="1:14" x14ac:dyDescent="0.3">
      <c r="A1154" s="1" t="s">
        <v>1933</v>
      </c>
      <c r="B1154" t="s">
        <v>1959</v>
      </c>
      <c r="C1154" s="2" t="s">
        <v>1966</v>
      </c>
      <c r="D1154" t="s">
        <v>282</v>
      </c>
      <c r="E1154" s="3" t="s">
        <v>152</v>
      </c>
      <c r="F1154" s="14" t="s">
        <v>119</v>
      </c>
      <c r="G1154" s="4" t="s">
        <v>178</v>
      </c>
      <c r="H1154" s="4" t="s">
        <v>121</v>
      </c>
      <c r="I1154" s="9" t="s">
        <v>1967</v>
      </c>
      <c r="J1154" s="4" t="s">
        <v>121</v>
      </c>
      <c r="K1154" t="s">
        <v>638</v>
      </c>
      <c r="L1154" t="s">
        <v>1963</v>
      </c>
      <c r="M1154" t="s">
        <v>1935</v>
      </c>
      <c r="N1154" t="s">
        <v>247</v>
      </c>
    </row>
    <row r="1155" spans="1:14" x14ac:dyDescent="0.3">
      <c r="A1155" s="1" t="s">
        <v>1933</v>
      </c>
      <c r="B1155" t="s">
        <v>1959</v>
      </c>
      <c r="C1155" s="2" t="s">
        <v>1968</v>
      </c>
      <c r="D1155" t="s">
        <v>282</v>
      </c>
      <c r="E1155" s="3" t="s">
        <v>152</v>
      </c>
      <c r="F1155" s="14" t="s">
        <v>119</v>
      </c>
      <c r="G1155" s="9" t="s">
        <v>1961</v>
      </c>
      <c r="H1155" s="4" t="s">
        <v>121</v>
      </c>
      <c r="I1155" s="4" t="s">
        <v>1962</v>
      </c>
      <c r="J1155" s="4" t="s">
        <v>121</v>
      </c>
      <c r="K1155" t="s">
        <v>230</v>
      </c>
      <c r="L1155" t="s">
        <v>1963</v>
      </c>
      <c r="M1155" t="s">
        <v>1935</v>
      </c>
      <c r="N1155" t="s">
        <v>247</v>
      </c>
    </row>
    <row r="1156" spans="1:14" x14ac:dyDescent="0.3">
      <c r="A1156" s="1" t="s">
        <v>1933</v>
      </c>
      <c r="B1156" t="s">
        <v>1959</v>
      </c>
      <c r="C1156" s="2" t="s">
        <v>1969</v>
      </c>
      <c r="D1156" t="s">
        <v>282</v>
      </c>
      <c r="E1156" s="3" t="s">
        <v>152</v>
      </c>
      <c r="F1156" s="14" t="s">
        <v>119</v>
      </c>
      <c r="G1156" s="9" t="s">
        <v>1961</v>
      </c>
      <c r="H1156" s="4" t="s">
        <v>121</v>
      </c>
      <c r="I1156" s="4" t="s">
        <v>1962</v>
      </c>
      <c r="J1156" s="4" t="s">
        <v>121</v>
      </c>
      <c r="K1156" t="s">
        <v>230</v>
      </c>
      <c r="L1156" t="s">
        <v>1963</v>
      </c>
      <c r="M1156" t="s">
        <v>1935</v>
      </c>
      <c r="N1156" s="1" t="s">
        <v>247</v>
      </c>
    </row>
    <row r="1157" spans="1:14" x14ac:dyDescent="0.3">
      <c r="A1157" s="1" t="s">
        <v>1933</v>
      </c>
      <c r="B1157" t="s">
        <v>1959</v>
      </c>
      <c r="C1157" s="2" t="s">
        <v>1970</v>
      </c>
      <c r="D1157" t="s">
        <v>282</v>
      </c>
      <c r="E1157" s="3" t="s">
        <v>152</v>
      </c>
      <c r="F1157" s="14" t="s">
        <v>119</v>
      </c>
      <c r="G1157" s="9" t="s">
        <v>1961</v>
      </c>
      <c r="H1157" s="4" t="s">
        <v>121</v>
      </c>
      <c r="I1157" s="4" t="s">
        <v>1962</v>
      </c>
      <c r="J1157" s="4" t="s">
        <v>121</v>
      </c>
      <c r="K1157" t="s">
        <v>230</v>
      </c>
      <c r="L1157" t="s">
        <v>1963</v>
      </c>
      <c r="M1157" t="s">
        <v>1935</v>
      </c>
      <c r="N1157" t="s">
        <v>247</v>
      </c>
    </row>
    <row r="1158" spans="1:14" x14ac:dyDescent="0.3">
      <c r="A1158" s="1" t="s">
        <v>1933</v>
      </c>
      <c r="B1158" t="s">
        <v>1959</v>
      </c>
      <c r="C1158" s="2" t="s">
        <v>1971</v>
      </c>
      <c r="D1158" t="s">
        <v>282</v>
      </c>
      <c r="E1158" s="3" t="s">
        <v>152</v>
      </c>
      <c r="F1158" s="14" t="s">
        <v>119</v>
      </c>
      <c r="G1158" s="4" t="s">
        <v>178</v>
      </c>
      <c r="H1158" s="4" t="s">
        <v>121</v>
      </c>
      <c r="I1158" s="4" t="s">
        <v>1962</v>
      </c>
      <c r="J1158" s="4" t="s">
        <v>121</v>
      </c>
      <c r="K1158" t="s">
        <v>387</v>
      </c>
      <c r="L1158" t="s">
        <v>1963</v>
      </c>
      <c r="M1158" t="s">
        <v>1935</v>
      </c>
      <c r="N1158" s="1" t="s">
        <v>247</v>
      </c>
    </row>
    <row r="1159" spans="1:14" x14ac:dyDescent="0.3">
      <c r="A1159" s="1" t="s">
        <v>1933</v>
      </c>
      <c r="B1159" t="s">
        <v>1959</v>
      </c>
      <c r="C1159" s="2" t="s">
        <v>1972</v>
      </c>
      <c r="D1159" t="s">
        <v>282</v>
      </c>
      <c r="E1159" s="3" t="s">
        <v>152</v>
      </c>
      <c r="F1159" s="14" t="s">
        <v>119</v>
      </c>
      <c r="G1159" s="9" t="s">
        <v>1961</v>
      </c>
      <c r="H1159" s="4" t="s">
        <v>121</v>
      </c>
      <c r="I1159" s="4" t="s">
        <v>1962</v>
      </c>
      <c r="J1159" s="4" t="s">
        <v>121</v>
      </c>
      <c r="K1159" t="s">
        <v>230</v>
      </c>
      <c r="L1159" t="s">
        <v>1963</v>
      </c>
      <c r="M1159" t="s">
        <v>1935</v>
      </c>
      <c r="N1159" s="1" t="s">
        <v>247</v>
      </c>
    </row>
    <row r="1160" spans="1:14" x14ac:dyDescent="0.3">
      <c r="A1160" s="1" t="s">
        <v>1933</v>
      </c>
      <c r="B1160" t="s">
        <v>1959</v>
      </c>
      <c r="C1160" s="2" t="s">
        <v>1973</v>
      </c>
      <c r="D1160" t="s">
        <v>282</v>
      </c>
      <c r="E1160" s="3" t="s">
        <v>152</v>
      </c>
      <c r="F1160" s="14" t="s">
        <v>119</v>
      </c>
      <c r="G1160" s="9" t="s">
        <v>1961</v>
      </c>
      <c r="H1160" s="4" t="s">
        <v>121</v>
      </c>
      <c r="I1160" s="4" t="s">
        <v>1962</v>
      </c>
      <c r="J1160" s="4" t="s">
        <v>121</v>
      </c>
      <c r="K1160" t="s">
        <v>230</v>
      </c>
      <c r="L1160" t="s">
        <v>1963</v>
      </c>
      <c r="M1160" t="s">
        <v>1935</v>
      </c>
      <c r="N1160" t="s">
        <v>247</v>
      </c>
    </row>
    <row r="1161" spans="1:14" x14ac:dyDescent="0.3">
      <c r="A1161" s="1" t="s">
        <v>1933</v>
      </c>
      <c r="B1161" t="s">
        <v>1959</v>
      </c>
      <c r="C1161" s="2" t="s">
        <v>1974</v>
      </c>
      <c r="D1161" t="s">
        <v>282</v>
      </c>
      <c r="E1161" s="3" t="s">
        <v>152</v>
      </c>
      <c r="F1161" s="14" t="s">
        <v>119</v>
      </c>
      <c r="G1161" s="4" t="s">
        <v>178</v>
      </c>
      <c r="H1161" s="4" t="s">
        <v>121</v>
      </c>
      <c r="I1161" s="4" t="s">
        <v>1962</v>
      </c>
      <c r="J1161" s="4" t="s">
        <v>121</v>
      </c>
      <c r="K1161" t="s">
        <v>387</v>
      </c>
      <c r="L1161" t="s">
        <v>1963</v>
      </c>
      <c r="M1161" t="s">
        <v>1935</v>
      </c>
      <c r="N1161" t="s">
        <v>247</v>
      </c>
    </row>
    <row r="1162" spans="1:14" x14ac:dyDescent="0.3">
      <c r="A1162" s="1" t="s">
        <v>1933</v>
      </c>
      <c r="B1162" t="s">
        <v>1959</v>
      </c>
      <c r="C1162" s="2" t="s">
        <v>1975</v>
      </c>
      <c r="D1162" t="s">
        <v>282</v>
      </c>
      <c r="E1162" s="3" t="s">
        <v>152</v>
      </c>
      <c r="F1162" s="14" t="s">
        <v>119</v>
      </c>
      <c r="G1162" s="4" t="s">
        <v>178</v>
      </c>
      <c r="H1162" s="4" t="s">
        <v>121</v>
      </c>
      <c r="I1162" s="4" t="s">
        <v>1962</v>
      </c>
      <c r="J1162" s="4" t="s">
        <v>121</v>
      </c>
      <c r="K1162" t="s">
        <v>387</v>
      </c>
      <c r="L1162" t="s">
        <v>1963</v>
      </c>
      <c r="M1162" t="s">
        <v>1935</v>
      </c>
      <c r="N1162" s="1" t="s">
        <v>247</v>
      </c>
    </row>
    <row r="1163" spans="1:14" x14ac:dyDescent="0.3">
      <c r="A1163" s="1" t="s">
        <v>1933</v>
      </c>
      <c r="B1163" t="s">
        <v>1959</v>
      </c>
      <c r="C1163" s="2" t="s">
        <v>1976</v>
      </c>
      <c r="D1163" t="s">
        <v>282</v>
      </c>
      <c r="E1163" s="3" t="s">
        <v>152</v>
      </c>
      <c r="F1163" s="14" t="s">
        <v>119</v>
      </c>
      <c r="G1163" s="4" t="s">
        <v>178</v>
      </c>
      <c r="H1163" s="4" t="s">
        <v>121</v>
      </c>
      <c r="I1163" s="4" t="s">
        <v>1962</v>
      </c>
      <c r="J1163" s="4" t="s">
        <v>121</v>
      </c>
      <c r="K1163" t="s">
        <v>238</v>
      </c>
      <c r="L1163" t="s">
        <v>1963</v>
      </c>
      <c r="M1163" t="s">
        <v>1935</v>
      </c>
      <c r="N1163" t="s">
        <v>247</v>
      </c>
    </row>
    <row r="1164" spans="1:14" x14ac:dyDescent="0.3">
      <c r="A1164" s="1" t="s">
        <v>1933</v>
      </c>
      <c r="B1164" t="s">
        <v>1959</v>
      </c>
      <c r="C1164" s="2" t="s">
        <v>1977</v>
      </c>
      <c r="D1164" t="s">
        <v>282</v>
      </c>
      <c r="E1164" s="3" t="s">
        <v>152</v>
      </c>
      <c r="F1164" s="14" t="s">
        <v>119</v>
      </c>
      <c r="G1164" s="9" t="s">
        <v>1961</v>
      </c>
      <c r="H1164" s="4" t="s">
        <v>121</v>
      </c>
      <c r="I1164" s="4" t="s">
        <v>1962</v>
      </c>
      <c r="J1164" s="4" t="s">
        <v>121</v>
      </c>
      <c r="K1164" t="s">
        <v>230</v>
      </c>
      <c r="L1164" t="s">
        <v>1963</v>
      </c>
      <c r="M1164" t="s">
        <v>1935</v>
      </c>
      <c r="N1164" s="1" t="s">
        <v>247</v>
      </c>
    </row>
    <row r="1165" spans="1:14" x14ac:dyDescent="0.3">
      <c r="A1165" s="1" t="s">
        <v>1933</v>
      </c>
      <c r="B1165" t="s">
        <v>1978</v>
      </c>
      <c r="C1165" s="2" t="s">
        <v>1979</v>
      </c>
      <c r="D1165" t="s">
        <v>282</v>
      </c>
      <c r="E1165" s="3" t="s">
        <v>152</v>
      </c>
      <c r="F1165" s="14" t="s">
        <v>119</v>
      </c>
      <c r="G1165" s="4" t="s">
        <v>168</v>
      </c>
      <c r="H1165" s="4" t="s">
        <v>121</v>
      </c>
      <c r="I1165" s="4" t="s">
        <v>1980</v>
      </c>
      <c r="J1165" s="4" t="s">
        <v>121</v>
      </c>
      <c r="K1165" t="s">
        <v>387</v>
      </c>
      <c r="L1165" t="s">
        <v>1935</v>
      </c>
      <c r="M1165" t="s">
        <v>1981</v>
      </c>
      <c r="N1165" s="1" t="s">
        <v>247</v>
      </c>
    </row>
    <row r="1166" spans="1:14" x14ac:dyDescent="0.3">
      <c r="A1166" s="1" t="s">
        <v>1933</v>
      </c>
      <c r="B1166" t="s">
        <v>1978</v>
      </c>
      <c r="C1166" s="2" t="s">
        <v>1982</v>
      </c>
      <c r="D1166" t="s">
        <v>282</v>
      </c>
      <c r="E1166" s="3" t="s">
        <v>152</v>
      </c>
      <c r="F1166" s="14" t="s">
        <v>119</v>
      </c>
      <c r="G1166" s="4" t="s">
        <v>178</v>
      </c>
      <c r="H1166" s="4" t="s">
        <v>121</v>
      </c>
      <c r="I1166" s="4" t="s">
        <v>1980</v>
      </c>
      <c r="J1166" s="4" t="s">
        <v>121</v>
      </c>
      <c r="K1166" t="s">
        <v>230</v>
      </c>
      <c r="L1166" t="s">
        <v>1935</v>
      </c>
      <c r="M1166" t="s">
        <v>1981</v>
      </c>
      <c r="N1166" s="1" t="s">
        <v>247</v>
      </c>
    </row>
    <row r="1167" spans="1:14" x14ac:dyDescent="0.3">
      <c r="A1167" s="1" t="s">
        <v>1933</v>
      </c>
      <c r="B1167" t="s">
        <v>1983</v>
      </c>
      <c r="C1167" s="2" t="s">
        <v>1984</v>
      </c>
      <c r="D1167" t="s">
        <v>282</v>
      </c>
      <c r="E1167" s="3" t="s">
        <v>152</v>
      </c>
      <c r="F1167" s="14" t="s">
        <v>119</v>
      </c>
      <c r="G1167" s="4" t="s">
        <v>178</v>
      </c>
      <c r="H1167" s="4" t="s">
        <v>121</v>
      </c>
      <c r="I1167" s="4" t="s">
        <v>1802</v>
      </c>
      <c r="J1167" s="4" t="s">
        <v>121</v>
      </c>
      <c r="K1167" t="s">
        <v>230</v>
      </c>
      <c r="L1167" t="s">
        <v>1935</v>
      </c>
      <c r="M1167" t="s">
        <v>247</v>
      </c>
      <c r="N1167" s="1" t="s">
        <v>247</v>
      </c>
    </row>
    <row r="1168" spans="1:14" x14ac:dyDescent="0.3">
      <c r="A1168" s="1" t="s">
        <v>1933</v>
      </c>
      <c r="B1168" t="s">
        <v>1983</v>
      </c>
      <c r="C1168" s="2" t="s">
        <v>1985</v>
      </c>
      <c r="D1168" t="s">
        <v>282</v>
      </c>
      <c r="E1168" s="3" t="s">
        <v>152</v>
      </c>
      <c r="F1168" s="14" t="s">
        <v>119</v>
      </c>
      <c r="G1168" s="4" t="s">
        <v>178</v>
      </c>
      <c r="H1168" s="4" t="s">
        <v>121</v>
      </c>
      <c r="I1168" s="4" t="s">
        <v>1802</v>
      </c>
      <c r="J1168" s="4" t="s">
        <v>121</v>
      </c>
      <c r="K1168" t="s">
        <v>230</v>
      </c>
      <c r="L1168" t="s">
        <v>1935</v>
      </c>
      <c r="M1168" t="s">
        <v>247</v>
      </c>
      <c r="N1168" s="1" t="s">
        <v>247</v>
      </c>
    </row>
    <row r="1169" spans="1:14" x14ac:dyDescent="0.3">
      <c r="A1169" s="1" t="s">
        <v>1933</v>
      </c>
      <c r="B1169" t="s">
        <v>1986</v>
      </c>
      <c r="C1169" s="2" t="s">
        <v>1987</v>
      </c>
      <c r="D1169" t="s">
        <v>282</v>
      </c>
      <c r="E1169" s="3" t="s">
        <v>152</v>
      </c>
      <c r="F1169" s="14" t="s">
        <v>119</v>
      </c>
      <c r="G1169" s="4" t="s">
        <v>178</v>
      </c>
      <c r="H1169" s="4" t="s">
        <v>121</v>
      </c>
      <c r="I1169" s="11" t="s">
        <v>343</v>
      </c>
      <c r="J1169" s="4" t="s">
        <v>121</v>
      </c>
      <c r="K1169" t="s">
        <v>230</v>
      </c>
      <c r="L1169" t="s">
        <v>1935</v>
      </c>
      <c r="M1169" t="s">
        <v>1935</v>
      </c>
      <c r="N1169" s="1" t="s">
        <v>247</v>
      </c>
    </row>
    <row r="1170" spans="1:14" x14ac:dyDescent="0.3">
      <c r="A1170" s="1" t="s">
        <v>1933</v>
      </c>
      <c r="B1170" t="s">
        <v>1988</v>
      </c>
      <c r="C1170" s="2" t="s">
        <v>1989</v>
      </c>
      <c r="D1170" t="s">
        <v>282</v>
      </c>
      <c r="E1170" s="3" t="s">
        <v>152</v>
      </c>
      <c r="F1170" s="14" t="s">
        <v>119</v>
      </c>
      <c r="G1170" s="9" t="s">
        <v>1990</v>
      </c>
      <c r="H1170" s="4" t="s">
        <v>121</v>
      </c>
      <c r="I1170" s="9" t="s">
        <v>1991</v>
      </c>
      <c r="J1170" s="4" t="s">
        <v>121</v>
      </c>
      <c r="K1170" t="s">
        <v>230</v>
      </c>
      <c r="L1170" t="s">
        <v>1992</v>
      </c>
      <c r="M1170" t="s">
        <v>1935</v>
      </c>
      <c r="N1170" t="s">
        <v>247</v>
      </c>
    </row>
    <row r="1171" spans="1:14" x14ac:dyDescent="0.3">
      <c r="A1171" s="1" t="s">
        <v>1933</v>
      </c>
      <c r="B1171" t="s">
        <v>1988</v>
      </c>
      <c r="C1171" s="2" t="s">
        <v>1993</v>
      </c>
      <c r="D1171" t="s">
        <v>282</v>
      </c>
      <c r="E1171" s="3" t="s">
        <v>152</v>
      </c>
      <c r="F1171" s="14" t="s">
        <v>119</v>
      </c>
      <c r="G1171" s="9" t="s">
        <v>1990</v>
      </c>
      <c r="H1171" s="4" t="s">
        <v>121</v>
      </c>
      <c r="I1171" s="9" t="s">
        <v>1991</v>
      </c>
      <c r="J1171" s="4" t="s">
        <v>121</v>
      </c>
      <c r="K1171" t="s">
        <v>230</v>
      </c>
      <c r="L1171" t="s">
        <v>1992</v>
      </c>
      <c r="M1171" t="s">
        <v>1935</v>
      </c>
      <c r="N1171" t="s">
        <v>247</v>
      </c>
    </row>
    <row r="1172" spans="1:14" x14ac:dyDescent="0.3">
      <c r="A1172" s="1" t="s">
        <v>1933</v>
      </c>
      <c r="B1172" t="s">
        <v>1988</v>
      </c>
      <c r="C1172" s="2" t="s">
        <v>1994</v>
      </c>
      <c r="D1172" t="s">
        <v>282</v>
      </c>
      <c r="E1172" s="3" t="s">
        <v>152</v>
      </c>
      <c r="F1172" s="14" t="s">
        <v>119</v>
      </c>
      <c r="G1172" s="9" t="s">
        <v>1990</v>
      </c>
      <c r="H1172" s="4" t="s">
        <v>121</v>
      </c>
      <c r="I1172" s="9" t="s">
        <v>1991</v>
      </c>
      <c r="J1172" s="4" t="s">
        <v>121</v>
      </c>
      <c r="K1172" t="s">
        <v>235</v>
      </c>
      <c r="L1172" t="s">
        <v>1992</v>
      </c>
      <c r="M1172" t="s">
        <v>1935</v>
      </c>
      <c r="N1172" t="s">
        <v>247</v>
      </c>
    </row>
    <row r="1173" spans="1:14" x14ac:dyDescent="0.3">
      <c r="A1173" s="1" t="s">
        <v>1933</v>
      </c>
      <c r="B1173" t="s">
        <v>1988</v>
      </c>
      <c r="C1173" s="2" t="s">
        <v>1995</v>
      </c>
      <c r="D1173" t="s">
        <v>282</v>
      </c>
      <c r="E1173" s="3" t="s">
        <v>152</v>
      </c>
      <c r="F1173" s="14" t="s">
        <v>119</v>
      </c>
      <c r="G1173" s="9" t="s">
        <v>1990</v>
      </c>
      <c r="H1173" s="4" t="s">
        <v>121</v>
      </c>
      <c r="I1173" s="9" t="s">
        <v>1991</v>
      </c>
      <c r="J1173" s="4" t="s">
        <v>121</v>
      </c>
      <c r="K1173" t="s">
        <v>230</v>
      </c>
      <c r="L1173" t="s">
        <v>1992</v>
      </c>
      <c r="M1173" t="s">
        <v>1935</v>
      </c>
      <c r="N1173" t="s">
        <v>247</v>
      </c>
    </row>
    <row r="1174" spans="1:14" x14ac:dyDescent="0.3">
      <c r="A1174" s="1" t="s">
        <v>1933</v>
      </c>
      <c r="B1174" t="s">
        <v>1988</v>
      </c>
      <c r="C1174" s="2" t="s">
        <v>1996</v>
      </c>
      <c r="D1174" t="s">
        <v>282</v>
      </c>
      <c r="E1174" s="3" t="s">
        <v>152</v>
      </c>
      <c r="F1174" s="14" t="s">
        <v>119</v>
      </c>
      <c r="G1174" s="9" t="s">
        <v>1990</v>
      </c>
      <c r="H1174" s="4" t="s">
        <v>121</v>
      </c>
      <c r="I1174" s="9" t="s">
        <v>1991</v>
      </c>
      <c r="J1174" s="4" t="s">
        <v>121</v>
      </c>
      <c r="K1174" t="s">
        <v>235</v>
      </c>
      <c r="L1174" t="s">
        <v>1992</v>
      </c>
      <c r="M1174" t="s">
        <v>1935</v>
      </c>
      <c r="N1174" s="1" t="s">
        <v>247</v>
      </c>
    </row>
    <row r="1175" spans="1:14" x14ac:dyDescent="0.3">
      <c r="A1175" s="1" t="s">
        <v>1933</v>
      </c>
      <c r="B1175" t="s">
        <v>1988</v>
      </c>
      <c r="C1175" s="2" t="s">
        <v>1997</v>
      </c>
      <c r="D1175" t="s">
        <v>282</v>
      </c>
      <c r="E1175" s="3" t="s">
        <v>152</v>
      </c>
      <c r="F1175" s="14" t="s">
        <v>119</v>
      </c>
      <c r="G1175" s="9" t="s">
        <v>1990</v>
      </c>
      <c r="H1175" s="4" t="s">
        <v>121</v>
      </c>
      <c r="I1175" s="9" t="s">
        <v>1991</v>
      </c>
      <c r="J1175" s="4" t="s">
        <v>121</v>
      </c>
      <c r="K1175" t="s">
        <v>230</v>
      </c>
      <c r="L1175" t="s">
        <v>1992</v>
      </c>
      <c r="M1175" t="s">
        <v>1935</v>
      </c>
      <c r="N1175" s="1" t="s">
        <v>247</v>
      </c>
    </row>
    <row r="1176" spans="1:14" x14ac:dyDescent="0.3">
      <c r="A1176" s="1" t="s">
        <v>1933</v>
      </c>
      <c r="B1176" t="s">
        <v>1988</v>
      </c>
      <c r="C1176" s="2" t="s">
        <v>1998</v>
      </c>
      <c r="D1176" t="s">
        <v>282</v>
      </c>
      <c r="E1176" s="3" t="s">
        <v>152</v>
      </c>
      <c r="F1176" s="14" t="s">
        <v>119</v>
      </c>
      <c r="G1176" s="9" t="s">
        <v>1990</v>
      </c>
      <c r="H1176" s="4" t="s">
        <v>121</v>
      </c>
      <c r="I1176" s="9" t="s">
        <v>1991</v>
      </c>
      <c r="J1176" s="4" t="s">
        <v>121</v>
      </c>
      <c r="K1176" t="s">
        <v>230</v>
      </c>
      <c r="L1176" t="s">
        <v>1992</v>
      </c>
      <c r="M1176" t="s">
        <v>1935</v>
      </c>
      <c r="N1176" t="s">
        <v>247</v>
      </c>
    </row>
    <row r="1177" spans="1:14" x14ac:dyDescent="0.3">
      <c r="A1177" s="1" t="s">
        <v>1933</v>
      </c>
      <c r="B1177" t="s">
        <v>1988</v>
      </c>
      <c r="C1177" s="2" t="s">
        <v>1999</v>
      </c>
      <c r="D1177" t="s">
        <v>282</v>
      </c>
      <c r="E1177" s="3" t="s">
        <v>152</v>
      </c>
      <c r="F1177" s="14" t="s">
        <v>119</v>
      </c>
      <c r="G1177" s="9" t="s">
        <v>1990</v>
      </c>
      <c r="H1177" s="4" t="s">
        <v>121</v>
      </c>
      <c r="I1177" s="9" t="s">
        <v>1991</v>
      </c>
      <c r="J1177" s="4" t="s">
        <v>121</v>
      </c>
      <c r="K1177" t="s">
        <v>230</v>
      </c>
      <c r="L1177" t="s">
        <v>1992</v>
      </c>
      <c r="M1177" t="s">
        <v>1935</v>
      </c>
      <c r="N1177" s="1" t="s">
        <v>247</v>
      </c>
    </row>
    <row r="1178" spans="1:14" x14ac:dyDescent="0.3">
      <c r="A1178" s="1" t="s">
        <v>1933</v>
      </c>
      <c r="B1178" t="s">
        <v>1988</v>
      </c>
      <c r="C1178" s="2" t="s">
        <v>2000</v>
      </c>
      <c r="D1178" t="s">
        <v>282</v>
      </c>
      <c r="E1178" s="3" t="s">
        <v>152</v>
      </c>
      <c r="F1178" s="14" t="s">
        <v>119</v>
      </c>
      <c r="G1178" s="9" t="s">
        <v>1990</v>
      </c>
      <c r="H1178" s="4" t="s">
        <v>121</v>
      </c>
      <c r="I1178" s="9" t="s">
        <v>1991</v>
      </c>
      <c r="J1178" s="4" t="s">
        <v>121</v>
      </c>
      <c r="K1178" t="s">
        <v>230</v>
      </c>
      <c r="L1178" t="s">
        <v>1992</v>
      </c>
      <c r="M1178" t="s">
        <v>1935</v>
      </c>
      <c r="N1178" t="s">
        <v>247</v>
      </c>
    </row>
    <row r="1179" spans="1:14" x14ac:dyDescent="0.3">
      <c r="A1179" s="1" t="s">
        <v>1933</v>
      </c>
      <c r="B1179" t="s">
        <v>1988</v>
      </c>
      <c r="C1179" s="2" t="s">
        <v>2001</v>
      </c>
      <c r="D1179" t="s">
        <v>282</v>
      </c>
      <c r="E1179" s="3" t="s">
        <v>152</v>
      </c>
      <c r="F1179" s="14" t="s">
        <v>119</v>
      </c>
      <c r="G1179" s="9" t="s">
        <v>1990</v>
      </c>
      <c r="H1179" s="4" t="s">
        <v>121</v>
      </c>
      <c r="I1179" s="9" t="s">
        <v>1991</v>
      </c>
      <c r="J1179" s="4" t="s">
        <v>121</v>
      </c>
      <c r="K1179" t="s">
        <v>230</v>
      </c>
      <c r="L1179" t="s">
        <v>1992</v>
      </c>
      <c r="M1179" t="s">
        <v>1935</v>
      </c>
      <c r="N1179" s="1" t="s">
        <v>247</v>
      </c>
    </row>
    <row r="1180" spans="1:14" x14ac:dyDescent="0.3">
      <c r="A1180" s="1" t="s">
        <v>1933</v>
      </c>
      <c r="B1180" t="s">
        <v>1988</v>
      </c>
      <c r="C1180" s="2" t="s">
        <v>2002</v>
      </c>
      <c r="D1180" t="s">
        <v>282</v>
      </c>
      <c r="E1180" s="3" t="s">
        <v>152</v>
      </c>
      <c r="F1180" s="14" t="s">
        <v>119</v>
      </c>
      <c r="G1180" s="9" t="s">
        <v>1990</v>
      </c>
      <c r="H1180" s="4" t="s">
        <v>121</v>
      </c>
      <c r="I1180" s="9" t="s">
        <v>1991</v>
      </c>
      <c r="J1180" s="4" t="s">
        <v>121</v>
      </c>
      <c r="K1180" t="s">
        <v>230</v>
      </c>
      <c r="L1180" t="s">
        <v>1992</v>
      </c>
      <c r="M1180" t="s">
        <v>1935</v>
      </c>
      <c r="N1180" s="1" t="s">
        <v>247</v>
      </c>
    </row>
    <row r="1181" spans="1:14" x14ac:dyDescent="0.3">
      <c r="A1181" s="1" t="s">
        <v>1933</v>
      </c>
      <c r="B1181" t="s">
        <v>1988</v>
      </c>
      <c r="C1181" s="2" t="s">
        <v>2003</v>
      </c>
      <c r="D1181" t="s">
        <v>282</v>
      </c>
      <c r="E1181" s="3" t="s">
        <v>152</v>
      </c>
      <c r="F1181" s="14" t="s">
        <v>119</v>
      </c>
      <c r="G1181" s="9" t="s">
        <v>1990</v>
      </c>
      <c r="H1181" s="4" t="s">
        <v>121</v>
      </c>
      <c r="I1181" s="9" t="s">
        <v>1991</v>
      </c>
      <c r="J1181" s="4" t="s">
        <v>121</v>
      </c>
      <c r="K1181" t="s">
        <v>230</v>
      </c>
      <c r="L1181" t="s">
        <v>1992</v>
      </c>
      <c r="M1181" t="s">
        <v>1935</v>
      </c>
      <c r="N1181" t="s">
        <v>247</v>
      </c>
    </row>
    <row r="1182" spans="1:14" x14ac:dyDescent="0.3">
      <c r="A1182" s="1" t="s">
        <v>1933</v>
      </c>
      <c r="B1182" t="s">
        <v>1988</v>
      </c>
      <c r="C1182" s="2" t="s">
        <v>2004</v>
      </c>
      <c r="D1182" t="s">
        <v>282</v>
      </c>
      <c r="E1182" s="3" t="s">
        <v>152</v>
      </c>
      <c r="F1182" s="14" t="s">
        <v>119</v>
      </c>
      <c r="G1182" s="9" t="s">
        <v>1990</v>
      </c>
      <c r="H1182" s="4" t="s">
        <v>121</v>
      </c>
      <c r="I1182" s="9" t="s">
        <v>1991</v>
      </c>
      <c r="J1182" s="4" t="s">
        <v>121</v>
      </c>
      <c r="K1182" t="s">
        <v>230</v>
      </c>
      <c r="L1182" t="s">
        <v>1992</v>
      </c>
      <c r="M1182" t="s">
        <v>1935</v>
      </c>
      <c r="N1182" t="s">
        <v>247</v>
      </c>
    </row>
    <row r="1183" spans="1:14" x14ac:dyDescent="0.3">
      <c r="A1183" s="1" t="s">
        <v>1933</v>
      </c>
      <c r="B1183" t="s">
        <v>1988</v>
      </c>
      <c r="C1183" s="2" t="s">
        <v>2005</v>
      </c>
      <c r="D1183" t="s">
        <v>282</v>
      </c>
      <c r="E1183" s="3" t="s">
        <v>152</v>
      </c>
      <c r="F1183" s="14" t="s">
        <v>119</v>
      </c>
      <c r="G1183" s="9" t="s">
        <v>1990</v>
      </c>
      <c r="H1183" s="4" t="s">
        <v>121</v>
      </c>
      <c r="I1183" s="9" t="s">
        <v>1991</v>
      </c>
      <c r="J1183" s="4" t="s">
        <v>121</v>
      </c>
      <c r="K1183" t="s">
        <v>230</v>
      </c>
      <c r="L1183" t="s">
        <v>1992</v>
      </c>
      <c r="M1183" t="s">
        <v>1935</v>
      </c>
      <c r="N1183" t="s">
        <v>247</v>
      </c>
    </row>
    <row r="1184" spans="1:14" x14ac:dyDescent="0.3">
      <c r="A1184" s="1" t="s">
        <v>1933</v>
      </c>
      <c r="B1184" t="s">
        <v>1988</v>
      </c>
      <c r="C1184" s="2" t="s">
        <v>2006</v>
      </c>
      <c r="D1184" t="s">
        <v>282</v>
      </c>
      <c r="E1184" s="3" t="s">
        <v>152</v>
      </c>
      <c r="F1184" s="14" t="s">
        <v>119</v>
      </c>
      <c r="G1184" s="9" t="s">
        <v>1990</v>
      </c>
      <c r="H1184" s="4" t="s">
        <v>121</v>
      </c>
      <c r="I1184" s="9" t="s">
        <v>1991</v>
      </c>
      <c r="J1184" s="4" t="s">
        <v>121</v>
      </c>
      <c r="K1184" t="s">
        <v>230</v>
      </c>
      <c r="L1184" t="s">
        <v>1992</v>
      </c>
      <c r="M1184" t="s">
        <v>1935</v>
      </c>
      <c r="N1184" s="1" t="s">
        <v>247</v>
      </c>
    </row>
    <row r="1185" spans="1:14" x14ac:dyDescent="0.3">
      <c r="A1185" s="1" t="s">
        <v>1933</v>
      </c>
      <c r="B1185" t="s">
        <v>1988</v>
      </c>
      <c r="C1185" s="2" t="s">
        <v>2007</v>
      </c>
      <c r="D1185" t="s">
        <v>282</v>
      </c>
      <c r="E1185" s="3" t="s">
        <v>152</v>
      </c>
      <c r="F1185" s="14" t="s">
        <v>119</v>
      </c>
      <c r="G1185" s="9" t="s">
        <v>1990</v>
      </c>
      <c r="H1185" s="4" t="s">
        <v>121</v>
      </c>
      <c r="I1185" s="9" t="s">
        <v>1991</v>
      </c>
      <c r="J1185" s="4" t="s">
        <v>121</v>
      </c>
      <c r="K1185" t="s">
        <v>230</v>
      </c>
      <c r="L1185" t="s">
        <v>1992</v>
      </c>
      <c r="M1185" t="s">
        <v>1935</v>
      </c>
      <c r="N1185" s="1" t="s">
        <v>247</v>
      </c>
    </row>
    <row r="1186" spans="1:14" x14ac:dyDescent="0.3">
      <c r="A1186" s="1" t="s">
        <v>1933</v>
      </c>
      <c r="B1186" t="s">
        <v>1988</v>
      </c>
      <c r="C1186" s="2" t="s">
        <v>2008</v>
      </c>
      <c r="D1186" t="s">
        <v>282</v>
      </c>
      <c r="E1186" s="3" t="s">
        <v>152</v>
      </c>
      <c r="F1186" s="14" t="s">
        <v>119</v>
      </c>
      <c r="G1186" s="9" t="s">
        <v>1990</v>
      </c>
      <c r="H1186" s="4" t="s">
        <v>121</v>
      </c>
      <c r="I1186" s="9" t="s">
        <v>1991</v>
      </c>
      <c r="J1186" s="4" t="s">
        <v>121</v>
      </c>
      <c r="K1186" t="s">
        <v>235</v>
      </c>
      <c r="L1186" t="s">
        <v>1992</v>
      </c>
      <c r="M1186" t="s">
        <v>1935</v>
      </c>
      <c r="N1186" t="s">
        <v>247</v>
      </c>
    </row>
    <row r="1187" spans="1:14" x14ac:dyDescent="0.3">
      <c r="A1187" s="1" t="s">
        <v>1933</v>
      </c>
      <c r="B1187" t="s">
        <v>1988</v>
      </c>
      <c r="C1187" s="2" t="s">
        <v>2009</v>
      </c>
      <c r="D1187" t="s">
        <v>282</v>
      </c>
      <c r="E1187" s="3" t="s">
        <v>152</v>
      </c>
      <c r="F1187" s="14" t="s">
        <v>119</v>
      </c>
      <c r="G1187" s="9" t="s">
        <v>1990</v>
      </c>
      <c r="H1187" s="4" t="s">
        <v>121</v>
      </c>
      <c r="I1187" s="9" t="s">
        <v>1991</v>
      </c>
      <c r="J1187" s="4" t="s">
        <v>121</v>
      </c>
      <c r="K1187" t="s">
        <v>230</v>
      </c>
      <c r="L1187" t="s">
        <v>1992</v>
      </c>
      <c r="M1187" t="s">
        <v>1935</v>
      </c>
      <c r="N1187" t="s">
        <v>247</v>
      </c>
    </row>
    <row r="1188" spans="1:14" x14ac:dyDescent="0.3">
      <c r="A1188" s="1" t="s">
        <v>1933</v>
      </c>
      <c r="B1188" t="s">
        <v>1988</v>
      </c>
      <c r="C1188" s="2" t="s">
        <v>2010</v>
      </c>
      <c r="D1188" t="s">
        <v>282</v>
      </c>
      <c r="E1188" s="3" t="s">
        <v>152</v>
      </c>
      <c r="F1188" s="14" t="s">
        <v>119</v>
      </c>
      <c r="G1188" s="9" t="s">
        <v>1990</v>
      </c>
      <c r="H1188" s="4" t="s">
        <v>121</v>
      </c>
      <c r="I1188" s="9" t="s">
        <v>1991</v>
      </c>
      <c r="J1188" s="4" t="s">
        <v>121</v>
      </c>
      <c r="K1188" t="s">
        <v>238</v>
      </c>
      <c r="L1188" t="s">
        <v>1992</v>
      </c>
      <c r="M1188" t="s">
        <v>1935</v>
      </c>
      <c r="N1188" t="s">
        <v>247</v>
      </c>
    </row>
    <row r="1189" spans="1:14" x14ac:dyDescent="0.3">
      <c r="A1189" s="1" t="s">
        <v>1933</v>
      </c>
      <c r="B1189" t="s">
        <v>1988</v>
      </c>
      <c r="C1189" s="2" t="s">
        <v>2011</v>
      </c>
      <c r="D1189" t="s">
        <v>282</v>
      </c>
      <c r="E1189" s="3" t="s">
        <v>152</v>
      </c>
      <c r="F1189" s="14" t="s">
        <v>119</v>
      </c>
      <c r="G1189" s="9" t="s">
        <v>1990</v>
      </c>
      <c r="H1189" s="4" t="s">
        <v>121</v>
      </c>
      <c r="I1189" s="9" t="s">
        <v>1991</v>
      </c>
      <c r="J1189" s="4" t="s">
        <v>121</v>
      </c>
      <c r="K1189" t="s">
        <v>230</v>
      </c>
      <c r="L1189" t="s">
        <v>1992</v>
      </c>
      <c r="M1189" t="s">
        <v>1935</v>
      </c>
      <c r="N1189" s="1" t="s">
        <v>247</v>
      </c>
    </row>
    <row r="1190" spans="1:14" x14ac:dyDescent="0.3">
      <c r="A1190" s="1" t="s">
        <v>1933</v>
      </c>
      <c r="B1190" t="s">
        <v>1988</v>
      </c>
      <c r="C1190" s="2" t="s">
        <v>2012</v>
      </c>
      <c r="D1190" t="s">
        <v>282</v>
      </c>
      <c r="E1190" s="3" t="s">
        <v>152</v>
      </c>
      <c r="F1190" s="14" t="s">
        <v>119</v>
      </c>
      <c r="G1190" s="9" t="s">
        <v>1990</v>
      </c>
      <c r="H1190" s="4" t="s">
        <v>121</v>
      </c>
      <c r="I1190" s="9" t="s">
        <v>1991</v>
      </c>
      <c r="J1190" s="4" t="s">
        <v>121</v>
      </c>
      <c r="K1190" t="s">
        <v>230</v>
      </c>
      <c r="L1190" t="s">
        <v>1992</v>
      </c>
      <c r="M1190" t="s">
        <v>1935</v>
      </c>
      <c r="N1190" t="s">
        <v>247</v>
      </c>
    </row>
    <row r="1191" spans="1:14" x14ac:dyDescent="0.3">
      <c r="A1191" s="1" t="s">
        <v>1933</v>
      </c>
      <c r="B1191" t="s">
        <v>1988</v>
      </c>
      <c r="C1191" s="2" t="s">
        <v>2013</v>
      </c>
      <c r="D1191" t="s">
        <v>282</v>
      </c>
      <c r="E1191" s="3" t="s">
        <v>152</v>
      </c>
      <c r="F1191" s="14" t="s">
        <v>119</v>
      </c>
      <c r="G1191" s="9" t="s">
        <v>1990</v>
      </c>
      <c r="H1191" s="4" t="s">
        <v>121</v>
      </c>
      <c r="I1191" s="9" t="s">
        <v>1991</v>
      </c>
      <c r="J1191" s="4" t="s">
        <v>121</v>
      </c>
      <c r="K1191" t="s">
        <v>230</v>
      </c>
      <c r="L1191" t="s">
        <v>1992</v>
      </c>
      <c r="M1191" t="s">
        <v>1935</v>
      </c>
      <c r="N1191" s="1" t="s">
        <v>247</v>
      </c>
    </row>
    <row r="1192" spans="1:14" x14ac:dyDescent="0.3">
      <c r="A1192" s="1" t="s">
        <v>1933</v>
      </c>
      <c r="B1192" t="s">
        <v>1988</v>
      </c>
      <c r="C1192" s="2" t="s">
        <v>2014</v>
      </c>
      <c r="D1192" t="s">
        <v>282</v>
      </c>
      <c r="E1192" s="3" t="s">
        <v>152</v>
      </c>
      <c r="F1192" s="14" t="s">
        <v>119</v>
      </c>
      <c r="G1192" s="9" t="s">
        <v>1990</v>
      </c>
      <c r="H1192" s="4" t="s">
        <v>121</v>
      </c>
      <c r="I1192" s="9" t="s">
        <v>1991</v>
      </c>
      <c r="J1192" s="4" t="s">
        <v>121</v>
      </c>
      <c r="K1192" t="s">
        <v>387</v>
      </c>
      <c r="L1192" t="s">
        <v>1992</v>
      </c>
      <c r="M1192" t="s">
        <v>1935</v>
      </c>
      <c r="N1192" s="1" t="s">
        <v>247</v>
      </c>
    </row>
    <row r="1193" spans="1:14" x14ac:dyDescent="0.3">
      <c r="A1193" s="1" t="s">
        <v>1933</v>
      </c>
      <c r="B1193" t="s">
        <v>1988</v>
      </c>
      <c r="C1193" s="2" t="s">
        <v>2015</v>
      </c>
      <c r="D1193" t="s">
        <v>282</v>
      </c>
      <c r="E1193" s="3" t="s">
        <v>152</v>
      </c>
      <c r="F1193" s="14" t="s">
        <v>119</v>
      </c>
      <c r="G1193" s="9" t="s">
        <v>1990</v>
      </c>
      <c r="H1193" s="4" t="s">
        <v>121</v>
      </c>
      <c r="I1193" s="9" t="s">
        <v>1991</v>
      </c>
      <c r="J1193" s="4" t="s">
        <v>121</v>
      </c>
      <c r="K1193" t="s">
        <v>387</v>
      </c>
      <c r="L1193" t="s">
        <v>1992</v>
      </c>
      <c r="M1193" t="s">
        <v>1935</v>
      </c>
      <c r="N1193" s="1" t="s">
        <v>247</v>
      </c>
    </row>
    <row r="1194" spans="1:14" x14ac:dyDescent="0.3">
      <c r="A1194" s="1" t="s">
        <v>1933</v>
      </c>
      <c r="B1194" t="s">
        <v>1988</v>
      </c>
      <c r="C1194" s="2" t="s">
        <v>2016</v>
      </c>
      <c r="D1194" t="s">
        <v>282</v>
      </c>
      <c r="E1194" s="3" t="s">
        <v>152</v>
      </c>
      <c r="F1194" s="14" t="s">
        <v>119</v>
      </c>
      <c r="G1194" s="9" t="s">
        <v>1990</v>
      </c>
      <c r="H1194" s="4" t="s">
        <v>121</v>
      </c>
      <c r="I1194" s="9" t="s">
        <v>1991</v>
      </c>
      <c r="J1194" s="4" t="s">
        <v>121</v>
      </c>
      <c r="K1194" t="s">
        <v>230</v>
      </c>
      <c r="L1194" t="s">
        <v>1992</v>
      </c>
      <c r="M1194" t="s">
        <v>1935</v>
      </c>
      <c r="N1194" s="1" t="s">
        <v>247</v>
      </c>
    </row>
    <row r="1195" spans="1:14" x14ac:dyDescent="0.3">
      <c r="A1195" s="1" t="s">
        <v>1933</v>
      </c>
      <c r="B1195" t="s">
        <v>1988</v>
      </c>
      <c r="C1195" s="2" t="s">
        <v>2017</v>
      </c>
      <c r="D1195" t="s">
        <v>282</v>
      </c>
      <c r="E1195" s="3" t="s">
        <v>152</v>
      </c>
      <c r="F1195" s="14" t="s">
        <v>119</v>
      </c>
      <c r="G1195" s="9" t="s">
        <v>1990</v>
      </c>
      <c r="H1195" s="4" t="s">
        <v>121</v>
      </c>
      <c r="I1195" s="9" t="s">
        <v>1991</v>
      </c>
      <c r="J1195" s="4" t="s">
        <v>121</v>
      </c>
      <c r="K1195" t="s">
        <v>230</v>
      </c>
      <c r="L1195" t="s">
        <v>1992</v>
      </c>
      <c r="M1195" t="s">
        <v>1935</v>
      </c>
      <c r="N1195" s="1" t="s">
        <v>247</v>
      </c>
    </row>
    <row r="1196" spans="1:14" x14ac:dyDescent="0.3">
      <c r="A1196" s="1" t="s">
        <v>1933</v>
      </c>
      <c r="B1196" t="s">
        <v>1988</v>
      </c>
      <c r="C1196" s="2" t="s">
        <v>2018</v>
      </c>
      <c r="D1196" t="s">
        <v>282</v>
      </c>
      <c r="E1196" s="3" t="s">
        <v>152</v>
      </c>
      <c r="F1196" s="14" t="s">
        <v>119</v>
      </c>
      <c r="G1196" s="9" t="s">
        <v>1990</v>
      </c>
      <c r="H1196" s="4" t="s">
        <v>121</v>
      </c>
      <c r="I1196" s="9" t="s">
        <v>1991</v>
      </c>
      <c r="J1196" s="4" t="s">
        <v>121</v>
      </c>
      <c r="K1196" t="s">
        <v>230</v>
      </c>
      <c r="L1196" t="s">
        <v>1992</v>
      </c>
      <c r="M1196" t="s">
        <v>1935</v>
      </c>
      <c r="N1196" s="1" t="s">
        <v>247</v>
      </c>
    </row>
    <row r="1197" spans="1:14" x14ac:dyDescent="0.3">
      <c r="A1197" s="1" t="s">
        <v>1933</v>
      </c>
      <c r="B1197" t="s">
        <v>1988</v>
      </c>
      <c r="C1197" s="2" t="s">
        <v>2019</v>
      </c>
      <c r="D1197" t="s">
        <v>282</v>
      </c>
      <c r="E1197" s="3" t="s">
        <v>152</v>
      </c>
      <c r="F1197" s="14" t="s">
        <v>119</v>
      </c>
      <c r="G1197" s="9" t="s">
        <v>1990</v>
      </c>
      <c r="H1197" s="4" t="s">
        <v>121</v>
      </c>
      <c r="I1197" s="9" t="s">
        <v>1991</v>
      </c>
      <c r="J1197" s="4" t="s">
        <v>121</v>
      </c>
      <c r="K1197" t="s">
        <v>230</v>
      </c>
      <c r="L1197" t="s">
        <v>1992</v>
      </c>
      <c r="M1197" t="s">
        <v>1935</v>
      </c>
      <c r="N1197" s="1" t="s">
        <v>247</v>
      </c>
    </row>
    <row r="1198" spans="1:14" x14ac:dyDescent="0.3">
      <c r="A1198" s="1" t="s">
        <v>1933</v>
      </c>
      <c r="B1198" t="s">
        <v>1988</v>
      </c>
      <c r="C1198" s="2" t="s">
        <v>2020</v>
      </c>
      <c r="D1198" t="s">
        <v>282</v>
      </c>
      <c r="E1198" s="3" t="s">
        <v>152</v>
      </c>
      <c r="F1198" s="14" t="s">
        <v>119</v>
      </c>
      <c r="G1198" s="9" t="s">
        <v>1990</v>
      </c>
      <c r="H1198" s="4" t="s">
        <v>121</v>
      </c>
      <c r="I1198" s="9" t="s">
        <v>1991</v>
      </c>
      <c r="J1198" s="4" t="s">
        <v>121</v>
      </c>
      <c r="K1198" t="s">
        <v>230</v>
      </c>
      <c r="L1198" t="s">
        <v>1992</v>
      </c>
      <c r="M1198" t="s">
        <v>1935</v>
      </c>
      <c r="N1198" s="1" t="s">
        <v>247</v>
      </c>
    </row>
    <row r="1199" spans="1:14" x14ac:dyDescent="0.3">
      <c r="A1199" s="1" t="s">
        <v>1933</v>
      </c>
      <c r="B1199" t="s">
        <v>1988</v>
      </c>
      <c r="C1199" s="2" t="s">
        <v>2021</v>
      </c>
      <c r="D1199" t="s">
        <v>282</v>
      </c>
      <c r="E1199" s="3" t="s">
        <v>152</v>
      </c>
      <c r="F1199" s="14" t="s">
        <v>119</v>
      </c>
      <c r="G1199" s="9" t="s">
        <v>1990</v>
      </c>
      <c r="H1199" s="4" t="s">
        <v>121</v>
      </c>
      <c r="I1199" s="9" t="s">
        <v>1991</v>
      </c>
      <c r="J1199" s="4" t="s">
        <v>121</v>
      </c>
      <c r="K1199" t="s">
        <v>387</v>
      </c>
      <c r="L1199" t="s">
        <v>1992</v>
      </c>
      <c r="M1199" t="s">
        <v>1935</v>
      </c>
      <c r="N1199" s="1" t="s">
        <v>247</v>
      </c>
    </row>
    <row r="1200" spans="1:14" x14ac:dyDescent="0.3">
      <c r="A1200" s="1" t="s">
        <v>1933</v>
      </c>
      <c r="B1200" t="s">
        <v>1988</v>
      </c>
      <c r="C1200" s="2" t="s">
        <v>2022</v>
      </c>
      <c r="D1200" t="s">
        <v>282</v>
      </c>
      <c r="E1200" s="3" t="s">
        <v>152</v>
      </c>
      <c r="F1200" s="14" t="s">
        <v>119</v>
      </c>
      <c r="G1200" s="9" t="s">
        <v>1990</v>
      </c>
      <c r="H1200" s="4" t="s">
        <v>121</v>
      </c>
      <c r="I1200" s="9" t="s">
        <v>1991</v>
      </c>
      <c r="J1200" s="4" t="s">
        <v>121</v>
      </c>
      <c r="K1200" t="s">
        <v>230</v>
      </c>
      <c r="L1200" t="s">
        <v>1992</v>
      </c>
      <c r="M1200" t="s">
        <v>1935</v>
      </c>
      <c r="N1200" s="1" t="s">
        <v>247</v>
      </c>
    </row>
    <row r="1201" spans="1:14" x14ac:dyDescent="0.3">
      <c r="A1201" s="1" t="s">
        <v>1933</v>
      </c>
      <c r="B1201" t="s">
        <v>1988</v>
      </c>
      <c r="C1201" s="2" t="s">
        <v>2023</v>
      </c>
      <c r="D1201" t="s">
        <v>282</v>
      </c>
      <c r="E1201" s="3" t="s">
        <v>152</v>
      </c>
      <c r="F1201" s="14" t="s">
        <v>119</v>
      </c>
      <c r="G1201" s="9" t="s">
        <v>1990</v>
      </c>
      <c r="H1201" s="4" t="s">
        <v>121</v>
      </c>
      <c r="I1201" s="9" t="s">
        <v>1991</v>
      </c>
      <c r="J1201" s="4" t="s">
        <v>121</v>
      </c>
      <c r="K1201" t="s">
        <v>230</v>
      </c>
      <c r="L1201" t="s">
        <v>1992</v>
      </c>
      <c r="M1201" t="s">
        <v>1935</v>
      </c>
      <c r="N1201" s="1" t="s">
        <v>247</v>
      </c>
    </row>
    <row r="1202" spans="1:14" x14ac:dyDescent="0.3">
      <c r="A1202" s="1" t="s">
        <v>1933</v>
      </c>
      <c r="B1202" t="s">
        <v>2024</v>
      </c>
      <c r="C1202" s="2" t="s">
        <v>2025</v>
      </c>
      <c r="D1202" t="s">
        <v>282</v>
      </c>
      <c r="E1202" s="3" t="s">
        <v>152</v>
      </c>
      <c r="F1202" s="14" t="s">
        <v>119</v>
      </c>
      <c r="G1202" s="9" t="s">
        <v>2026</v>
      </c>
      <c r="H1202" s="4" t="s">
        <v>121</v>
      </c>
      <c r="I1202" s="4" t="s">
        <v>343</v>
      </c>
      <c r="J1202" s="4" t="s">
        <v>121</v>
      </c>
      <c r="K1202" t="s">
        <v>230</v>
      </c>
      <c r="L1202" t="s">
        <v>1935</v>
      </c>
      <c r="M1202" t="s">
        <v>1935</v>
      </c>
      <c r="N1202" s="1" t="s">
        <v>247</v>
      </c>
    </row>
    <row r="1203" spans="1:14" x14ac:dyDescent="0.3">
      <c r="A1203" s="1" t="s">
        <v>1933</v>
      </c>
      <c r="B1203" t="s">
        <v>2024</v>
      </c>
      <c r="C1203" s="2" t="s">
        <v>2027</v>
      </c>
      <c r="D1203" t="s">
        <v>282</v>
      </c>
      <c r="E1203" s="3" t="s">
        <v>152</v>
      </c>
      <c r="F1203" s="14" t="s">
        <v>119</v>
      </c>
      <c r="G1203" s="9" t="s">
        <v>2026</v>
      </c>
      <c r="H1203" s="4" t="s">
        <v>121</v>
      </c>
      <c r="I1203" s="4" t="s">
        <v>343</v>
      </c>
      <c r="J1203" s="4" t="s">
        <v>121</v>
      </c>
      <c r="K1203" t="s">
        <v>230</v>
      </c>
      <c r="L1203" t="s">
        <v>1935</v>
      </c>
      <c r="M1203" t="s">
        <v>1935</v>
      </c>
      <c r="N1203" s="1" t="s">
        <v>247</v>
      </c>
    </row>
    <row r="1204" spans="1:14" x14ac:dyDescent="0.3">
      <c r="A1204" s="1" t="s">
        <v>1933</v>
      </c>
      <c r="B1204" t="s">
        <v>2024</v>
      </c>
      <c r="C1204" s="2" t="s">
        <v>2028</v>
      </c>
      <c r="D1204" t="s">
        <v>282</v>
      </c>
      <c r="E1204" s="3" t="s">
        <v>152</v>
      </c>
      <c r="F1204" s="14" t="s">
        <v>119</v>
      </c>
      <c r="G1204" s="9" t="s">
        <v>2026</v>
      </c>
      <c r="H1204" s="4" t="s">
        <v>121</v>
      </c>
      <c r="I1204" s="4" t="s">
        <v>343</v>
      </c>
      <c r="J1204" s="4" t="s">
        <v>121</v>
      </c>
      <c r="K1204" t="s">
        <v>230</v>
      </c>
      <c r="L1204" t="s">
        <v>1935</v>
      </c>
      <c r="M1204" t="s">
        <v>1935</v>
      </c>
      <c r="N1204" t="s">
        <v>247</v>
      </c>
    </row>
    <row r="1205" spans="1:14" x14ac:dyDescent="0.3">
      <c r="A1205" s="1" t="s">
        <v>1933</v>
      </c>
      <c r="B1205" t="s">
        <v>2024</v>
      </c>
      <c r="C1205" s="2" t="s">
        <v>2029</v>
      </c>
      <c r="D1205" t="s">
        <v>282</v>
      </c>
      <c r="E1205" s="3" t="s">
        <v>152</v>
      </c>
      <c r="F1205" s="14" t="s">
        <v>119</v>
      </c>
      <c r="G1205" s="9" t="s">
        <v>2026</v>
      </c>
      <c r="H1205" s="4" t="s">
        <v>121</v>
      </c>
      <c r="I1205" s="4" t="s">
        <v>343</v>
      </c>
      <c r="J1205" s="4" t="s">
        <v>121</v>
      </c>
      <c r="K1205" t="s">
        <v>230</v>
      </c>
      <c r="L1205" t="s">
        <v>1935</v>
      </c>
      <c r="M1205" t="s">
        <v>1935</v>
      </c>
      <c r="N1205" t="s">
        <v>247</v>
      </c>
    </row>
    <row r="1206" spans="1:14" x14ac:dyDescent="0.3">
      <c r="A1206" s="1" t="s">
        <v>1933</v>
      </c>
      <c r="B1206" t="s">
        <v>2024</v>
      </c>
      <c r="C1206" s="2" t="s">
        <v>2030</v>
      </c>
      <c r="D1206" t="s">
        <v>282</v>
      </c>
      <c r="E1206" s="3" t="s">
        <v>152</v>
      </c>
      <c r="F1206" s="14" t="s">
        <v>119</v>
      </c>
      <c r="G1206" s="9" t="s">
        <v>1947</v>
      </c>
      <c r="H1206" s="4" t="s">
        <v>121</v>
      </c>
      <c r="I1206" s="4" t="s">
        <v>343</v>
      </c>
      <c r="J1206" s="4" t="s">
        <v>121</v>
      </c>
      <c r="K1206" t="s">
        <v>387</v>
      </c>
      <c r="L1206" t="s">
        <v>1935</v>
      </c>
      <c r="M1206" t="s">
        <v>1935</v>
      </c>
      <c r="N1206" s="1" t="s">
        <v>247</v>
      </c>
    </row>
    <row r="1207" spans="1:14" x14ac:dyDescent="0.3">
      <c r="A1207" s="1" t="s">
        <v>1933</v>
      </c>
      <c r="B1207" t="s">
        <v>2024</v>
      </c>
      <c r="C1207" s="2" t="s">
        <v>2031</v>
      </c>
      <c r="D1207" t="s">
        <v>282</v>
      </c>
      <c r="E1207" s="3" t="s">
        <v>152</v>
      </c>
      <c r="F1207" s="14" t="s">
        <v>119</v>
      </c>
      <c r="G1207" s="9" t="s">
        <v>1947</v>
      </c>
      <c r="H1207" s="4" t="s">
        <v>121</v>
      </c>
      <c r="I1207" s="4" t="s">
        <v>343</v>
      </c>
      <c r="J1207" s="4" t="s">
        <v>121</v>
      </c>
      <c r="K1207" t="s">
        <v>387</v>
      </c>
      <c r="L1207" t="s">
        <v>1935</v>
      </c>
      <c r="M1207" t="s">
        <v>1935</v>
      </c>
      <c r="N1207" s="1" t="s">
        <v>247</v>
      </c>
    </row>
    <row r="1208" spans="1:14" x14ac:dyDescent="0.3">
      <c r="A1208" s="1" t="s">
        <v>1933</v>
      </c>
      <c r="B1208" t="s">
        <v>2024</v>
      </c>
      <c r="C1208" s="2" t="s">
        <v>2032</v>
      </c>
      <c r="D1208" t="s">
        <v>282</v>
      </c>
      <c r="E1208" s="3" t="s">
        <v>152</v>
      </c>
      <c r="F1208" s="14" t="s">
        <v>119</v>
      </c>
      <c r="G1208" s="9" t="s">
        <v>2026</v>
      </c>
      <c r="H1208" s="4" t="s">
        <v>121</v>
      </c>
      <c r="I1208" s="4" t="s">
        <v>343</v>
      </c>
      <c r="J1208" s="4" t="s">
        <v>121</v>
      </c>
      <c r="K1208" t="s">
        <v>230</v>
      </c>
      <c r="L1208" t="s">
        <v>1935</v>
      </c>
      <c r="M1208" t="s">
        <v>1935</v>
      </c>
      <c r="N1208" s="1" t="s">
        <v>247</v>
      </c>
    </row>
    <row r="1209" spans="1:14" x14ac:dyDescent="0.3">
      <c r="A1209" s="1" t="s">
        <v>1933</v>
      </c>
      <c r="B1209" t="s">
        <v>2024</v>
      </c>
      <c r="C1209" s="2" t="s">
        <v>2033</v>
      </c>
      <c r="D1209" t="s">
        <v>282</v>
      </c>
      <c r="E1209" s="3" t="s">
        <v>152</v>
      </c>
      <c r="F1209" s="14" t="s">
        <v>119</v>
      </c>
      <c r="G1209" s="9" t="s">
        <v>2026</v>
      </c>
      <c r="H1209" s="4" t="s">
        <v>121</v>
      </c>
      <c r="I1209" s="4" t="s">
        <v>343</v>
      </c>
      <c r="J1209" s="4" t="s">
        <v>121</v>
      </c>
      <c r="K1209" t="s">
        <v>230</v>
      </c>
      <c r="L1209" t="s">
        <v>1935</v>
      </c>
      <c r="M1209" t="s">
        <v>1935</v>
      </c>
      <c r="N1209" s="1" t="s">
        <v>247</v>
      </c>
    </row>
    <row r="1210" spans="1:14" x14ac:dyDescent="0.3">
      <c r="A1210" s="1" t="s">
        <v>1933</v>
      </c>
      <c r="B1210" t="s">
        <v>2024</v>
      </c>
      <c r="C1210" s="2" t="s">
        <v>2034</v>
      </c>
      <c r="D1210" t="s">
        <v>282</v>
      </c>
      <c r="E1210" s="3" t="s">
        <v>152</v>
      </c>
      <c r="F1210" s="14" t="s">
        <v>119</v>
      </c>
      <c r="G1210" s="9" t="s">
        <v>2026</v>
      </c>
      <c r="H1210" s="4" t="s">
        <v>121</v>
      </c>
      <c r="I1210" s="4" t="s">
        <v>343</v>
      </c>
      <c r="J1210" s="4" t="s">
        <v>121</v>
      </c>
      <c r="K1210" t="s">
        <v>230</v>
      </c>
      <c r="L1210" t="s">
        <v>1935</v>
      </c>
      <c r="M1210" t="s">
        <v>1935</v>
      </c>
      <c r="N1210" s="1" t="s">
        <v>247</v>
      </c>
    </row>
    <row r="1211" spans="1:14" x14ac:dyDescent="0.3">
      <c r="A1211" s="1" t="s">
        <v>1933</v>
      </c>
      <c r="B1211" t="s">
        <v>2024</v>
      </c>
      <c r="C1211" s="2" t="s">
        <v>2035</v>
      </c>
      <c r="D1211" t="s">
        <v>282</v>
      </c>
      <c r="E1211" s="3" t="s">
        <v>152</v>
      </c>
      <c r="F1211" s="14" t="s">
        <v>119</v>
      </c>
      <c r="G1211" s="9" t="s">
        <v>2026</v>
      </c>
      <c r="H1211" s="4" t="s">
        <v>121</v>
      </c>
      <c r="I1211" s="4" t="s">
        <v>343</v>
      </c>
      <c r="J1211" s="4" t="s">
        <v>121</v>
      </c>
      <c r="K1211" t="s">
        <v>230</v>
      </c>
      <c r="L1211" t="s">
        <v>1935</v>
      </c>
      <c r="M1211" t="s">
        <v>1935</v>
      </c>
      <c r="N1211" s="1" t="s">
        <v>247</v>
      </c>
    </row>
    <row r="1212" spans="1:14" x14ac:dyDescent="0.3">
      <c r="A1212" s="1" t="s">
        <v>1933</v>
      </c>
      <c r="B1212" t="s">
        <v>2024</v>
      </c>
      <c r="C1212" s="2" t="s">
        <v>2036</v>
      </c>
      <c r="D1212" t="s">
        <v>282</v>
      </c>
      <c r="E1212" s="3" t="s">
        <v>152</v>
      </c>
      <c r="F1212" s="14" t="s">
        <v>119</v>
      </c>
      <c r="G1212" s="9" t="s">
        <v>2026</v>
      </c>
      <c r="H1212" s="4" t="s">
        <v>121</v>
      </c>
      <c r="I1212" s="4" t="s">
        <v>343</v>
      </c>
      <c r="J1212" s="4" t="s">
        <v>121</v>
      </c>
      <c r="K1212" t="s">
        <v>230</v>
      </c>
      <c r="L1212" t="s">
        <v>1935</v>
      </c>
      <c r="M1212" t="s">
        <v>1935</v>
      </c>
      <c r="N1212" s="1" t="s">
        <v>247</v>
      </c>
    </row>
    <row r="1213" spans="1:14" x14ac:dyDescent="0.3">
      <c r="A1213" s="1" t="s">
        <v>1933</v>
      </c>
      <c r="B1213" t="s">
        <v>2037</v>
      </c>
      <c r="C1213" s="2" t="s">
        <v>2038</v>
      </c>
      <c r="D1213" t="s">
        <v>282</v>
      </c>
      <c r="E1213" s="3" t="s">
        <v>152</v>
      </c>
      <c r="F1213" s="14" t="s">
        <v>119</v>
      </c>
      <c r="G1213" s="9" t="s">
        <v>2026</v>
      </c>
      <c r="H1213" s="4" t="s">
        <v>121</v>
      </c>
      <c r="I1213" s="4" t="s">
        <v>1802</v>
      </c>
      <c r="J1213" s="4" t="s">
        <v>121</v>
      </c>
      <c r="K1213" t="s">
        <v>230</v>
      </c>
      <c r="L1213" t="s">
        <v>1935</v>
      </c>
      <c r="M1213" s="4" t="s">
        <v>247</v>
      </c>
      <c r="N1213" s="1" t="s">
        <v>247</v>
      </c>
    </row>
    <row r="1214" spans="1:14" x14ac:dyDescent="0.3">
      <c r="A1214" s="1" t="s">
        <v>1933</v>
      </c>
      <c r="B1214" t="s">
        <v>2039</v>
      </c>
      <c r="C1214" s="2" t="s">
        <v>2040</v>
      </c>
      <c r="D1214" t="s">
        <v>282</v>
      </c>
      <c r="E1214" s="3" t="s">
        <v>152</v>
      </c>
      <c r="F1214" s="14" t="s">
        <v>119</v>
      </c>
      <c r="G1214" s="4" t="s">
        <v>178</v>
      </c>
      <c r="H1214" s="4" t="s">
        <v>121</v>
      </c>
      <c r="I1214" s="5" t="s">
        <v>1227</v>
      </c>
      <c r="J1214" s="5" t="s">
        <v>120</v>
      </c>
      <c r="K1214" t="s">
        <v>230</v>
      </c>
      <c r="L1214" t="s">
        <v>1935</v>
      </c>
      <c r="M1214" t="s">
        <v>1935</v>
      </c>
      <c r="N1214" t="s">
        <v>247</v>
      </c>
    </row>
    <row r="1215" spans="1:14" x14ac:dyDescent="0.3">
      <c r="A1215" s="1" t="s">
        <v>1933</v>
      </c>
      <c r="B1215" t="s">
        <v>2039</v>
      </c>
      <c r="C1215" s="2" t="s">
        <v>2041</v>
      </c>
      <c r="D1215" t="s">
        <v>282</v>
      </c>
      <c r="E1215" s="10" t="s">
        <v>187</v>
      </c>
      <c r="F1215" s="14" t="s">
        <v>119</v>
      </c>
      <c r="G1215" s="4" t="s">
        <v>178</v>
      </c>
      <c r="H1215" s="4" t="s">
        <v>121</v>
      </c>
      <c r="I1215" s="5" t="s">
        <v>1227</v>
      </c>
      <c r="J1215" s="5" t="s">
        <v>120</v>
      </c>
      <c r="K1215" t="s">
        <v>387</v>
      </c>
      <c r="L1215" t="s">
        <v>1935</v>
      </c>
      <c r="M1215" t="s">
        <v>1935</v>
      </c>
      <c r="N1215" s="1" t="s">
        <v>247</v>
      </c>
    </row>
    <row r="1216" spans="1:14" x14ac:dyDescent="0.3">
      <c r="A1216" s="1" t="s">
        <v>1933</v>
      </c>
      <c r="B1216" t="s">
        <v>2039</v>
      </c>
      <c r="C1216" s="2" t="s">
        <v>2042</v>
      </c>
      <c r="D1216" t="s">
        <v>282</v>
      </c>
      <c r="E1216" s="3" t="s">
        <v>152</v>
      </c>
      <c r="F1216" s="14" t="s">
        <v>119</v>
      </c>
      <c r="G1216" s="4" t="s">
        <v>178</v>
      </c>
      <c r="H1216" s="4" t="s">
        <v>121</v>
      </c>
      <c r="I1216" s="5" t="s">
        <v>1227</v>
      </c>
      <c r="J1216" s="5" t="s">
        <v>120</v>
      </c>
      <c r="K1216" t="s">
        <v>230</v>
      </c>
      <c r="L1216" t="s">
        <v>1935</v>
      </c>
      <c r="M1216" t="s">
        <v>1935</v>
      </c>
      <c r="N1216" s="1" t="s">
        <v>247</v>
      </c>
    </row>
    <row r="1217" spans="1:14" x14ac:dyDescent="0.3">
      <c r="A1217" s="1" t="s">
        <v>1933</v>
      </c>
      <c r="B1217" t="s">
        <v>2039</v>
      </c>
      <c r="C1217" s="2" t="s">
        <v>2043</v>
      </c>
      <c r="D1217" t="s">
        <v>282</v>
      </c>
      <c r="E1217" s="3" t="s">
        <v>152</v>
      </c>
      <c r="F1217" s="14" t="s">
        <v>119</v>
      </c>
      <c r="G1217" s="4" t="s">
        <v>178</v>
      </c>
      <c r="H1217" s="4" t="s">
        <v>121</v>
      </c>
      <c r="I1217" s="5" t="s">
        <v>1227</v>
      </c>
      <c r="J1217" s="5" t="s">
        <v>120</v>
      </c>
      <c r="K1217" t="s">
        <v>235</v>
      </c>
      <c r="L1217" t="s">
        <v>1935</v>
      </c>
      <c r="M1217" t="s">
        <v>1935</v>
      </c>
      <c r="N1217" s="1" t="s">
        <v>247</v>
      </c>
    </row>
    <row r="1218" spans="1:14" x14ac:dyDescent="0.3">
      <c r="A1218" s="1" t="s">
        <v>1933</v>
      </c>
      <c r="B1218" t="s">
        <v>2039</v>
      </c>
      <c r="C1218" s="2" t="s">
        <v>2044</v>
      </c>
      <c r="D1218" t="s">
        <v>282</v>
      </c>
      <c r="E1218" s="3" t="s">
        <v>152</v>
      </c>
      <c r="F1218" s="14" t="s">
        <v>119</v>
      </c>
      <c r="G1218" s="4" t="s">
        <v>178</v>
      </c>
      <c r="H1218" s="4" t="s">
        <v>121</v>
      </c>
      <c r="I1218" s="5" t="s">
        <v>1227</v>
      </c>
      <c r="J1218" s="5" t="s">
        <v>120</v>
      </c>
      <c r="K1218" t="s">
        <v>230</v>
      </c>
      <c r="L1218" t="s">
        <v>1935</v>
      </c>
      <c r="M1218" t="s">
        <v>1935</v>
      </c>
      <c r="N1218" s="1" t="s">
        <v>247</v>
      </c>
    </row>
    <row r="1219" spans="1:14" x14ac:dyDescent="0.3">
      <c r="A1219" s="1" t="s">
        <v>1933</v>
      </c>
      <c r="B1219" t="s">
        <v>2039</v>
      </c>
      <c r="C1219" s="2" t="s">
        <v>2045</v>
      </c>
      <c r="D1219" t="s">
        <v>282</v>
      </c>
      <c r="E1219" s="3" t="s">
        <v>152</v>
      </c>
      <c r="F1219" s="14" t="s">
        <v>119</v>
      </c>
      <c r="G1219" s="4" t="s">
        <v>178</v>
      </c>
      <c r="H1219" s="4" t="s">
        <v>121</v>
      </c>
      <c r="I1219" s="5" t="s">
        <v>1227</v>
      </c>
      <c r="J1219" s="5" t="s">
        <v>120</v>
      </c>
      <c r="K1219" t="s">
        <v>230</v>
      </c>
      <c r="L1219" t="s">
        <v>1935</v>
      </c>
      <c r="M1219" t="s">
        <v>1935</v>
      </c>
      <c r="N1219" s="1" t="s">
        <v>247</v>
      </c>
    </row>
    <row r="1220" spans="1:14" x14ac:dyDescent="0.3">
      <c r="A1220" s="1" t="s">
        <v>1933</v>
      </c>
      <c r="B1220" t="s">
        <v>2039</v>
      </c>
      <c r="C1220" s="2" t="s">
        <v>2046</v>
      </c>
      <c r="D1220" t="s">
        <v>282</v>
      </c>
      <c r="E1220" s="3" t="s">
        <v>152</v>
      </c>
      <c r="F1220" s="14" t="s">
        <v>119</v>
      </c>
      <c r="G1220" s="4" t="s">
        <v>178</v>
      </c>
      <c r="H1220" s="4" t="s">
        <v>121</v>
      </c>
      <c r="I1220" s="5" t="s">
        <v>1227</v>
      </c>
      <c r="J1220" s="5" t="s">
        <v>120</v>
      </c>
      <c r="K1220" t="s">
        <v>230</v>
      </c>
      <c r="L1220" t="s">
        <v>1935</v>
      </c>
      <c r="M1220" t="s">
        <v>1935</v>
      </c>
      <c r="N1220" s="1" t="s">
        <v>247</v>
      </c>
    </row>
    <row r="1221" spans="1:14" x14ac:dyDescent="0.3">
      <c r="A1221" s="1" t="s">
        <v>1933</v>
      </c>
      <c r="B1221" t="s">
        <v>2039</v>
      </c>
      <c r="C1221" s="2" t="s">
        <v>2047</v>
      </c>
      <c r="D1221" t="s">
        <v>282</v>
      </c>
      <c r="E1221" s="3" t="s">
        <v>152</v>
      </c>
      <c r="F1221" s="14" t="s">
        <v>119</v>
      </c>
      <c r="G1221" s="4" t="s">
        <v>178</v>
      </c>
      <c r="H1221" s="4" t="s">
        <v>121</v>
      </c>
      <c r="I1221" s="5" t="s">
        <v>1227</v>
      </c>
      <c r="J1221" s="5" t="s">
        <v>120</v>
      </c>
      <c r="K1221" t="s">
        <v>230</v>
      </c>
      <c r="L1221" t="s">
        <v>1935</v>
      </c>
      <c r="M1221" t="s">
        <v>1935</v>
      </c>
      <c r="N1221" s="1" t="s">
        <v>247</v>
      </c>
    </row>
    <row r="1222" spans="1:14" x14ac:dyDescent="0.3">
      <c r="A1222" s="1" t="s">
        <v>1933</v>
      </c>
      <c r="B1222" t="s">
        <v>2048</v>
      </c>
      <c r="C1222" s="2" t="s">
        <v>2049</v>
      </c>
      <c r="D1222" t="s">
        <v>282</v>
      </c>
      <c r="E1222" s="10" t="s">
        <v>187</v>
      </c>
      <c r="F1222" s="14" t="s">
        <v>119</v>
      </c>
      <c r="G1222" s="4" t="s">
        <v>178</v>
      </c>
      <c r="H1222" s="4" t="s">
        <v>121</v>
      </c>
      <c r="I1222" s="4" t="s">
        <v>343</v>
      </c>
      <c r="J1222" s="4" t="s">
        <v>121</v>
      </c>
      <c r="K1222" t="s">
        <v>235</v>
      </c>
      <c r="L1222" t="s">
        <v>1935</v>
      </c>
      <c r="M1222" t="s">
        <v>1935</v>
      </c>
      <c r="N1222" s="1" t="s">
        <v>247</v>
      </c>
    </row>
    <row r="1223" spans="1:14" x14ac:dyDescent="0.3">
      <c r="A1223" s="1" t="s">
        <v>1933</v>
      </c>
      <c r="B1223" t="s">
        <v>2048</v>
      </c>
      <c r="C1223" s="2" t="s">
        <v>2050</v>
      </c>
      <c r="D1223" t="s">
        <v>282</v>
      </c>
      <c r="E1223" s="10" t="s">
        <v>187</v>
      </c>
      <c r="F1223" s="14" t="s">
        <v>119</v>
      </c>
      <c r="G1223" s="4" t="s">
        <v>178</v>
      </c>
      <c r="H1223" s="4" t="s">
        <v>121</v>
      </c>
      <c r="I1223" s="4" t="s">
        <v>343</v>
      </c>
      <c r="J1223" s="4" t="s">
        <v>121</v>
      </c>
      <c r="K1223" t="s">
        <v>235</v>
      </c>
      <c r="L1223" t="s">
        <v>1935</v>
      </c>
      <c r="M1223" t="s">
        <v>1935</v>
      </c>
      <c r="N1223" s="1" t="s">
        <v>247</v>
      </c>
    </row>
    <row r="1224" spans="1:14" x14ac:dyDescent="0.3">
      <c r="A1224" s="1" t="s">
        <v>1933</v>
      </c>
      <c r="B1224" t="s">
        <v>2051</v>
      </c>
      <c r="C1224" s="2" t="s">
        <v>2052</v>
      </c>
      <c r="D1224" t="s">
        <v>282</v>
      </c>
      <c r="E1224" s="3" t="s">
        <v>152</v>
      </c>
      <c r="F1224" s="14" t="s">
        <v>119</v>
      </c>
      <c r="G1224" s="4" t="s">
        <v>149</v>
      </c>
      <c r="H1224" s="4" t="s">
        <v>121</v>
      </c>
      <c r="I1224" s="5" t="s">
        <v>156</v>
      </c>
      <c r="J1224" s="5" t="s">
        <v>120</v>
      </c>
      <c r="K1224" t="s">
        <v>230</v>
      </c>
      <c r="L1224" t="s">
        <v>2053</v>
      </c>
      <c r="M1224" t="s">
        <v>1935</v>
      </c>
      <c r="N1224" s="1" t="s">
        <v>247</v>
      </c>
    </row>
    <row r="1225" spans="1:14" x14ac:dyDescent="0.3">
      <c r="A1225" s="1" t="s">
        <v>1933</v>
      </c>
      <c r="B1225" t="s">
        <v>2051</v>
      </c>
      <c r="C1225" s="2" t="s">
        <v>2054</v>
      </c>
      <c r="D1225" t="s">
        <v>282</v>
      </c>
      <c r="E1225" s="3" t="s">
        <v>152</v>
      </c>
      <c r="F1225" s="14" t="s">
        <v>119</v>
      </c>
      <c r="G1225" s="4" t="s">
        <v>149</v>
      </c>
      <c r="H1225" s="4" t="s">
        <v>121</v>
      </c>
      <c r="I1225" s="5" t="s">
        <v>156</v>
      </c>
      <c r="J1225" s="5" t="s">
        <v>120</v>
      </c>
      <c r="K1225" t="s">
        <v>230</v>
      </c>
      <c r="L1225" t="s">
        <v>2053</v>
      </c>
      <c r="M1225" t="s">
        <v>1935</v>
      </c>
      <c r="N1225" s="1" t="s">
        <v>247</v>
      </c>
    </row>
    <row r="1226" spans="1:14" x14ac:dyDescent="0.3">
      <c r="A1226" s="1" t="s">
        <v>1933</v>
      </c>
      <c r="B1226" t="s">
        <v>2051</v>
      </c>
      <c r="C1226" s="2" t="s">
        <v>2055</v>
      </c>
      <c r="D1226" t="s">
        <v>282</v>
      </c>
      <c r="E1226" s="3" t="s">
        <v>152</v>
      </c>
      <c r="F1226" s="14" t="s">
        <v>119</v>
      </c>
      <c r="G1226" s="4" t="s">
        <v>149</v>
      </c>
      <c r="H1226" s="4" t="s">
        <v>121</v>
      </c>
      <c r="I1226" s="5" t="s">
        <v>156</v>
      </c>
      <c r="J1226" s="5" t="s">
        <v>120</v>
      </c>
      <c r="K1226" t="s">
        <v>230</v>
      </c>
      <c r="L1226" t="s">
        <v>2053</v>
      </c>
      <c r="M1226" t="s">
        <v>1935</v>
      </c>
      <c r="N1226" s="1" t="s">
        <v>247</v>
      </c>
    </row>
    <row r="1227" spans="1:14" x14ac:dyDescent="0.3">
      <c r="A1227" s="1" t="s">
        <v>1933</v>
      </c>
      <c r="B1227" t="s">
        <v>2051</v>
      </c>
      <c r="C1227" s="2" t="s">
        <v>2056</v>
      </c>
      <c r="D1227" t="s">
        <v>282</v>
      </c>
      <c r="E1227" s="3" t="s">
        <v>152</v>
      </c>
      <c r="F1227" s="14" t="s">
        <v>119</v>
      </c>
      <c r="G1227" s="4" t="s">
        <v>149</v>
      </c>
      <c r="H1227" s="4" t="s">
        <v>121</v>
      </c>
      <c r="I1227" s="5" t="s">
        <v>156</v>
      </c>
      <c r="J1227" s="5" t="s">
        <v>120</v>
      </c>
      <c r="K1227" t="s">
        <v>230</v>
      </c>
      <c r="L1227" t="s">
        <v>2053</v>
      </c>
      <c r="M1227" t="s">
        <v>1935</v>
      </c>
      <c r="N1227" s="1" t="s">
        <v>247</v>
      </c>
    </row>
    <row r="1228" spans="1:14" x14ac:dyDescent="0.3">
      <c r="A1228" s="1" t="s">
        <v>1933</v>
      </c>
      <c r="B1228" t="s">
        <v>2051</v>
      </c>
      <c r="C1228" s="2" t="s">
        <v>2057</v>
      </c>
      <c r="D1228" t="s">
        <v>282</v>
      </c>
      <c r="E1228" s="3" t="s">
        <v>152</v>
      </c>
      <c r="F1228" s="14" t="s">
        <v>119</v>
      </c>
      <c r="G1228" s="4" t="s">
        <v>149</v>
      </c>
      <c r="H1228" s="4" t="s">
        <v>121</v>
      </c>
      <c r="I1228" s="5" t="s">
        <v>156</v>
      </c>
      <c r="J1228" s="5" t="s">
        <v>120</v>
      </c>
      <c r="K1228" t="s">
        <v>230</v>
      </c>
      <c r="L1228" t="s">
        <v>2053</v>
      </c>
      <c r="M1228" t="s">
        <v>1935</v>
      </c>
      <c r="N1228" t="s">
        <v>247</v>
      </c>
    </row>
    <row r="1229" spans="1:14" x14ac:dyDescent="0.3">
      <c r="A1229" s="1" t="s">
        <v>1933</v>
      </c>
      <c r="B1229" t="s">
        <v>2051</v>
      </c>
      <c r="C1229" s="2" t="s">
        <v>2058</v>
      </c>
      <c r="D1229" t="s">
        <v>282</v>
      </c>
      <c r="E1229" s="3" t="s">
        <v>152</v>
      </c>
      <c r="F1229" s="14" t="s">
        <v>119</v>
      </c>
      <c r="G1229" s="4" t="s">
        <v>149</v>
      </c>
      <c r="H1229" s="4" t="s">
        <v>121</v>
      </c>
      <c r="I1229" s="5" t="s">
        <v>156</v>
      </c>
      <c r="J1229" s="5" t="s">
        <v>120</v>
      </c>
      <c r="K1229" t="s">
        <v>230</v>
      </c>
      <c r="L1229" t="s">
        <v>2053</v>
      </c>
      <c r="M1229" t="s">
        <v>1935</v>
      </c>
      <c r="N1229" s="1" t="s">
        <v>247</v>
      </c>
    </row>
    <row r="1230" spans="1:14" x14ac:dyDescent="0.3">
      <c r="A1230" s="1" t="s">
        <v>1933</v>
      </c>
      <c r="B1230" t="s">
        <v>2051</v>
      </c>
      <c r="C1230" s="2" t="s">
        <v>2059</v>
      </c>
      <c r="D1230" t="s">
        <v>282</v>
      </c>
      <c r="E1230" s="3" t="s">
        <v>152</v>
      </c>
      <c r="F1230" s="14" t="s">
        <v>119</v>
      </c>
      <c r="G1230" s="4" t="s">
        <v>149</v>
      </c>
      <c r="H1230" s="4" t="s">
        <v>121</v>
      </c>
      <c r="I1230" s="5" t="s">
        <v>156</v>
      </c>
      <c r="J1230" s="5" t="s">
        <v>120</v>
      </c>
      <c r="K1230" t="s">
        <v>230</v>
      </c>
      <c r="L1230" t="s">
        <v>2053</v>
      </c>
      <c r="M1230" t="s">
        <v>1935</v>
      </c>
      <c r="N1230" s="1" t="s">
        <v>247</v>
      </c>
    </row>
    <row r="1231" spans="1:14" x14ac:dyDescent="0.3">
      <c r="A1231" s="1" t="s">
        <v>1933</v>
      </c>
      <c r="B1231" t="s">
        <v>2051</v>
      </c>
      <c r="C1231" s="2" t="s">
        <v>2060</v>
      </c>
      <c r="D1231" t="s">
        <v>282</v>
      </c>
      <c r="E1231" s="3" t="s">
        <v>152</v>
      </c>
      <c r="F1231" s="14" t="s">
        <v>119</v>
      </c>
      <c r="G1231" s="4" t="s">
        <v>149</v>
      </c>
      <c r="H1231" s="4" t="s">
        <v>121</v>
      </c>
      <c r="I1231" s="5" t="s">
        <v>156</v>
      </c>
      <c r="J1231" s="5" t="s">
        <v>120</v>
      </c>
      <c r="K1231" t="s">
        <v>387</v>
      </c>
      <c r="L1231" t="s">
        <v>2053</v>
      </c>
      <c r="M1231" t="s">
        <v>1935</v>
      </c>
      <c r="N1231" s="1" t="s">
        <v>247</v>
      </c>
    </row>
    <row r="1232" spans="1:14" x14ac:dyDescent="0.3">
      <c r="A1232" s="1" t="s">
        <v>1933</v>
      </c>
      <c r="B1232" t="s">
        <v>2051</v>
      </c>
      <c r="C1232" s="2" t="s">
        <v>2061</v>
      </c>
      <c r="D1232" t="s">
        <v>282</v>
      </c>
      <c r="E1232" s="3" t="s">
        <v>152</v>
      </c>
      <c r="F1232" s="14" t="s">
        <v>119</v>
      </c>
      <c r="G1232" s="4" t="s">
        <v>149</v>
      </c>
      <c r="H1232" s="4" t="s">
        <v>121</v>
      </c>
      <c r="I1232" s="5" t="s">
        <v>156</v>
      </c>
      <c r="J1232" s="5" t="s">
        <v>120</v>
      </c>
      <c r="K1232" t="s">
        <v>230</v>
      </c>
      <c r="L1232" t="s">
        <v>2053</v>
      </c>
      <c r="M1232" t="s">
        <v>1935</v>
      </c>
      <c r="N1232" s="1" t="s">
        <v>247</v>
      </c>
    </row>
    <row r="1233" spans="1:14" x14ac:dyDescent="0.3">
      <c r="A1233" s="1" t="s">
        <v>1933</v>
      </c>
      <c r="B1233" t="s">
        <v>2051</v>
      </c>
      <c r="C1233" s="2" t="s">
        <v>2062</v>
      </c>
      <c r="D1233" t="s">
        <v>282</v>
      </c>
      <c r="E1233" s="3" t="s">
        <v>152</v>
      </c>
      <c r="F1233" s="14" t="s">
        <v>119</v>
      </c>
      <c r="G1233" s="4" t="s">
        <v>149</v>
      </c>
      <c r="H1233" s="4" t="s">
        <v>121</v>
      </c>
      <c r="I1233" s="5" t="s">
        <v>156</v>
      </c>
      <c r="J1233" s="5" t="s">
        <v>120</v>
      </c>
      <c r="K1233" t="s">
        <v>230</v>
      </c>
      <c r="L1233" t="s">
        <v>2053</v>
      </c>
      <c r="M1233" t="s">
        <v>1935</v>
      </c>
      <c r="N1233" t="s">
        <v>247</v>
      </c>
    </row>
    <row r="1234" spans="1:14" x14ac:dyDescent="0.3">
      <c r="A1234" s="1" t="s">
        <v>1933</v>
      </c>
      <c r="B1234" t="s">
        <v>2051</v>
      </c>
      <c r="C1234" s="2" t="s">
        <v>2063</v>
      </c>
      <c r="D1234" t="s">
        <v>282</v>
      </c>
      <c r="E1234" s="3" t="s">
        <v>152</v>
      </c>
      <c r="F1234" s="14" t="s">
        <v>119</v>
      </c>
      <c r="G1234" s="4" t="s">
        <v>149</v>
      </c>
      <c r="H1234" s="4" t="s">
        <v>121</v>
      </c>
      <c r="I1234" s="5" t="s">
        <v>156</v>
      </c>
      <c r="J1234" s="5" t="s">
        <v>120</v>
      </c>
      <c r="K1234" t="s">
        <v>230</v>
      </c>
      <c r="L1234" t="s">
        <v>2053</v>
      </c>
      <c r="M1234" t="s">
        <v>1935</v>
      </c>
      <c r="N1234" s="1" t="s">
        <v>247</v>
      </c>
    </row>
    <row r="1235" spans="1:14" x14ac:dyDescent="0.3">
      <c r="A1235" s="1" t="s">
        <v>1933</v>
      </c>
      <c r="B1235" t="s">
        <v>2064</v>
      </c>
      <c r="C1235" s="2" t="s">
        <v>2065</v>
      </c>
      <c r="D1235" t="s">
        <v>282</v>
      </c>
      <c r="E1235" s="3" t="s">
        <v>152</v>
      </c>
      <c r="F1235" s="14" t="s">
        <v>119</v>
      </c>
      <c r="G1235" s="4" t="s">
        <v>2066</v>
      </c>
      <c r="H1235" s="4" t="s">
        <v>121</v>
      </c>
      <c r="I1235" s="4" t="s">
        <v>1802</v>
      </c>
      <c r="J1235" s="4" t="s">
        <v>121</v>
      </c>
      <c r="K1235" t="s">
        <v>230</v>
      </c>
      <c r="L1235" t="s">
        <v>2067</v>
      </c>
      <c r="M1235" s="4" t="s">
        <v>247</v>
      </c>
      <c r="N1235" s="1" t="s">
        <v>247</v>
      </c>
    </row>
    <row r="1236" spans="1:14" x14ac:dyDescent="0.3">
      <c r="A1236" s="1" t="s">
        <v>1933</v>
      </c>
      <c r="B1236" t="s">
        <v>2068</v>
      </c>
      <c r="C1236" s="2" t="s">
        <v>2069</v>
      </c>
      <c r="D1236" t="s">
        <v>282</v>
      </c>
      <c r="E1236" s="10" t="s">
        <v>187</v>
      </c>
      <c r="F1236" s="14" t="s">
        <v>119</v>
      </c>
      <c r="G1236" s="4" t="s">
        <v>178</v>
      </c>
      <c r="H1236" s="4" t="s">
        <v>121</v>
      </c>
      <c r="I1236" s="4" t="s">
        <v>1802</v>
      </c>
      <c r="J1236" s="4" t="s">
        <v>121</v>
      </c>
      <c r="K1236" t="s">
        <v>230</v>
      </c>
      <c r="L1236" t="s">
        <v>1935</v>
      </c>
      <c r="M1236" t="s">
        <v>247</v>
      </c>
      <c r="N1236" t="s">
        <v>247</v>
      </c>
    </row>
    <row r="1237" spans="1:14" x14ac:dyDescent="0.3">
      <c r="A1237" s="1" t="s">
        <v>1933</v>
      </c>
      <c r="B1237" t="s">
        <v>2068</v>
      </c>
      <c r="C1237" s="2" t="s">
        <v>2070</v>
      </c>
      <c r="D1237" t="s">
        <v>282</v>
      </c>
      <c r="E1237" s="10" t="s">
        <v>187</v>
      </c>
      <c r="F1237" s="14" t="s">
        <v>119</v>
      </c>
      <c r="G1237" s="4" t="s">
        <v>178</v>
      </c>
      <c r="H1237" s="4" t="s">
        <v>121</v>
      </c>
      <c r="I1237" s="4" t="s">
        <v>1802</v>
      </c>
      <c r="J1237" s="4" t="s">
        <v>121</v>
      </c>
      <c r="K1237" t="s">
        <v>230</v>
      </c>
      <c r="L1237" t="s">
        <v>1935</v>
      </c>
      <c r="M1237" t="s">
        <v>247</v>
      </c>
      <c r="N1237" s="1" t="s">
        <v>247</v>
      </c>
    </row>
    <row r="1238" spans="1:14" x14ac:dyDescent="0.3">
      <c r="A1238" s="1" t="s">
        <v>1933</v>
      </c>
      <c r="B1238" t="s">
        <v>2068</v>
      </c>
      <c r="C1238" s="2" t="s">
        <v>2071</v>
      </c>
      <c r="D1238" t="s">
        <v>282</v>
      </c>
      <c r="E1238" s="10" t="s">
        <v>187</v>
      </c>
      <c r="F1238" s="14" t="s">
        <v>119</v>
      </c>
      <c r="G1238" s="4" t="s">
        <v>178</v>
      </c>
      <c r="H1238" s="4" t="s">
        <v>121</v>
      </c>
      <c r="I1238" s="4" t="s">
        <v>1802</v>
      </c>
      <c r="J1238" s="4" t="s">
        <v>121</v>
      </c>
      <c r="K1238" t="s">
        <v>230</v>
      </c>
      <c r="L1238" t="s">
        <v>1935</v>
      </c>
      <c r="M1238" t="s">
        <v>247</v>
      </c>
      <c r="N1238" s="1" t="s">
        <v>247</v>
      </c>
    </row>
    <row r="1239" spans="1:14" x14ac:dyDescent="0.3">
      <c r="A1239" s="1" t="s">
        <v>1933</v>
      </c>
      <c r="B1239" t="s">
        <v>2068</v>
      </c>
      <c r="C1239" s="2" t="s">
        <v>2072</v>
      </c>
      <c r="D1239" t="s">
        <v>282</v>
      </c>
      <c r="E1239" s="10" t="s">
        <v>187</v>
      </c>
      <c r="F1239" s="14" t="s">
        <v>119</v>
      </c>
      <c r="G1239" s="4" t="s">
        <v>178</v>
      </c>
      <c r="H1239" s="4" t="s">
        <v>121</v>
      </c>
      <c r="I1239" s="4" t="s">
        <v>1802</v>
      </c>
      <c r="J1239" s="4" t="s">
        <v>121</v>
      </c>
      <c r="K1239" t="s">
        <v>230</v>
      </c>
      <c r="L1239" t="s">
        <v>1935</v>
      </c>
      <c r="M1239" t="s">
        <v>247</v>
      </c>
      <c r="N1239" t="s">
        <v>247</v>
      </c>
    </row>
    <row r="1240" spans="1:14" x14ac:dyDescent="0.3">
      <c r="A1240" s="1" t="s">
        <v>1933</v>
      </c>
      <c r="B1240" t="s">
        <v>2068</v>
      </c>
      <c r="C1240" s="2" t="s">
        <v>2073</v>
      </c>
      <c r="D1240" t="s">
        <v>282</v>
      </c>
      <c r="E1240" s="3" t="s">
        <v>152</v>
      </c>
      <c r="F1240" s="14" t="s">
        <v>119</v>
      </c>
      <c r="G1240" s="4" t="s">
        <v>178</v>
      </c>
      <c r="H1240" s="4" t="s">
        <v>121</v>
      </c>
      <c r="I1240" s="4" t="s">
        <v>1802</v>
      </c>
      <c r="J1240" s="4" t="s">
        <v>121</v>
      </c>
      <c r="K1240" t="s">
        <v>238</v>
      </c>
      <c r="L1240" t="s">
        <v>1935</v>
      </c>
      <c r="N1240" s="1" t="s">
        <v>247</v>
      </c>
    </row>
    <row r="1241" spans="1:14" x14ac:dyDescent="0.3">
      <c r="A1241" s="1" t="s">
        <v>1933</v>
      </c>
      <c r="B1241" t="s">
        <v>2068</v>
      </c>
      <c r="C1241" s="2" t="s">
        <v>2074</v>
      </c>
      <c r="D1241" t="s">
        <v>282</v>
      </c>
      <c r="E1241" s="10" t="s">
        <v>187</v>
      </c>
      <c r="F1241" s="14" t="s">
        <v>119</v>
      </c>
      <c r="G1241" s="4" t="s">
        <v>178</v>
      </c>
      <c r="H1241" s="4" t="s">
        <v>121</v>
      </c>
      <c r="I1241" s="4" t="s">
        <v>1802</v>
      </c>
      <c r="J1241" s="4" t="s">
        <v>121</v>
      </c>
      <c r="K1241" t="s">
        <v>230</v>
      </c>
      <c r="L1241" t="s">
        <v>1935</v>
      </c>
      <c r="M1241" t="s">
        <v>247</v>
      </c>
      <c r="N1241" t="s">
        <v>247</v>
      </c>
    </row>
    <row r="1242" spans="1:14" x14ac:dyDescent="0.3">
      <c r="A1242" s="1" t="s">
        <v>1933</v>
      </c>
      <c r="B1242" t="s">
        <v>2068</v>
      </c>
      <c r="C1242" s="2" t="s">
        <v>2075</v>
      </c>
      <c r="D1242" t="s">
        <v>282</v>
      </c>
      <c r="E1242" s="10" t="s">
        <v>187</v>
      </c>
      <c r="F1242" s="14" t="s">
        <v>119</v>
      </c>
      <c r="G1242" s="4" t="s">
        <v>178</v>
      </c>
      <c r="H1242" s="4" t="s">
        <v>121</v>
      </c>
      <c r="I1242" s="4" t="s">
        <v>1802</v>
      </c>
      <c r="J1242" s="4" t="s">
        <v>121</v>
      </c>
      <c r="K1242" t="s">
        <v>230</v>
      </c>
      <c r="L1242" t="s">
        <v>1935</v>
      </c>
      <c r="M1242" t="s">
        <v>247</v>
      </c>
      <c r="N1242" t="s">
        <v>247</v>
      </c>
    </row>
    <row r="1243" spans="1:14" x14ac:dyDescent="0.3">
      <c r="A1243" s="1" t="s">
        <v>1933</v>
      </c>
      <c r="B1243" t="s">
        <v>2068</v>
      </c>
      <c r="C1243" s="2" t="s">
        <v>2076</v>
      </c>
      <c r="D1243" t="s">
        <v>282</v>
      </c>
      <c r="E1243" s="10" t="s">
        <v>187</v>
      </c>
      <c r="F1243" s="14" t="s">
        <v>119</v>
      </c>
      <c r="G1243" s="4" t="s">
        <v>178</v>
      </c>
      <c r="H1243" s="4" t="s">
        <v>121</v>
      </c>
      <c r="I1243" s="4" t="s">
        <v>1802</v>
      </c>
      <c r="J1243" s="4" t="s">
        <v>121</v>
      </c>
      <c r="K1243" t="s">
        <v>230</v>
      </c>
      <c r="L1243" t="s">
        <v>1935</v>
      </c>
      <c r="M1243" t="s">
        <v>247</v>
      </c>
      <c r="N1243" s="1" t="s">
        <v>247</v>
      </c>
    </row>
    <row r="1244" spans="1:14" x14ac:dyDescent="0.3">
      <c r="A1244" s="1" t="s">
        <v>1933</v>
      </c>
      <c r="B1244" t="s">
        <v>2068</v>
      </c>
      <c r="C1244" s="2" t="s">
        <v>2077</v>
      </c>
      <c r="D1244" t="s">
        <v>282</v>
      </c>
      <c r="E1244" s="10" t="s">
        <v>187</v>
      </c>
      <c r="F1244" s="14" t="s">
        <v>119</v>
      </c>
      <c r="G1244" s="4" t="s">
        <v>178</v>
      </c>
      <c r="H1244" s="4" t="s">
        <v>121</v>
      </c>
      <c r="I1244" s="4" t="s">
        <v>1802</v>
      </c>
      <c r="J1244" s="4" t="s">
        <v>121</v>
      </c>
      <c r="K1244" t="s">
        <v>230</v>
      </c>
      <c r="L1244" t="s">
        <v>1935</v>
      </c>
      <c r="M1244" t="s">
        <v>247</v>
      </c>
      <c r="N1244" s="1" t="s">
        <v>247</v>
      </c>
    </row>
    <row r="1245" spans="1:14" x14ac:dyDescent="0.3">
      <c r="A1245" s="1" t="s">
        <v>1933</v>
      </c>
      <c r="B1245" t="s">
        <v>2068</v>
      </c>
      <c r="C1245" s="2" t="s">
        <v>2078</v>
      </c>
      <c r="D1245" t="s">
        <v>282</v>
      </c>
      <c r="E1245" s="10" t="s">
        <v>187</v>
      </c>
      <c r="F1245" s="14" t="s">
        <v>119</v>
      </c>
      <c r="G1245" s="4" t="s">
        <v>178</v>
      </c>
      <c r="H1245" s="4" t="s">
        <v>121</v>
      </c>
      <c r="I1245" s="4" t="s">
        <v>1802</v>
      </c>
      <c r="J1245" s="4" t="s">
        <v>121</v>
      </c>
      <c r="K1245" t="s">
        <v>230</v>
      </c>
      <c r="L1245" t="s">
        <v>1935</v>
      </c>
      <c r="M1245" t="s">
        <v>247</v>
      </c>
      <c r="N1245" s="1" t="s">
        <v>247</v>
      </c>
    </row>
    <row r="1246" spans="1:14" x14ac:dyDescent="0.3">
      <c r="A1246" s="1" t="s">
        <v>1933</v>
      </c>
      <c r="B1246" t="s">
        <v>2068</v>
      </c>
      <c r="C1246" s="2" t="s">
        <v>2079</v>
      </c>
      <c r="D1246" t="s">
        <v>282</v>
      </c>
      <c r="E1246" s="3" t="s">
        <v>152</v>
      </c>
      <c r="F1246" s="14" t="s">
        <v>119</v>
      </c>
      <c r="G1246" s="4" t="s">
        <v>178</v>
      </c>
      <c r="H1246" s="4" t="s">
        <v>121</v>
      </c>
      <c r="I1246" s="4" t="s">
        <v>1802</v>
      </c>
      <c r="J1246" s="4" t="s">
        <v>121</v>
      </c>
      <c r="K1246" t="s">
        <v>238</v>
      </c>
      <c r="L1246" t="s">
        <v>1935</v>
      </c>
      <c r="N1246" s="1" t="s">
        <v>247</v>
      </c>
    </row>
    <row r="1247" spans="1:14" x14ac:dyDescent="0.3">
      <c r="A1247" s="1" t="s">
        <v>1933</v>
      </c>
      <c r="B1247" t="s">
        <v>2068</v>
      </c>
      <c r="C1247" s="2" t="s">
        <v>2080</v>
      </c>
      <c r="D1247" t="s">
        <v>282</v>
      </c>
      <c r="E1247" s="10" t="s">
        <v>187</v>
      </c>
      <c r="F1247" s="14" t="s">
        <v>119</v>
      </c>
      <c r="G1247" s="4" t="s">
        <v>178</v>
      </c>
      <c r="H1247" s="4" t="s">
        <v>121</v>
      </c>
      <c r="I1247" s="4" t="s">
        <v>1802</v>
      </c>
      <c r="J1247" s="4" t="s">
        <v>121</v>
      </c>
      <c r="K1247" t="s">
        <v>238</v>
      </c>
      <c r="L1247" t="s">
        <v>1935</v>
      </c>
      <c r="N1247" t="s">
        <v>247</v>
      </c>
    </row>
    <row r="1248" spans="1:14" x14ac:dyDescent="0.3">
      <c r="A1248" s="1" t="s">
        <v>1933</v>
      </c>
      <c r="B1248" t="s">
        <v>2081</v>
      </c>
      <c r="C1248" s="2" t="s">
        <v>2082</v>
      </c>
      <c r="D1248" t="s">
        <v>282</v>
      </c>
      <c r="E1248" s="3" t="s">
        <v>152</v>
      </c>
      <c r="F1248" s="14" t="s">
        <v>119</v>
      </c>
      <c r="G1248" s="9" t="s">
        <v>2083</v>
      </c>
      <c r="H1248" s="4" t="s">
        <v>121</v>
      </c>
      <c r="I1248" s="9" t="s">
        <v>1477</v>
      </c>
      <c r="J1248" s="5" t="s">
        <v>120</v>
      </c>
      <c r="K1248" t="s">
        <v>230</v>
      </c>
      <c r="L1248" t="s">
        <v>2084</v>
      </c>
      <c r="M1248" t="s">
        <v>1935</v>
      </c>
      <c r="N1248" t="s">
        <v>247</v>
      </c>
    </row>
    <row r="1249" spans="1:14" x14ac:dyDescent="0.3">
      <c r="A1249" s="1" t="s">
        <v>1933</v>
      </c>
      <c r="B1249" t="s">
        <v>2081</v>
      </c>
      <c r="C1249" s="2" t="s">
        <v>2085</v>
      </c>
      <c r="D1249" t="s">
        <v>282</v>
      </c>
      <c r="E1249" s="3" t="s">
        <v>152</v>
      </c>
      <c r="F1249" s="14" t="s">
        <v>119</v>
      </c>
      <c r="G1249" s="9" t="s">
        <v>2083</v>
      </c>
      <c r="H1249" s="4" t="s">
        <v>121</v>
      </c>
      <c r="I1249" s="9" t="s">
        <v>1477</v>
      </c>
      <c r="J1249" s="5" t="s">
        <v>120</v>
      </c>
      <c r="K1249" t="s">
        <v>230</v>
      </c>
      <c r="L1249" t="s">
        <v>2084</v>
      </c>
      <c r="M1249" t="s">
        <v>1935</v>
      </c>
      <c r="N1249" s="1" t="s">
        <v>247</v>
      </c>
    </row>
    <row r="1250" spans="1:14" x14ac:dyDescent="0.3">
      <c r="A1250" s="1" t="s">
        <v>1933</v>
      </c>
      <c r="B1250" t="s">
        <v>2081</v>
      </c>
      <c r="C1250" s="2" t="s">
        <v>2086</v>
      </c>
      <c r="D1250" t="s">
        <v>282</v>
      </c>
      <c r="E1250" s="3" t="s">
        <v>152</v>
      </c>
      <c r="F1250" s="14" t="s">
        <v>119</v>
      </c>
      <c r="G1250" s="9" t="s">
        <v>2083</v>
      </c>
      <c r="H1250" s="4" t="s">
        <v>121</v>
      </c>
      <c r="I1250" s="9" t="s">
        <v>1477</v>
      </c>
      <c r="J1250" s="5" t="s">
        <v>120</v>
      </c>
      <c r="K1250" t="s">
        <v>230</v>
      </c>
      <c r="L1250" t="s">
        <v>2084</v>
      </c>
      <c r="M1250" t="s">
        <v>1935</v>
      </c>
      <c r="N1250" s="1" t="s">
        <v>247</v>
      </c>
    </row>
    <row r="1251" spans="1:14" x14ac:dyDescent="0.3">
      <c r="A1251" s="1" t="s">
        <v>1933</v>
      </c>
      <c r="B1251" t="s">
        <v>2081</v>
      </c>
      <c r="C1251" s="2" t="s">
        <v>2087</v>
      </c>
      <c r="D1251" t="s">
        <v>282</v>
      </c>
      <c r="E1251" s="3" t="s">
        <v>152</v>
      </c>
      <c r="F1251" s="14" t="s">
        <v>119</v>
      </c>
      <c r="G1251" s="9" t="s">
        <v>2083</v>
      </c>
      <c r="H1251" s="4" t="s">
        <v>121</v>
      </c>
      <c r="I1251" s="9" t="s">
        <v>1477</v>
      </c>
      <c r="J1251" s="5" t="s">
        <v>120</v>
      </c>
      <c r="K1251" t="s">
        <v>230</v>
      </c>
      <c r="L1251" t="s">
        <v>2084</v>
      </c>
      <c r="M1251" t="s">
        <v>1935</v>
      </c>
      <c r="N1251" s="1" t="s">
        <v>247</v>
      </c>
    </row>
    <row r="1252" spans="1:14" x14ac:dyDescent="0.3">
      <c r="A1252" s="1" t="s">
        <v>1933</v>
      </c>
      <c r="B1252" t="s">
        <v>2081</v>
      </c>
      <c r="C1252" s="2" t="s">
        <v>2088</v>
      </c>
      <c r="D1252" t="s">
        <v>282</v>
      </c>
      <c r="E1252" s="3" t="s">
        <v>152</v>
      </c>
      <c r="F1252" s="14" t="s">
        <v>119</v>
      </c>
      <c r="G1252" s="9" t="s">
        <v>2083</v>
      </c>
      <c r="H1252" s="4" t="s">
        <v>121</v>
      </c>
      <c r="I1252" s="9" t="s">
        <v>1477</v>
      </c>
      <c r="J1252" s="5" t="s">
        <v>120</v>
      </c>
      <c r="K1252" t="s">
        <v>230</v>
      </c>
      <c r="L1252" t="s">
        <v>2084</v>
      </c>
      <c r="M1252" t="s">
        <v>1935</v>
      </c>
      <c r="N1252" t="s">
        <v>247</v>
      </c>
    </row>
    <row r="1253" spans="1:14" x14ac:dyDescent="0.3">
      <c r="A1253" s="1" t="s">
        <v>1933</v>
      </c>
      <c r="B1253" t="s">
        <v>2081</v>
      </c>
      <c r="C1253" s="2" t="s">
        <v>2089</v>
      </c>
      <c r="D1253" t="s">
        <v>282</v>
      </c>
      <c r="E1253" s="3" t="s">
        <v>152</v>
      </c>
      <c r="F1253" s="14" t="s">
        <v>119</v>
      </c>
      <c r="G1253" s="9" t="s">
        <v>2083</v>
      </c>
      <c r="H1253" s="4" t="s">
        <v>121</v>
      </c>
      <c r="I1253" s="9" t="s">
        <v>1477</v>
      </c>
      <c r="J1253" s="5" t="s">
        <v>120</v>
      </c>
      <c r="K1253" t="s">
        <v>230</v>
      </c>
      <c r="L1253" t="s">
        <v>2084</v>
      </c>
      <c r="M1253" t="s">
        <v>1935</v>
      </c>
      <c r="N1253" t="s">
        <v>247</v>
      </c>
    </row>
    <row r="1254" spans="1:14" x14ac:dyDescent="0.3">
      <c r="A1254" s="1" t="s">
        <v>1933</v>
      </c>
      <c r="B1254" t="s">
        <v>2081</v>
      </c>
      <c r="C1254" s="2" t="s">
        <v>2090</v>
      </c>
      <c r="D1254" t="s">
        <v>282</v>
      </c>
      <c r="E1254" s="3" t="s">
        <v>152</v>
      </c>
      <c r="F1254" s="14" t="s">
        <v>119</v>
      </c>
      <c r="G1254" s="9" t="s">
        <v>2083</v>
      </c>
      <c r="H1254" s="4" t="s">
        <v>121</v>
      </c>
      <c r="I1254" s="9" t="s">
        <v>1477</v>
      </c>
      <c r="J1254" s="5" t="s">
        <v>120</v>
      </c>
      <c r="K1254" t="s">
        <v>230</v>
      </c>
      <c r="L1254" t="s">
        <v>2084</v>
      </c>
      <c r="M1254" t="s">
        <v>1935</v>
      </c>
      <c r="N1254" s="1" t="s">
        <v>247</v>
      </c>
    </row>
    <row r="1255" spans="1:14" x14ac:dyDescent="0.3">
      <c r="A1255" s="1" t="s">
        <v>1933</v>
      </c>
      <c r="B1255" t="s">
        <v>2081</v>
      </c>
      <c r="C1255" s="2" t="s">
        <v>2091</v>
      </c>
      <c r="D1255" t="s">
        <v>282</v>
      </c>
      <c r="E1255" s="3" t="s">
        <v>152</v>
      </c>
      <c r="F1255" s="14" t="s">
        <v>119</v>
      </c>
      <c r="G1255" s="9" t="s">
        <v>2083</v>
      </c>
      <c r="H1255" s="4" t="s">
        <v>121</v>
      </c>
      <c r="I1255" s="9" t="s">
        <v>1477</v>
      </c>
      <c r="J1255" s="5" t="s">
        <v>120</v>
      </c>
      <c r="K1255" t="s">
        <v>230</v>
      </c>
      <c r="L1255" t="s">
        <v>2084</v>
      </c>
      <c r="M1255" t="s">
        <v>1935</v>
      </c>
      <c r="N1255" s="1" t="s">
        <v>247</v>
      </c>
    </row>
    <row r="1256" spans="1:14" x14ac:dyDescent="0.3">
      <c r="A1256" s="1" t="s">
        <v>1933</v>
      </c>
      <c r="B1256" t="s">
        <v>2081</v>
      </c>
      <c r="C1256" s="2" t="s">
        <v>2092</v>
      </c>
      <c r="D1256" t="s">
        <v>282</v>
      </c>
      <c r="E1256" s="10" t="s">
        <v>187</v>
      </c>
      <c r="F1256" s="14" t="s">
        <v>119</v>
      </c>
      <c r="G1256" s="9" t="s">
        <v>2083</v>
      </c>
      <c r="H1256" s="4" t="s">
        <v>121</v>
      </c>
      <c r="I1256" s="9" t="s">
        <v>1477</v>
      </c>
      <c r="J1256" s="5" t="s">
        <v>120</v>
      </c>
      <c r="K1256" t="s">
        <v>235</v>
      </c>
      <c r="L1256" t="s">
        <v>2084</v>
      </c>
      <c r="M1256" t="s">
        <v>1935</v>
      </c>
      <c r="N1256" s="1" t="s">
        <v>247</v>
      </c>
    </row>
    <row r="1257" spans="1:14" x14ac:dyDescent="0.3">
      <c r="A1257" s="1" t="s">
        <v>1933</v>
      </c>
      <c r="B1257" t="s">
        <v>2081</v>
      </c>
      <c r="C1257" s="2" t="s">
        <v>2093</v>
      </c>
      <c r="D1257" t="s">
        <v>282</v>
      </c>
      <c r="E1257" s="3" t="s">
        <v>152</v>
      </c>
      <c r="F1257" s="14" t="s">
        <v>119</v>
      </c>
      <c r="G1257" s="9" t="s">
        <v>2083</v>
      </c>
      <c r="H1257" s="4" t="s">
        <v>121</v>
      </c>
      <c r="I1257" s="9" t="s">
        <v>1477</v>
      </c>
      <c r="J1257" s="5" t="s">
        <v>120</v>
      </c>
      <c r="K1257" t="s">
        <v>238</v>
      </c>
      <c r="L1257" t="s">
        <v>2084</v>
      </c>
      <c r="M1257" t="s">
        <v>1935</v>
      </c>
      <c r="N1257" t="s">
        <v>247</v>
      </c>
    </row>
    <row r="1258" spans="1:14" x14ac:dyDescent="0.3">
      <c r="A1258" s="1" t="s">
        <v>1933</v>
      </c>
      <c r="B1258" t="s">
        <v>2081</v>
      </c>
      <c r="C1258" s="2" t="s">
        <v>2094</v>
      </c>
      <c r="D1258" t="s">
        <v>282</v>
      </c>
      <c r="E1258" s="3" t="s">
        <v>152</v>
      </c>
      <c r="F1258" s="14" t="s">
        <v>119</v>
      </c>
      <c r="G1258" s="9" t="s">
        <v>2083</v>
      </c>
      <c r="H1258" s="4" t="s">
        <v>121</v>
      </c>
      <c r="I1258" s="9" t="s">
        <v>1477</v>
      </c>
      <c r="J1258" s="5" t="s">
        <v>120</v>
      </c>
      <c r="K1258" t="s">
        <v>387</v>
      </c>
      <c r="L1258" t="s">
        <v>2084</v>
      </c>
      <c r="M1258" t="s">
        <v>1935</v>
      </c>
      <c r="N1258" t="s">
        <v>247</v>
      </c>
    </row>
    <row r="1259" spans="1:14" x14ac:dyDescent="0.3">
      <c r="A1259" s="1" t="s">
        <v>1933</v>
      </c>
      <c r="B1259" t="s">
        <v>2081</v>
      </c>
      <c r="C1259" s="2" t="s">
        <v>2095</v>
      </c>
      <c r="D1259" t="s">
        <v>282</v>
      </c>
      <c r="E1259" s="3" t="s">
        <v>152</v>
      </c>
      <c r="F1259" s="14" t="s">
        <v>119</v>
      </c>
      <c r="G1259" s="9" t="s">
        <v>2083</v>
      </c>
      <c r="H1259" s="4" t="s">
        <v>121</v>
      </c>
      <c r="I1259" s="9" t="s">
        <v>1477</v>
      </c>
      <c r="J1259" s="5" t="s">
        <v>120</v>
      </c>
      <c r="K1259" t="s">
        <v>230</v>
      </c>
      <c r="L1259" t="s">
        <v>2084</v>
      </c>
      <c r="M1259" t="s">
        <v>1935</v>
      </c>
      <c r="N1259" s="1" t="s">
        <v>247</v>
      </c>
    </row>
    <row r="1260" spans="1:14" x14ac:dyDescent="0.3">
      <c r="A1260" s="1" t="s">
        <v>1933</v>
      </c>
      <c r="B1260" t="s">
        <v>2081</v>
      </c>
      <c r="C1260" s="2" t="s">
        <v>2096</v>
      </c>
      <c r="D1260" t="s">
        <v>282</v>
      </c>
      <c r="E1260" s="3" t="s">
        <v>152</v>
      </c>
      <c r="F1260" s="14" t="s">
        <v>119</v>
      </c>
      <c r="G1260" s="9" t="s">
        <v>2083</v>
      </c>
      <c r="H1260" s="4" t="s">
        <v>121</v>
      </c>
      <c r="I1260" s="9" t="s">
        <v>1477</v>
      </c>
      <c r="J1260" s="5" t="s">
        <v>120</v>
      </c>
      <c r="K1260" t="s">
        <v>238</v>
      </c>
      <c r="L1260" t="s">
        <v>2084</v>
      </c>
      <c r="M1260" t="s">
        <v>1935</v>
      </c>
      <c r="N1260" t="s">
        <v>247</v>
      </c>
    </row>
    <row r="1261" spans="1:14" x14ac:dyDescent="0.3">
      <c r="A1261" s="1" t="s">
        <v>1933</v>
      </c>
      <c r="B1261" t="s">
        <v>2081</v>
      </c>
      <c r="C1261" s="2" t="s">
        <v>2097</v>
      </c>
      <c r="D1261" t="s">
        <v>282</v>
      </c>
      <c r="E1261" s="3" t="s">
        <v>152</v>
      </c>
      <c r="F1261" s="14" t="s">
        <v>119</v>
      </c>
      <c r="G1261" s="9" t="s">
        <v>2083</v>
      </c>
      <c r="H1261" s="4" t="s">
        <v>121</v>
      </c>
      <c r="I1261" s="9" t="s">
        <v>1477</v>
      </c>
      <c r="J1261" s="5" t="s">
        <v>120</v>
      </c>
      <c r="K1261" t="s">
        <v>230</v>
      </c>
      <c r="L1261" t="s">
        <v>2084</v>
      </c>
      <c r="M1261" t="s">
        <v>1935</v>
      </c>
      <c r="N1261" t="s">
        <v>247</v>
      </c>
    </row>
    <row r="1262" spans="1:14" x14ac:dyDescent="0.3">
      <c r="A1262" s="1" t="s">
        <v>1933</v>
      </c>
      <c r="B1262" t="s">
        <v>2081</v>
      </c>
      <c r="C1262" s="2" t="s">
        <v>2098</v>
      </c>
      <c r="D1262" t="s">
        <v>282</v>
      </c>
      <c r="E1262" s="3" t="s">
        <v>152</v>
      </c>
      <c r="F1262" s="14" t="s">
        <v>119</v>
      </c>
      <c r="G1262" s="9" t="s">
        <v>2083</v>
      </c>
      <c r="H1262" s="4" t="s">
        <v>121</v>
      </c>
      <c r="I1262" s="9" t="s">
        <v>1477</v>
      </c>
      <c r="J1262" s="5" t="s">
        <v>120</v>
      </c>
      <c r="K1262" t="s">
        <v>230</v>
      </c>
      <c r="L1262" t="s">
        <v>2084</v>
      </c>
      <c r="M1262" t="s">
        <v>1935</v>
      </c>
      <c r="N1262" t="s">
        <v>247</v>
      </c>
    </row>
    <row r="1263" spans="1:14" x14ac:dyDescent="0.3">
      <c r="A1263" s="1" t="s">
        <v>1933</v>
      </c>
      <c r="B1263" t="s">
        <v>2081</v>
      </c>
      <c r="C1263" s="2" t="s">
        <v>2099</v>
      </c>
      <c r="D1263" t="s">
        <v>282</v>
      </c>
      <c r="E1263" s="3" t="s">
        <v>152</v>
      </c>
      <c r="F1263" s="14" t="s">
        <v>119</v>
      </c>
      <c r="G1263" s="9" t="s">
        <v>2083</v>
      </c>
      <c r="H1263" s="4" t="s">
        <v>121</v>
      </c>
      <c r="I1263" s="9" t="s">
        <v>1477</v>
      </c>
      <c r="J1263" s="5" t="s">
        <v>120</v>
      </c>
      <c r="K1263" t="s">
        <v>230</v>
      </c>
      <c r="L1263" t="s">
        <v>2084</v>
      </c>
      <c r="M1263" t="s">
        <v>1935</v>
      </c>
      <c r="N1263" t="s">
        <v>247</v>
      </c>
    </row>
    <row r="1264" spans="1:14" x14ac:dyDescent="0.3">
      <c r="A1264" s="1" t="s">
        <v>1933</v>
      </c>
      <c r="B1264" t="s">
        <v>2081</v>
      </c>
      <c r="C1264" s="2" t="s">
        <v>2100</v>
      </c>
      <c r="D1264" t="s">
        <v>282</v>
      </c>
      <c r="E1264" s="3" t="s">
        <v>152</v>
      </c>
      <c r="F1264" s="14" t="s">
        <v>119</v>
      </c>
      <c r="G1264" s="9" t="s">
        <v>2083</v>
      </c>
      <c r="H1264" s="4" t="s">
        <v>121</v>
      </c>
      <c r="I1264" s="9" t="s">
        <v>1477</v>
      </c>
      <c r="J1264" s="5" t="s">
        <v>120</v>
      </c>
      <c r="K1264" t="s">
        <v>235</v>
      </c>
      <c r="L1264" t="s">
        <v>2084</v>
      </c>
      <c r="M1264" t="s">
        <v>1935</v>
      </c>
      <c r="N1264" s="1" t="s">
        <v>247</v>
      </c>
    </row>
    <row r="1265" spans="1:14" x14ac:dyDescent="0.3">
      <c r="A1265" s="1" t="s">
        <v>1933</v>
      </c>
      <c r="B1265" t="s">
        <v>2081</v>
      </c>
      <c r="C1265" s="2" t="s">
        <v>2101</v>
      </c>
      <c r="D1265" t="s">
        <v>282</v>
      </c>
      <c r="E1265" s="3" t="s">
        <v>152</v>
      </c>
      <c r="F1265" s="14" t="s">
        <v>119</v>
      </c>
      <c r="G1265" s="9" t="s">
        <v>2083</v>
      </c>
      <c r="H1265" s="4" t="s">
        <v>121</v>
      </c>
      <c r="I1265" s="9" t="s">
        <v>1477</v>
      </c>
      <c r="J1265" s="5" t="s">
        <v>120</v>
      </c>
      <c r="K1265" t="s">
        <v>230</v>
      </c>
      <c r="L1265" t="s">
        <v>2084</v>
      </c>
      <c r="M1265" t="s">
        <v>1935</v>
      </c>
      <c r="N1265" s="1" t="s">
        <v>247</v>
      </c>
    </row>
    <row r="1266" spans="1:14" x14ac:dyDescent="0.3">
      <c r="A1266" s="1" t="s">
        <v>1933</v>
      </c>
      <c r="B1266" t="s">
        <v>2081</v>
      </c>
      <c r="C1266" s="2" t="s">
        <v>2102</v>
      </c>
      <c r="D1266" t="s">
        <v>282</v>
      </c>
      <c r="E1266" s="3" t="s">
        <v>152</v>
      </c>
      <c r="F1266" s="14" t="s">
        <v>119</v>
      </c>
      <c r="G1266" s="9" t="s">
        <v>2083</v>
      </c>
      <c r="H1266" s="4" t="s">
        <v>121</v>
      </c>
      <c r="I1266" s="9" t="s">
        <v>1477</v>
      </c>
      <c r="J1266" s="5" t="s">
        <v>120</v>
      </c>
      <c r="K1266" t="s">
        <v>230</v>
      </c>
      <c r="L1266" t="s">
        <v>2084</v>
      </c>
      <c r="M1266" t="s">
        <v>1935</v>
      </c>
      <c r="N1266" s="1" t="s">
        <v>247</v>
      </c>
    </row>
    <row r="1267" spans="1:14" x14ac:dyDescent="0.3">
      <c r="A1267" s="1" t="s">
        <v>1933</v>
      </c>
      <c r="B1267" t="s">
        <v>2081</v>
      </c>
      <c r="C1267" s="2" t="s">
        <v>2103</v>
      </c>
      <c r="D1267" t="s">
        <v>282</v>
      </c>
      <c r="E1267" s="3" t="s">
        <v>152</v>
      </c>
      <c r="F1267" s="14" t="s">
        <v>119</v>
      </c>
      <c r="G1267" s="9" t="s">
        <v>2083</v>
      </c>
      <c r="H1267" s="4" t="s">
        <v>121</v>
      </c>
      <c r="I1267" s="9" t="s">
        <v>1477</v>
      </c>
      <c r="J1267" s="5" t="s">
        <v>120</v>
      </c>
      <c r="K1267" t="s">
        <v>230</v>
      </c>
      <c r="L1267" t="s">
        <v>2084</v>
      </c>
      <c r="M1267" t="s">
        <v>1935</v>
      </c>
      <c r="N1267" t="s">
        <v>247</v>
      </c>
    </row>
    <row r="1268" spans="1:14" x14ac:dyDescent="0.3">
      <c r="A1268" s="1" t="s">
        <v>1933</v>
      </c>
      <c r="B1268" t="s">
        <v>2104</v>
      </c>
      <c r="C1268" s="2" t="s">
        <v>2105</v>
      </c>
      <c r="D1268" t="s">
        <v>282</v>
      </c>
      <c r="E1268" s="10" t="s">
        <v>187</v>
      </c>
      <c r="F1268" s="14" t="s">
        <v>119</v>
      </c>
      <c r="G1268" s="4" t="s">
        <v>178</v>
      </c>
      <c r="H1268" s="4" t="s">
        <v>121</v>
      </c>
      <c r="I1268" s="4" t="s">
        <v>2106</v>
      </c>
      <c r="J1268" s="4" t="s">
        <v>121</v>
      </c>
      <c r="K1268" t="s">
        <v>230</v>
      </c>
      <c r="L1268" t="s">
        <v>1935</v>
      </c>
      <c r="M1268" t="s">
        <v>2107</v>
      </c>
      <c r="N1268" s="1" t="s">
        <v>247</v>
      </c>
    </row>
    <row r="1269" spans="1:14" x14ac:dyDescent="0.3">
      <c r="A1269" s="1" t="s">
        <v>1933</v>
      </c>
      <c r="B1269" t="s">
        <v>2108</v>
      </c>
      <c r="C1269" s="2" t="s">
        <v>2109</v>
      </c>
      <c r="D1269" t="s">
        <v>282</v>
      </c>
      <c r="E1269" s="10" t="s">
        <v>187</v>
      </c>
      <c r="F1269" s="14" t="s">
        <v>119</v>
      </c>
      <c r="G1269" s="4" t="s">
        <v>178</v>
      </c>
      <c r="H1269" s="4" t="s">
        <v>121</v>
      </c>
      <c r="I1269" s="4" t="s">
        <v>1211</v>
      </c>
      <c r="J1269" s="4" t="s">
        <v>121</v>
      </c>
      <c r="K1269" t="s">
        <v>424</v>
      </c>
      <c r="L1269" t="s">
        <v>1935</v>
      </c>
      <c r="M1269" t="s">
        <v>2110</v>
      </c>
      <c r="N1269" t="s">
        <v>247</v>
      </c>
    </row>
    <row r="1270" spans="1:14" x14ac:dyDescent="0.3">
      <c r="A1270" s="1" t="s">
        <v>1933</v>
      </c>
      <c r="B1270" t="s">
        <v>2108</v>
      </c>
      <c r="C1270" s="2" t="s">
        <v>2111</v>
      </c>
      <c r="D1270" t="s">
        <v>282</v>
      </c>
      <c r="E1270" s="10" t="s">
        <v>187</v>
      </c>
      <c r="F1270" s="14" t="s">
        <v>119</v>
      </c>
      <c r="G1270" s="4" t="s">
        <v>178</v>
      </c>
      <c r="H1270" s="4" t="s">
        <v>121</v>
      </c>
      <c r="I1270" s="4" t="s">
        <v>1211</v>
      </c>
      <c r="J1270" s="4" t="s">
        <v>121</v>
      </c>
      <c r="K1270" t="s">
        <v>230</v>
      </c>
      <c r="L1270" t="s">
        <v>1935</v>
      </c>
      <c r="M1270" t="s">
        <v>2110</v>
      </c>
      <c r="N1270" s="1" t="s">
        <v>247</v>
      </c>
    </row>
    <row r="1271" spans="1:14" x14ac:dyDescent="0.3">
      <c r="A1271" s="1" t="s">
        <v>1933</v>
      </c>
      <c r="B1271" t="s">
        <v>2108</v>
      </c>
      <c r="C1271" s="2" t="s">
        <v>2112</v>
      </c>
      <c r="D1271" t="s">
        <v>282</v>
      </c>
      <c r="E1271" s="10" t="s">
        <v>187</v>
      </c>
      <c r="F1271" s="14" t="s">
        <v>119</v>
      </c>
      <c r="G1271" s="4" t="s">
        <v>178</v>
      </c>
      <c r="H1271" s="4" t="s">
        <v>121</v>
      </c>
      <c r="I1271" s="4" t="s">
        <v>1211</v>
      </c>
      <c r="J1271" s="4" t="s">
        <v>121</v>
      </c>
      <c r="K1271" t="s">
        <v>387</v>
      </c>
      <c r="L1271" t="s">
        <v>1935</v>
      </c>
      <c r="M1271" t="s">
        <v>2110</v>
      </c>
      <c r="N1271" s="1" t="s">
        <v>247</v>
      </c>
    </row>
    <row r="1272" spans="1:14" x14ac:dyDescent="0.3">
      <c r="A1272" s="1" t="s">
        <v>1933</v>
      </c>
      <c r="B1272" t="s">
        <v>2108</v>
      </c>
      <c r="C1272" s="2" t="s">
        <v>2113</v>
      </c>
      <c r="D1272" t="s">
        <v>282</v>
      </c>
      <c r="E1272" s="10" t="s">
        <v>187</v>
      </c>
      <c r="F1272" s="14" t="s">
        <v>119</v>
      </c>
      <c r="G1272" s="4" t="s">
        <v>178</v>
      </c>
      <c r="H1272" s="4" t="s">
        <v>121</v>
      </c>
      <c r="I1272" s="4" t="s">
        <v>1211</v>
      </c>
      <c r="J1272" s="4" t="s">
        <v>121</v>
      </c>
      <c r="K1272" t="s">
        <v>230</v>
      </c>
      <c r="L1272" t="s">
        <v>1935</v>
      </c>
      <c r="M1272" t="s">
        <v>2110</v>
      </c>
      <c r="N1272" s="1" t="s">
        <v>247</v>
      </c>
    </row>
    <row r="1273" spans="1:14" x14ac:dyDescent="0.3">
      <c r="A1273" s="1" t="s">
        <v>1933</v>
      </c>
      <c r="B1273" t="s">
        <v>2108</v>
      </c>
      <c r="C1273" s="2" t="s">
        <v>2114</v>
      </c>
      <c r="D1273" t="s">
        <v>282</v>
      </c>
      <c r="E1273" s="10" t="s">
        <v>187</v>
      </c>
      <c r="F1273" s="14" t="s">
        <v>119</v>
      </c>
      <c r="G1273" s="4" t="s">
        <v>178</v>
      </c>
      <c r="H1273" s="4" t="s">
        <v>121</v>
      </c>
      <c r="I1273" s="4" t="s">
        <v>1211</v>
      </c>
      <c r="J1273" s="4" t="s">
        <v>121</v>
      </c>
      <c r="K1273" t="s">
        <v>235</v>
      </c>
      <c r="L1273" t="s">
        <v>1935</v>
      </c>
      <c r="M1273" t="s">
        <v>2110</v>
      </c>
      <c r="N1273" s="1" t="s">
        <v>247</v>
      </c>
    </row>
    <row r="1274" spans="1:14" x14ac:dyDescent="0.3">
      <c r="A1274" s="1" t="s">
        <v>1933</v>
      </c>
      <c r="B1274" t="s">
        <v>2115</v>
      </c>
      <c r="C1274" s="2" t="s">
        <v>2116</v>
      </c>
      <c r="D1274" t="s">
        <v>282</v>
      </c>
      <c r="E1274" s="3" t="s">
        <v>152</v>
      </c>
      <c r="F1274" s="14" t="s">
        <v>119</v>
      </c>
      <c r="G1274" s="4" t="s">
        <v>178</v>
      </c>
      <c r="H1274" s="4" t="s">
        <v>121</v>
      </c>
      <c r="I1274" s="5" t="s">
        <v>2117</v>
      </c>
      <c r="J1274" s="5" t="s">
        <v>120</v>
      </c>
      <c r="K1274" t="s">
        <v>230</v>
      </c>
      <c r="L1274" t="s">
        <v>1935</v>
      </c>
      <c r="M1274" t="s">
        <v>2118</v>
      </c>
      <c r="N1274" s="1" t="s">
        <v>247</v>
      </c>
    </row>
    <row r="1275" spans="1:14" x14ac:dyDescent="0.3">
      <c r="A1275" s="1" t="s">
        <v>1933</v>
      </c>
      <c r="B1275" t="s">
        <v>2115</v>
      </c>
      <c r="C1275" s="2" t="s">
        <v>2119</v>
      </c>
      <c r="D1275" t="s">
        <v>282</v>
      </c>
      <c r="E1275" s="3" t="s">
        <v>152</v>
      </c>
      <c r="F1275" s="14" t="s">
        <v>119</v>
      </c>
      <c r="G1275" s="4" t="s">
        <v>178</v>
      </c>
      <c r="H1275" s="4" t="s">
        <v>121</v>
      </c>
      <c r="I1275" s="5" t="s">
        <v>2117</v>
      </c>
      <c r="J1275" s="5" t="s">
        <v>120</v>
      </c>
      <c r="K1275" t="s">
        <v>230</v>
      </c>
      <c r="L1275" t="s">
        <v>1935</v>
      </c>
      <c r="M1275" t="s">
        <v>2118</v>
      </c>
      <c r="N1275" t="s">
        <v>247</v>
      </c>
    </row>
    <row r="1276" spans="1:14" x14ac:dyDescent="0.3">
      <c r="A1276" s="1" t="s">
        <v>1933</v>
      </c>
      <c r="B1276" t="s">
        <v>2115</v>
      </c>
      <c r="C1276" s="2" t="s">
        <v>2120</v>
      </c>
      <c r="D1276" t="s">
        <v>282</v>
      </c>
      <c r="E1276" s="3" t="s">
        <v>152</v>
      </c>
      <c r="F1276" s="14" t="s">
        <v>119</v>
      </c>
      <c r="G1276" s="4" t="s">
        <v>178</v>
      </c>
      <c r="H1276" s="4" t="s">
        <v>121</v>
      </c>
      <c r="I1276" s="5" t="s">
        <v>2117</v>
      </c>
      <c r="J1276" s="5" t="s">
        <v>120</v>
      </c>
      <c r="K1276" t="s">
        <v>230</v>
      </c>
      <c r="L1276" t="s">
        <v>1935</v>
      </c>
      <c r="M1276" t="s">
        <v>2118</v>
      </c>
      <c r="N1276" s="1" t="s">
        <v>247</v>
      </c>
    </row>
    <row r="1277" spans="1:14" x14ac:dyDescent="0.3">
      <c r="A1277" s="1" t="s">
        <v>1933</v>
      </c>
      <c r="B1277" t="s">
        <v>2121</v>
      </c>
      <c r="C1277" s="2" t="s">
        <v>2122</v>
      </c>
      <c r="D1277" t="s">
        <v>282</v>
      </c>
      <c r="E1277" s="3" t="s">
        <v>152</v>
      </c>
      <c r="F1277" s="14" t="s">
        <v>119</v>
      </c>
      <c r="G1277" s="4" t="s">
        <v>2123</v>
      </c>
      <c r="H1277" s="4" t="s">
        <v>121</v>
      </c>
      <c r="I1277" s="4" t="s">
        <v>1211</v>
      </c>
      <c r="J1277" s="4" t="s">
        <v>121</v>
      </c>
      <c r="K1277" t="s">
        <v>230</v>
      </c>
      <c r="L1277" t="s">
        <v>2124</v>
      </c>
      <c r="M1277" t="s">
        <v>2125</v>
      </c>
      <c r="N1277" s="1" t="s">
        <v>247</v>
      </c>
    </row>
    <row r="1278" spans="1:14" x14ac:dyDescent="0.3">
      <c r="A1278" s="1" t="s">
        <v>1933</v>
      </c>
      <c r="B1278" t="s">
        <v>2121</v>
      </c>
      <c r="C1278" s="2" t="s">
        <v>2126</v>
      </c>
      <c r="D1278" t="s">
        <v>282</v>
      </c>
      <c r="E1278" s="3" t="s">
        <v>152</v>
      </c>
      <c r="F1278" s="14" t="s">
        <v>119</v>
      </c>
      <c r="G1278" s="4" t="s">
        <v>2123</v>
      </c>
      <c r="H1278" s="4" t="s">
        <v>121</v>
      </c>
      <c r="I1278" s="4" t="s">
        <v>1211</v>
      </c>
      <c r="J1278" s="4" t="s">
        <v>121</v>
      </c>
      <c r="K1278" t="s">
        <v>230</v>
      </c>
      <c r="L1278" t="s">
        <v>2124</v>
      </c>
      <c r="M1278" t="s">
        <v>2125</v>
      </c>
      <c r="N1278" s="1" t="s">
        <v>247</v>
      </c>
    </row>
    <row r="1279" spans="1:14" x14ac:dyDescent="0.3">
      <c r="A1279" s="1" t="s">
        <v>1933</v>
      </c>
      <c r="B1279" t="s">
        <v>2121</v>
      </c>
      <c r="C1279" s="2" t="s">
        <v>2127</v>
      </c>
      <c r="D1279" t="s">
        <v>282</v>
      </c>
      <c r="E1279" s="3" t="s">
        <v>152</v>
      </c>
      <c r="F1279" s="14" t="s">
        <v>119</v>
      </c>
      <c r="G1279" s="4" t="s">
        <v>2123</v>
      </c>
      <c r="H1279" s="4" t="s">
        <v>121</v>
      </c>
      <c r="I1279" s="4" t="s">
        <v>1211</v>
      </c>
      <c r="J1279" s="4" t="s">
        <v>121</v>
      </c>
      <c r="K1279" t="s">
        <v>238</v>
      </c>
      <c r="L1279" t="s">
        <v>2124</v>
      </c>
      <c r="M1279" t="s">
        <v>2125</v>
      </c>
      <c r="N1279" s="1" t="s">
        <v>247</v>
      </c>
    </row>
    <row r="1280" spans="1:14" x14ac:dyDescent="0.3">
      <c r="A1280" s="1" t="s">
        <v>1933</v>
      </c>
      <c r="B1280" t="s">
        <v>2121</v>
      </c>
      <c r="C1280" s="2" t="s">
        <v>2128</v>
      </c>
      <c r="D1280" t="s">
        <v>282</v>
      </c>
      <c r="E1280" s="3" t="s">
        <v>152</v>
      </c>
      <c r="F1280" s="14" t="s">
        <v>119</v>
      </c>
      <c r="G1280" s="4" t="s">
        <v>2123</v>
      </c>
      <c r="H1280" s="4" t="s">
        <v>121</v>
      </c>
      <c r="I1280" s="4" t="s">
        <v>1211</v>
      </c>
      <c r="J1280" s="4" t="s">
        <v>121</v>
      </c>
      <c r="K1280" t="s">
        <v>238</v>
      </c>
      <c r="L1280" t="s">
        <v>2124</v>
      </c>
      <c r="M1280" t="s">
        <v>2125</v>
      </c>
      <c r="N1280" s="1" t="s">
        <v>247</v>
      </c>
    </row>
    <row r="1281" spans="1:14" x14ac:dyDescent="0.3">
      <c r="A1281" s="1" t="s">
        <v>1933</v>
      </c>
      <c r="B1281" t="s">
        <v>2121</v>
      </c>
      <c r="C1281" s="2" t="s">
        <v>2129</v>
      </c>
      <c r="D1281" t="s">
        <v>282</v>
      </c>
      <c r="E1281" s="3" t="s">
        <v>152</v>
      </c>
      <c r="F1281" s="14" t="s">
        <v>119</v>
      </c>
      <c r="G1281" s="4" t="s">
        <v>2123</v>
      </c>
      <c r="H1281" s="4" t="s">
        <v>121</v>
      </c>
      <c r="I1281" s="4" t="s">
        <v>1211</v>
      </c>
      <c r="J1281" s="4" t="s">
        <v>121</v>
      </c>
      <c r="K1281" t="s">
        <v>230</v>
      </c>
      <c r="L1281" t="s">
        <v>2124</v>
      </c>
      <c r="M1281" t="s">
        <v>2125</v>
      </c>
      <c r="N1281" s="1" t="s">
        <v>247</v>
      </c>
    </row>
    <row r="1282" spans="1:14" x14ac:dyDescent="0.3">
      <c r="A1282" s="1" t="s">
        <v>1933</v>
      </c>
      <c r="B1282" t="s">
        <v>2121</v>
      </c>
      <c r="C1282" s="2" t="s">
        <v>2130</v>
      </c>
      <c r="D1282" t="s">
        <v>282</v>
      </c>
      <c r="E1282" s="10" t="s">
        <v>187</v>
      </c>
      <c r="F1282" s="14" t="s">
        <v>119</v>
      </c>
      <c r="G1282" s="4" t="s">
        <v>2123</v>
      </c>
      <c r="H1282" s="4" t="s">
        <v>121</v>
      </c>
      <c r="I1282" s="4" t="s">
        <v>1211</v>
      </c>
      <c r="J1282" s="4" t="s">
        <v>121</v>
      </c>
      <c r="K1282" t="s">
        <v>238</v>
      </c>
      <c r="L1282" t="s">
        <v>2124</v>
      </c>
      <c r="M1282" t="s">
        <v>2125</v>
      </c>
      <c r="N1282" t="s">
        <v>247</v>
      </c>
    </row>
    <row r="1283" spans="1:14" x14ac:dyDescent="0.3">
      <c r="A1283" s="1" t="s">
        <v>1933</v>
      </c>
      <c r="B1283" t="s">
        <v>2121</v>
      </c>
      <c r="C1283" s="2" t="s">
        <v>2131</v>
      </c>
      <c r="D1283" t="s">
        <v>282</v>
      </c>
      <c r="E1283" s="3" t="s">
        <v>152</v>
      </c>
      <c r="F1283" s="14" t="s">
        <v>119</v>
      </c>
      <c r="G1283" s="4" t="s">
        <v>2123</v>
      </c>
      <c r="H1283" s="4" t="s">
        <v>121</v>
      </c>
      <c r="I1283" s="4" t="s">
        <v>1211</v>
      </c>
      <c r="J1283" s="4" t="s">
        <v>121</v>
      </c>
      <c r="K1283" t="s">
        <v>230</v>
      </c>
      <c r="L1283" t="s">
        <v>2124</v>
      </c>
      <c r="M1283" t="s">
        <v>2125</v>
      </c>
      <c r="N1283" s="1" t="s">
        <v>247</v>
      </c>
    </row>
    <row r="1284" spans="1:14" x14ac:dyDescent="0.3">
      <c r="A1284" s="1" t="s">
        <v>1933</v>
      </c>
      <c r="B1284" t="s">
        <v>2121</v>
      </c>
      <c r="C1284" s="2" t="s">
        <v>2132</v>
      </c>
      <c r="D1284" t="s">
        <v>282</v>
      </c>
      <c r="E1284" s="3" t="s">
        <v>152</v>
      </c>
      <c r="F1284" s="14" t="s">
        <v>119</v>
      </c>
      <c r="G1284" s="4" t="s">
        <v>2123</v>
      </c>
      <c r="H1284" s="4" t="s">
        <v>121</v>
      </c>
      <c r="I1284" s="4" t="s">
        <v>1211</v>
      </c>
      <c r="J1284" s="4" t="s">
        <v>121</v>
      </c>
      <c r="K1284" t="s">
        <v>230</v>
      </c>
      <c r="L1284" t="s">
        <v>2124</v>
      </c>
      <c r="M1284" t="s">
        <v>2125</v>
      </c>
      <c r="N1284" s="1" t="s">
        <v>247</v>
      </c>
    </row>
    <row r="1285" spans="1:14" x14ac:dyDescent="0.3">
      <c r="A1285" s="1" t="s">
        <v>1933</v>
      </c>
      <c r="B1285" t="s">
        <v>2121</v>
      </c>
      <c r="C1285" s="2" t="s">
        <v>2133</v>
      </c>
      <c r="D1285" t="s">
        <v>282</v>
      </c>
      <c r="E1285" s="3" t="s">
        <v>152</v>
      </c>
      <c r="F1285" s="14" t="s">
        <v>119</v>
      </c>
      <c r="G1285" s="4" t="s">
        <v>2123</v>
      </c>
      <c r="H1285" s="4" t="s">
        <v>121</v>
      </c>
      <c r="I1285" s="4" t="s">
        <v>1211</v>
      </c>
      <c r="J1285" s="4" t="s">
        <v>121</v>
      </c>
      <c r="K1285" t="s">
        <v>230</v>
      </c>
      <c r="L1285" t="s">
        <v>2124</v>
      </c>
      <c r="M1285" t="s">
        <v>2125</v>
      </c>
      <c r="N1285" s="1" t="s">
        <v>247</v>
      </c>
    </row>
    <row r="1286" spans="1:14" x14ac:dyDescent="0.3">
      <c r="A1286" s="1" t="s">
        <v>1933</v>
      </c>
      <c r="B1286" t="s">
        <v>2121</v>
      </c>
      <c r="C1286" s="2" t="s">
        <v>2134</v>
      </c>
      <c r="D1286" t="s">
        <v>282</v>
      </c>
      <c r="E1286" s="3" t="s">
        <v>152</v>
      </c>
      <c r="F1286" s="14" t="s">
        <v>119</v>
      </c>
      <c r="G1286" s="4" t="s">
        <v>2123</v>
      </c>
      <c r="H1286" s="4" t="s">
        <v>121</v>
      </c>
      <c r="I1286" s="4" t="s">
        <v>1211</v>
      </c>
      <c r="J1286" s="4" t="s">
        <v>121</v>
      </c>
      <c r="K1286" t="s">
        <v>238</v>
      </c>
      <c r="L1286" t="s">
        <v>2124</v>
      </c>
      <c r="M1286" t="s">
        <v>2125</v>
      </c>
      <c r="N1286" s="1" t="s">
        <v>247</v>
      </c>
    </row>
    <row r="1287" spans="1:14" x14ac:dyDescent="0.3">
      <c r="A1287" s="1" t="s">
        <v>1933</v>
      </c>
      <c r="B1287" t="s">
        <v>2121</v>
      </c>
      <c r="C1287" s="2" t="s">
        <v>2135</v>
      </c>
      <c r="D1287" t="s">
        <v>282</v>
      </c>
      <c r="E1287" s="3" t="s">
        <v>152</v>
      </c>
      <c r="F1287" s="14" t="s">
        <v>119</v>
      </c>
      <c r="G1287" s="4" t="s">
        <v>2123</v>
      </c>
      <c r="H1287" s="4" t="s">
        <v>121</v>
      </c>
      <c r="I1287" s="4" t="s">
        <v>1211</v>
      </c>
      <c r="J1287" s="4" t="s">
        <v>121</v>
      </c>
      <c r="K1287" t="s">
        <v>230</v>
      </c>
      <c r="L1287" t="s">
        <v>2124</v>
      </c>
      <c r="M1287" t="s">
        <v>2125</v>
      </c>
      <c r="N1287" t="s">
        <v>247</v>
      </c>
    </row>
    <row r="1288" spans="1:14" x14ac:dyDescent="0.3">
      <c r="A1288" s="1" t="s">
        <v>1933</v>
      </c>
      <c r="B1288" t="s">
        <v>2121</v>
      </c>
      <c r="C1288" s="2" t="s">
        <v>2136</v>
      </c>
      <c r="D1288" t="s">
        <v>282</v>
      </c>
      <c r="E1288" s="3" t="s">
        <v>152</v>
      </c>
      <c r="F1288" s="14" t="s">
        <v>119</v>
      </c>
      <c r="G1288" s="4" t="s">
        <v>2123</v>
      </c>
      <c r="H1288" s="4" t="s">
        <v>121</v>
      </c>
      <c r="I1288" s="4" t="s">
        <v>1211</v>
      </c>
      <c r="J1288" s="4" t="s">
        <v>121</v>
      </c>
      <c r="K1288" t="s">
        <v>238</v>
      </c>
      <c r="L1288" t="s">
        <v>2124</v>
      </c>
      <c r="M1288" t="s">
        <v>2125</v>
      </c>
      <c r="N1288" s="1" t="s">
        <v>247</v>
      </c>
    </row>
    <row r="1289" spans="1:14" x14ac:dyDescent="0.3">
      <c r="A1289" s="1" t="s">
        <v>1933</v>
      </c>
      <c r="B1289" t="s">
        <v>2121</v>
      </c>
      <c r="C1289" s="2" t="s">
        <v>2137</v>
      </c>
      <c r="D1289" t="s">
        <v>282</v>
      </c>
      <c r="E1289" s="3" t="s">
        <v>152</v>
      </c>
      <c r="F1289" s="14" t="s">
        <v>119</v>
      </c>
      <c r="G1289" s="4" t="s">
        <v>2123</v>
      </c>
      <c r="H1289" s="4" t="s">
        <v>121</v>
      </c>
      <c r="I1289" s="4" t="s">
        <v>1211</v>
      </c>
      <c r="J1289" s="4" t="s">
        <v>121</v>
      </c>
      <c r="K1289" t="s">
        <v>230</v>
      </c>
      <c r="L1289" t="s">
        <v>2124</v>
      </c>
      <c r="M1289" t="s">
        <v>2125</v>
      </c>
      <c r="N1289" t="s">
        <v>247</v>
      </c>
    </row>
    <row r="1290" spans="1:14" x14ac:dyDescent="0.3">
      <c r="A1290" s="1" t="s">
        <v>1933</v>
      </c>
      <c r="B1290" t="s">
        <v>2121</v>
      </c>
      <c r="C1290" s="2" t="s">
        <v>2138</v>
      </c>
      <c r="D1290" t="s">
        <v>282</v>
      </c>
      <c r="E1290" s="3" t="s">
        <v>152</v>
      </c>
      <c r="F1290" s="14" t="s">
        <v>119</v>
      </c>
      <c r="G1290" s="4" t="s">
        <v>2123</v>
      </c>
      <c r="H1290" s="4" t="s">
        <v>121</v>
      </c>
      <c r="I1290" s="4" t="s">
        <v>1211</v>
      </c>
      <c r="J1290" s="4" t="s">
        <v>121</v>
      </c>
      <c r="K1290" t="s">
        <v>230</v>
      </c>
      <c r="L1290" t="s">
        <v>2124</v>
      </c>
      <c r="M1290" t="s">
        <v>2125</v>
      </c>
      <c r="N1290" t="s">
        <v>247</v>
      </c>
    </row>
    <row r="1291" spans="1:14" x14ac:dyDescent="0.3">
      <c r="A1291" s="1" t="s">
        <v>1933</v>
      </c>
      <c r="B1291" t="s">
        <v>2121</v>
      </c>
      <c r="C1291" s="2" t="s">
        <v>2139</v>
      </c>
      <c r="D1291" t="s">
        <v>282</v>
      </c>
      <c r="E1291" s="3" t="s">
        <v>152</v>
      </c>
      <c r="F1291" s="14" t="s">
        <v>119</v>
      </c>
      <c r="G1291" s="4" t="s">
        <v>2123</v>
      </c>
      <c r="H1291" s="4" t="s">
        <v>121</v>
      </c>
      <c r="I1291" s="4" t="s">
        <v>1211</v>
      </c>
      <c r="J1291" s="4" t="s">
        <v>121</v>
      </c>
      <c r="K1291" t="s">
        <v>230</v>
      </c>
      <c r="L1291" t="s">
        <v>2124</v>
      </c>
      <c r="M1291" t="s">
        <v>2125</v>
      </c>
      <c r="N1291" s="1" t="s">
        <v>247</v>
      </c>
    </row>
    <row r="1292" spans="1:14" x14ac:dyDescent="0.3">
      <c r="A1292" s="1" t="s">
        <v>1933</v>
      </c>
      <c r="B1292" t="s">
        <v>2121</v>
      </c>
      <c r="C1292" s="2" t="s">
        <v>2140</v>
      </c>
      <c r="D1292" t="s">
        <v>282</v>
      </c>
      <c r="E1292" s="3" t="s">
        <v>152</v>
      </c>
      <c r="F1292" s="14" t="s">
        <v>119</v>
      </c>
      <c r="G1292" s="4" t="s">
        <v>2123</v>
      </c>
      <c r="H1292" s="4" t="s">
        <v>121</v>
      </c>
      <c r="I1292" s="4" t="s">
        <v>1211</v>
      </c>
      <c r="J1292" s="4" t="s">
        <v>121</v>
      </c>
      <c r="K1292" t="s">
        <v>230</v>
      </c>
      <c r="L1292" t="s">
        <v>2124</v>
      </c>
      <c r="M1292" t="s">
        <v>2125</v>
      </c>
      <c r="N1292" s="1" t="s">
        <v>247</v>
      </c>
    </row>
    <row r="1293" spans="1:14" x14ac:dyDescent="0.3">
      <c r="A1293" s="1" t="s">
        <v>1933</v>
      </c>
      <c r="B1293" t="s">
        <v>2121</v>
      </c>
      <c r="C1293" s="2" t="s">
        <v>2141</v>
      </c>
      <c r="D1293" t="s">
        <v>282</v>
      </c>
      <c r="E1293" s="3" t="s">
        <v>152</v>
      </c>
      <c r="F1293" s="14" t="s">
        <v>119</v>
      </c>
      <c r="G1293" s="4" t="s">
        <v>2123</v>
      </c>
      <c r="H1293" s="4" t="s">
        <v>121</v>
      </c>
      <c r="I1293" s="4" t="s">
        <v>1211</v>
      </c>
      <c r="J1293" s="4" t="s">
        <v>121</v>
      </c>
      <c r="K1293" t="s">
        <v>230</v>
      </c>
      <c r="L1293" t="s">
        <v>2124</v>
      </c>
      <c r="M1293" t="s">
        <v>2125</v>
      </c>
      <c r="N1293" s="1" t="s">
        <v>247</v>
      </c>
    </row>
    <row r="1294" spans="1:14" x14ac:dyDescent="0.3">
      <c r="A1294" s="1" t="s">
        <v>1933</v>
      </c>
      <c r="B1294" t="s">
        <v>2121</v>
      </c>
      <c r="C1294" s="2" t="s">
        <v>2142</v>
      </c>
      <c r="D1294" t="s">
        <v>282</v>
      </c>
      <c r="E1294" s="3" t="s">
        <v>152</v>
      </c>
      <c r="F1294" s="14" t="s">
        <v>119</v>
      </c>
      <c r="G1294" s="4" t="s">
        <v>2123</v>
      </c>
      <c r="H1294" s="4" t="s">
        <v>121</v>
      </c>
      <c r="I1294" s="4" t="s">
        <v>1211</v>
      </c>
      <c r="J1294" s="4" t="s">
        <v>121</v>
      </c>
      <c r="K1294" t="s">
        <v>230</v>
      </c>
      <c r="L1294" t="s">
        <v>2124</v>
      </c>
      <c r="M1294" t="s">
        <v>2125</v>
      </c>
      <c r="N1294" t="s">
        <v>247</v>
      </c>
    </row>
    <row r="1295" spans="1:14" x14ac:dyDescent="0.3">
      <c r="A1295" s="1" t="s">
        <v>1933</v>
      </c>
      <c r="B1295" t="s">
        <v>2121</v>
      </c>
      <c r="C1295" s="2" t="s">
        <v>2143</v>
      </c>
      <c r="D1295" t="s">
        <v>282</v>
      </c>
      <c r="E1295" s="3" t="s">
        <v>152</v>
      </c>
      <c r="F1295" s="14" t="s">
        <v>119</v>
      </c>
      <c r="G1295" s="4" t="s">
        <v>2123</v>
      </c>
      <c r="H1295" s="4" t="s">
        <v>121</v>
      </c>
      <c r="I1295" s="4" t="s">
        <v>1211</v>
      </c>
      <c r="J1295" s="4" t="s">
        <v>121</v>
      </c>
      <c r="K1295" t="s">
        <v>230</v>
      </c>
      <c r="L1295" t="s">
        <v>2124</v>
      </c>
      <c r="M1295" t="s">
        <v>2125</v>
      </c>
      <c r="N1295" t="s">
        <v>247</v>
      </c>
    </row>
    <row r="1296" spans="1:14" x14ac:dyDescent="0.3">
      <c r="A1296" s="1" t="s">
        <v>1933</v>
      </c>
      <c r="B1296" t="s">
        <v>2121</v>
      </c>
      <c r="C1296" s="2" t="s">
        <v>2144</v>
      </c>
      <c r="D1296" t="s">
        <v>282</v>
      </c>
      <c r="E1296" s="3" t="s">
        <v>152</v>
      </c>
      <c r="F1296" s="14" t="s">
        <v>119</v>
      </c>
      <c r="G1296" s="4" t="s">
        <v>2123</v>
      </c>
      <c r="H1296" s="4" t="s">
        <v>121</v>
      </c>
      <c r="I1296" s="4" t="s">
        <v>1211</v>
      </c>
      <c r="J1296" s="4" t="s">
        <v>121</v>
      </c>
      <c r="K1296" t="s">
        <v>230</v>
      </c>
      <c r="L1296" t="s">
        <v>2124</v>
      </c>
      <c r="M1296" t="s">
        <v>2125</v>
      </c>
      <c r="N1296" t="s">
        <v>247</v>
      </c>
    </row>
    <row r="1297" spans="1:14" x14ac:dyDescent="0.3">
      <c r="A1297" s="1" t="s">
        <v>1933</v>
      </c>
      <c r="B1297" t="s">
        <v>2121</v>
      </c>
      <c r="C1297" s="2" t="s">
        <v>2145</v>
      </c>
      <c r="D1297" t="s">
        <v>282</v>
      </c>
      <c r="E1297" s="3" t="s">
        <v>152</v>
      </c>
      <c r="F1297" s="14" t="s">
        <v>119</v>
      </c>
      <c r="G1297" s="4" t="s">
        <v>2123</v>
      </c>
      <c r="H1297" s="4" t="s">
        <v>121</v>
      </c>
      <c r="I1297" s="4" t="s">
        <v>1211</v>
      </c>
      <c r="J1297" s="4" t="s">
        <v>121</v>
      </c>
      <c r="K1297" t="s">
        <v>230</v>
      </c>
      <c r="L1297" t="s">
        <v>2124</v>
      </c>
      <c r="M1297" t="s">
        <v>2125</v>
      </c>
      <c r="N1297" t="s">
        <v>247</v>
      </c>
    </row>
    <row r="1298" spans="1:14" x14ac:dyDescent="0.3">
      <c r="A1298" s="1" t="s">
        <v>1933</v>
      </c>
      <c r="B1298" t="s">
        <v>2146</v>
      </c>
      <c r="C1298" s="2" t="s">
        <v>2147</v>
      </c>
      <c r="D1298" t="s">
        <v>282</v>
      </c>
      <c r="E1298" s="3" t="s">
        <v>152</v>
      </c>
      <c r="F1298" s="14" t="s">
        <v>119</v>
      </c>
      <c r="G1298" s="4" t="s">
        <v>178</v>
      </c>
      <c r="H1298" s="4" t="s">
        <v>121</v>
      </c>
      <c r="I1298" s="4" t="s">
        <v>2148</v>
      </c>
      <c r="J1298" s="4" t="s">
        <v>121</v>
      </c>
      <c r="K1298" t="s">
        <v>230</v>
      </c>
      <c r="L1298" t="s">
        <v>1935</v>
      </c>
      <c r="M1298" t="s">
        <v>2149</v>
      </c>
      <c r="N1298" s="1" t="s">
        <v>247</v>
      </c>
    </row>
    <row r="1299" spans="1:14" x14ac:dyDescent="0.3">
      <c r="A1299" s="1" t="s">
        <v>1933</v>
      </c>
      <c r="B1299" t="s">
        <v>2150</v>
      </c>
      <c r="C1299" s="2" t="s">
        <v>2151</v>
      </c>
      <c r="D1299" t="s">
        <v>282</v>
      </c>
      <c r="E1299" s="3" t="s">
        <v>152</v>
      </c>
      <c r="F1299" s="14" t="s">
        <v>119</v>
      </c>
      <c r="G1299" s="4" t="s">
        <v>178</v>
      </c>
      <c r="H1299" s="4" t="s">
        <v>121</v>
      </c>
      <c r="I1299" s="9" t="s">
        <v>2152</v>
      </c>
      <c r="J1299" s="4" t="s">
        <v>121</v>
      </c>
      <c r="K1299" t="s">
        <v>230</v>
      </c>
      <c r="L1299" t="s">
        <v>1935</v>
      </c>
      <c r="M1299" t="s">
        <v>2153</v>
      </c>
      <c r="N1299" s="1" t="s">
        <v>247</v>
      </c>
    </row>
    <row r="1300" spans="1:14" x14ac:dyDescent="0.3">
      <c r="A1300" s="1" t="s">
        <v>2154</v>
      </c>
      <c r="B1300" t="s">
        <v>2155</v>
      </c>
      <c r="C1300" s="2" t="s">
        <v>2156</v>
      </c>
      <c r="D1300" t="s">
        <v>282</v>
      </c>
      <c r="E1300" s="7" t="s">
        <v>158</v>
      </c>
      <c r="F1300" s="15" t="s">
        <v>118</v>
      </c>
      <c r="G1300" s="5" t="s">
        <v>2157</v>
      </c>
      <c r="H1300" s="6" t="s">
        <v>120</v>
      </c>
      <c r="I1300" s="9" t="s">
        <v>2158</v>
      </c>
      <c r="J1300" s="5" t="s">
        <v>120</v>
      </c>
      <c r="K1300" t="s">
        <v>387</v>
      </c>
      <c r="L1300" t="s">
        <v>2159</v>
      </c>
      <c r="M1300" t="s">
        <v>2160</v>
      </c>
      <c r="N1300" s="1" t="s">
        <v>247</v>
      </c>
    </row>
    <row r="1301" spans="1:14" x14ac:dyDescent="0.3">
      <c r="A1301" s="1" t="s">
        <v>2154</v>
      </c>
      <c r="B1301" t="s">
        <v>2155</v>
      </c>
      <c r="C1301" s="2" t="s">
        <v>2161</v>
      </c>
      <c r="D1301" t="s">
        <v>282</v>
      </c>
      <c r="E1301" s="7" t="s">
        <v>158</v>
      </c>
      <c r="F1301" s="15" t="s">
        <v>118</v>
      </c>
      <c r="G1301" s="5" t="s">
        <v>2157</v>
      </c>
      <c r="H1301" s="6" t="s">
        <v>120</v>
      </c>
      <c r="I1301" s="9" t="s">
        <v>2158</v>
      </c>
      <c r="J1301" s="5" t="s">
        <v>120</v>
      </c>
      <c r="K1301" t="s">
        <v>230</v>
      </c>
      <c r="L1301" t="s">
        <v>2159</v>
      </c>
      <c r="M1301" t="s">
        <v>2160</v>
      </c>
      <c r="N1301" s="1" t="s">
        <v>247</v>
      </c>
    </row>
    <row r="1302" spans="1:14" x14ac:dyDescent="0.3">
      <c r="A1302" s="1" t="s">
        <v>2154</v>
      </c>
      <c r="B1302" t="s">
        <v>2155</v>
      </c>
      <c r="C1302" s="2" t="s">
        <v>2162</v>
      </c>
      <c r="D1302" t="s">
        <v>282</v>
      </c>
      <c r="E1302" s="7" t="s">
        <v>158</v>
      </c>
      <c r="F1302" s="15" t="s">
        <v>118</v>
      </c>
      <c r="G1302" s="5" t="s">
        <v>2157</v>
      </c>
      <c r="H1302" s="6" t="s">
        <v>120</v>
      </c>
      <c r="I1302" s="9" t="s">
        <v>2158</v>
      </c>
      <c r="J1302" s="5" t="s">
        <v>120</v>
      </c>
      <c r="K1302" t="s">
        <v>230</v>
      </c>
      <c r="L1302" t="s">
        <v>2159</v>
      </c>
      <c r="M1302" t="s">
        <v>2160</v>
      </c>
      <c r="N1302" s="1" t="s">
        <v>247</v>
      </c>
    </row>
    <row r="1303" spans="1:14" x14ac:dyDescent="0.3">
      <c r="A1303" s="1" t="s">
        <v>2154</v>
      </c>
      <c r="B1303" t="s">
        <v>2155</v>
      </c>
      <c r="C1303" s="2" t="s">
        <v>2163</v>
      </c>
      <c r="D1303" t="s">
        <v>282</v>
      </c>
      <c r="E1303" s="7" t="s">
        <v>158</v>
      </c>
      <c r="F1303" s="15" t="s">
        <v>118</v>
      </c>
      <c r="G1303" s="5" t="s">
        <v>2157</v>
      </c>
      <c r="H1303" s="6" t="s">
        <v>120</v>
      </c>
      <c r="I1303" s="9" t="s">
        <v>2158</v>
      </c>
      <c r="J1303" s="5" t="s">
        <v>120</v>
      </c>
      <c r="K1303" t="s">
        <v>230</v>
      </c>
      <c r="L1303" t="s">
        <v>2159</v>
      </c>
      <c r="M1303" t="s">
        <v>2160</v>
      </c>
      <c r="N1303" s="1" t="s">
        <v>247</v>
      </c>
    </row>
    <row r="1304" spans="1:14" x14ac:dyDescent="0.3">
      <c r="A1304" s="1" t="s">
        <v>2154</v>
      </c>
      <c r="B1304" t="s">
        <v>2155</v>
      </c>
      <c r="C1304" s="2" t="s">
        <v>2164</v>
      </c>
      <c r="D1304" t="s">
        <v>282</v>
      </c>
      <c r="E1304" s="7" t="s">
        <v>158</v>
      </c>
      <c r="F1304" s="15" t="s">
        <v>118</v>
      </c>
      <c r="G1304" s="5" t="s">
        <v>2157</v>
      </c>
      <c r="H1304" s="6" t="s">
        <v>120</v>
      </c>
      <c r="I1304" s="9" t="s">
        <v>2158</v>
      </c>
      <c r="J1304" s="5" t="s">
        <v>120</v>
      </c>
      <c r="K1304" t="s">
        <v>230</v>
      </c>
      <c r="L1304" t="s">
        <v>2159</v>
      </c>
      <c r="M1304" t="s">
        <v>2160</v>
      </c>
      <c r="N1304" t="s">
        <v>247</v>
      </c>
    </row>
    <row r="1305" spans="1:14" x14ac:dyDescent="0.3">
      <c r="A1305" s="1" t="s">
        <v>2154</v>
      </c>
      <c r="B1305" t="s">
        <v>2155</v>
      </c>
      <c r="C1305" s="2" t="s">
        <v>2165</v>
      </c>
      <c r="D1305" t="s">
        <v>282</v>
      </c>
      <c r="E1305" s="7" t="s">
        <v>158</v>
      </c>
      <c r="F1305" s="15" t="s">
        <v>118</v>
      </c>
      <c r="G1305" s="5" t="s">
        <v>2157</v>
      </c>
      <c r="H1305" s="6" t="s">
        <v>120</v>
      </c>
      <c r="I1305" s="9" t="s">
        <v>2158</v>
      </c>
      <c r="J1305" s="5" t="s">
        <v>120</v>
      </c>
      <c r="K1305" t="s">
        <v>230</v>
      </c>
      <c r="L1305" t="s">
        <v>2159</v>
      </c>
      <c r="M1305" t="s">
        <v>2160</v>
      </c>
      <c r="N1305" s="1" t="s">
        <v>247</v>
      </c>
    </row>
    <row r="1306" spans="1:14" x14ac:dyDescent="0.3">
      <c r="A1306" s="1" t="s">
        <v>2154</v>
      </c>
      <c r="B1306" t="s">
        <v>2155</v>
      </c>
      <c r="C1306" s="2" t="s">
        <v>2166</v>
      </c>
      <c r="D1306" t="s">
        <v>282</v>
      </c>
      <c r="E1306" s="7" t="s">
        <v>158</v>
      </c>
      <c r="F1306" s="15" t="s">
        <v>118</v>
      </c>
      <c r="G1306" s="5" t="s">
        <v>2157</v>
      </c>
      <c r="H1306" s="6" t="s">
        <v>120</v>
      </c>
      <c r="I1306" s="9" t="s">
        <v>2158</v>
      </c>
      <c r="J1306" s="5" t="s">
        <v>120</v>
      </c>
      <c r="K1306" t="s">
        <v>230</v>
      </c>
      <c r="L1306" t="s">
        <v>2159</v>
      </c>
      <c r="M1306" t="s">
        <v>2160</v>
      </c>
      <c r="N1306" t="s">
        <v>247</v>
      </c>
    </row>
    <row r="1307" spans="1:14" x14ac:dyDescent="0.3">
      <c r="A1307" s="1" t="s">
        <v>2154</v>
      </c>
      <c r="B1307" t="s">
        <v>2155</v>
      </c>
      <c r="C1307" s="2" t="s">
        <v>2167</v>
      </c>
      <c r="D1307" t="s">
        <v>282</v>
      </c>
      <c r="E1307" s="7" t="s">
        <v>158</v>
      </c>
      <c r="F1307" s="15" t="s">
        <v>118</v>
      </c>
      <c r="G1307" s="5" t="s">
        <v>2157</v>
      </c>
      <c r="H1307" s="6" t="s">
        <v>120</v>
      </c>
      <c r="I1307" s="9" t="s">
        <v>2158</v>
      </c>
      <c r="J1307" s="5" t="s">
        <v>120</v>
      </c>
      <c r="K1307" t="s">
        <v>235</v>
      </c>
      <c r="L1307" t="s">
        <v>2159</v>
      </c>
      <c r="M1307" t="s">
        <v>2160</v>
      </c>
      <c r="N1307" s="1" t="s">
        <v>247</v>
      </c>
    </row>
    <row r="1308" spans="1:14" x14ac:dyDescent="0.3">
      <c r="A1308" s="1" t="s">
        <v>2154</v>
      </c>
      <c r="B1308" t="s">
        <v>2155</v>
      </c>
      <c r="C1308" s="2" t="s">
        <v>2168</v>
      </c>
      <c r="D1308" t="s">
        <v>282</v>
      </c>
      <c r="E1308" s="7" t="s">
        <v>158</v>
      </c>
      <c r="F1308" s="15" t="s">
        <v>118</v>
      </c>
      <c r="G1308" s="5" t="s">
        <v>2157</v>
      </c>
      <c r="H1308" s="6" t="s">
        <v>120</v>
      </c>
      <c r="I1308" s="9" t="s">
        <v>2158</v>
      </c>
      <c r="J1308" s="5" t="s">
        <v>120</v>
      </c>
      <c r="K1308" t="s">
        <v>230</v>
      </c>
      <c r="L1308" t="s">
        <v>2159</v>
      </c>
      <c r="M1308" t="s">
        <v>2160</v>
      </c>
      <c r="N1308" s="1" t="s">
        <v>247</v>
      </c>
    </row>
    <row r="1309" spans="1:14" x14ac:dyDescent="0.3">
      <c r="A1309" s="1" t="s">
        <v>2154</v>
      </c>
      <c r="B1309" t="s">
        <v>2155</v>
      </c>
      <c r="C1309" s="2" t="s">
        <v>2169</v>
      </c>
      <c r="D1309" t="s">
        <v>282</v>
      </c>
      <c r="E1309" s="7" t="s">
        <v>158</v>
      </c>
      <c r="F1309" s="15" t="s">
        <v>118</v>
      </c>
      <c r="G1309" s="5" t="s">
        <v>2157</v>
      </c>
      <c r="H1309" s="6" t="s">
        <v>120</v>
      </c>
      <c r="I1309" s="9" t="s">
        <v>2158</v>
      </c>
      <c r="J1309" s="5" t="s">
        <v>120</v>
      </c>
      <c r="K1309" t="s">
        <v>230</v>
      </c>
      <c r="L1309" t="s">
        <v>2159</v>
      </c>
      <c r="M1309" t="s">
        <v>2160</v>
      </c>
      <c r="N1309" s="1" t="s">
        <v>247</v>
      </c>
    </row>
    <row r="1310" spans="1:14" x14ac:dyDescent="0.3">
      <c r="A1310" s="1" t="s">
        <v>2154</v>
      </c>
      <c r="B1310" t="s">
        <v>2155</v>
      </c>
      <c r="C1310" s="2" t="s">
        <v>2170</v>
      </c>
      <c r="D1310" t="s">
        <v>282</v>
      </c>
      <c r="E1310" s="7" t="s">
        <v>158</v>
      </c>
      <c r="F1310" s="15" t="s">
        <v>118</v>
      </c>
      <c r="G1310" s="5" t="s">
        <v>2157</v>
      </c>
      <c r="H1310" s="6" t="s">
        <v>120</v>
      </c>
      <c r="I1310" s="9" t="s">
        <v>2158</v>
      </c>
      <c r="J1310" s="5" t="s">
        <v>120</v>
      </c>
      <c r="K1310" t="s">
        <v>230</v>
      </c>
      <c r="L1310" t="s">
        <v>2159</v>
      </c>
      <c r="M1310" t="s">
        <v>2160</v>
      </c>
      <c r="N1310" s="1" t="s">
        <v>247</v>
      </c>
    </row>
    <row r="1311" spans="1:14" x14ac:dyDescent="0.3">
      <c r="A1311" s="1" t="s">
        <v>2154</v>
      </c>
      <c r="B1311" t="s">
        <v>2155</v>
      </c>
      <c r="C1311" s="2" t="s">
        <v>2171</v>
      </c>
      <c r="D1311" t="s">
        <v>282</v>
      </c>
      <c r="E1311" s="7" t="s">
        <v>158</v>
      </c>
      <c r="F1311" s="15" t="s">
        <v>118</v>
      </c>
      <c r="G1311" s="5" t="s">
        <v>2157</v>
      </c>
      <c r="H1311" s="6" t="s">
        <v>120</v>
      </c>
      <c r="I1311" s="9" t="s">
        <v>2158</v>
      </c>
      <c r="J1311" s="5" t="s">
        <v>120</v>
      </c>
      <c r="K1311" t="s">
        <v>230</v>
      </c>
      <c r="L1311" t="s">
        <v>2159</v>
      </c>
      <c r="M1311" t="s">
        <v>2160</v>
      </c>
      <c r="N1311" s="1" t="s">
        <v>247</v>
      </c>
    </row>
    <row r="1312" spans="1:14" x14ac:dyDescent="0.3">
      <c r="A1312" s="1" t="s">
        <v>2154</v>
      </c>
      <c r="B1312" t="s">
        <v>2155</v>
      </c>
      <c r="C1312" s="2" t="s">
        <v>2172</v>
      </c>
      <c r="D1312" t="s">
        <v>282</v>
      </c>
      <c r="E1312" s="7" t="s">
        <v>158</v>
      </c>
      <c r="F1312" s="15" t="s">
        <v>118</v>
      </c>
      <c r="G1312" s="5" t="s">
        <v>2157</v>
      </c>
      <c r="H1312" s="6" t="s">
        <v>120</v>
      </c>
      <c r="I1312" s="9" t="s">
        <v>2158</v>
      </c>
      <c r="J1312" s="5" t="s">
        <v>120</v>
      </c>
      <c r="K1312" t="s">
        <v>230</v>
      </c>
      <c r="L1312" t="s">
        <v>2159</v>
      </c>
      <c r="M1312" t="s">
        <v>2160</v>
      </c>
      <c r="N1312" s="1" t="s">
        <v>247</v>
      </c>
    </row>
    <row r="1313" spans="1:14" x14ac:dyDescent="0.3">
      <c r="A1313" s="1" t="s">
        <v>2154</v>
      </c>
      <c r="B1313" t="s">
        <v>2155</v>
      </c>
      <c r="C1313" s="2" t="s">
        <v>2173</v>
      </c>
      <c r="D1313" t="s">
        <v>282</v>
      </c>
      <c r="E1313" s="7" t="s">
        <v>158</v>
      </c>
      <c r="F1313" s="15" t="s">
        <v>118</v>
      </c>
      <c r="G1313" s="5" t="s">
        <v>2157</v>
      </c>
      <c r="H1313" s="6" t="s">
        <v>120</v>
      </c>
      <c r="I1313" s="9" t="s">
        <v>2158</v>
      </c>
      <c r="J1313" s="5" t="s">
        <v>120</v>
      </c>
      <c r="K1313" t="s">
        <v>238</v>
      </c>
      <c r="L1313" t="s">
        <v>2159</v>
      </c>
      <c r="M1313" t="s">
        <v>2160</v>
      </c>
      <c r="N1313" s="1" t="s">
        <v>247</v>
      </c>
    </row>
    <row r="1314" spans="1:14" x14ac:dyDescent="0.3">
      <c r="A1314" s="1" t="s">
        <v>2154</v>
      </c>
      <c r="B1314" t="s">
        <v>2155</v>
      </c>
      <c r="C1314" s="2" t="s">
        <v>2174</v>
      </c>
      <c r="D1314" t="s">
        <v>282</v>
      </c>
      <c r="E1314" s="7" t="s">
        <v>158</v>
      </c>
      <c r="F1314" s="15" t="s">
        <v>118</v>
      </c>
      <c r="G1314" s="5" t="s">
        <v>2157</v>
      </c>
      <c r="H1314" s="6" t="s">
        <v>120</v>
      </c>
      <c r="I1314" s="9" t="s">
        <v>2158</v>
      </c>
      <c r="J1314" s="5" t="s">
        <v>120</v>
      </c>
      <c r="K1314" t="s">
        <v>230</v>
      </c>
      <c r="L1314" t="s">
        <v>2159</v>
      </c>
      <c r="M1314" t="s">
        <v>2160</v>
      </c>
      <c r="N1314" s="1" t="s">
        <v>247</v>
      </c>
    </row>
    <row r="1315" spans="1:14" x14ac:dyDescent="0.3">
      <c r="A1315" s="1" t="s">
        <v>2154</v>
      </c>
      <c r="B1315" t="s">
        <v>2155</v>
      </c>
      <c r="C1315" s="2" t="s">
        <v>2175</v>
      </c>
      <c r="D1315" t="s">
        <v>282</v>
      </c>
      <c r="E1315" s="7" t="s">
        <v>158</v>
      </c>
      <c r="F1315" s="15" t="s">
        <v>118</v>
      </c>
      <c r="G1315" s="5" t="s">
        <v>2157</v>
      </c>
      <c r="H1315" s="6" t="s">
        <v>120</v>
      </c>
      <c r="I1315" s="9" t="s">
        <v>2158</v>
      </c>
      <c r="J1315" s="5" t="s">
        <v>120</v>
      </c>
      <c r="K1315" t="s">
        <v>230</v>
      </c>
      <c r="L1315" t="s">
        <v>2159</v>
      </c>
      <c r="M1315" t="s">
        <v>2160</v>
      </c>
      <c r="N1315" s="1" t="s">
        <v>247</v>
      </c>
    </row>
    <row r="1316" spans="1:14" x14ac:dyDescent="0.3">
      <c r="A1316" s="1" t="s">
        <v>2154</v>
      </c>
      <c r="B1316" t="s">
        <v>2155</v>
      </c>
      <c r="C1316" s="2" t="s">
        <v>2176</v>
      </c>
      <c r="D1316" t="s">
        <v>282</v>
      </c>
      <c r="E1316" s="7" t="s">
        <v>158</v>
      </c>
      <c r="F1316" s="15" t="s">
        <v>118</v>
      </c>
      <c r="G1316" s="5" t="s">
        <v>2157</v>
      </c>
      <c r="H1316" s="6" t="s">
        <v>120</v>
      </c>
      <c r="I1316" s="9" t="s">
        <v>2158</v>
      </c>
      <c r="J1316" s="5" t="s">
        <v>120</v>
      </c>
      <c r="K1316" t="s">
        <v>230</v>
      </c>
      <c r="L1316" t="s">
        <v>2159</v>
      </c>
      <c r="M1316" t="s">
        <v>2160</v>
      </c>
      <c r="N1316" s="1" t="s">
        <v>247</v>
      </c>
    </row>
    <row r="1317" spans="1:14" x14ac:dyDescent="0.3">
      <c r="A1317" s="1" t="s">
        <v>2154</v>
      </c>
      <c r="B1317" t="s">
        <v>2155</v>
      </c>
      <c r="C1317" s="2" t="s">
        <v>2177</v>
      </c>
      <c r="D1317" t="s">
        <v>282</v>
      </c>
      <c r="E1317" s="7" t="s">
        <v>158</v>
      </c>
      <c r="F1317" s="15" t="s">
        <v>118</v>
      </c>
      <c r="G1317" s="5" t="s">
        <v>2157</v>
      </c>
      <c r="H1317" s="6" t="s">
        <v>120</v>
      </c>
      <c r="I1317" s="9" t="s">
        <v>2158</v>
      </c>
      <c r="J1317" s="5" t="s">
        <v>120</v>
      </c>
      <c r="K1317" t="s">
        <v>230</v>
      </c>
      <c r="L1317" t="s">
        <v>2159</v>
      </c>
      <c r="M1317" t="s">
        <v>2160</v>
      </c>
      <c r="N1317" t="s">
        <v>247</v>
      </c>
    </row>
    <row r="1318" spans="1:14" x14ac:dyDescent="0.3">
      <c r="A1318" s="1" t="s">
        <v>2154</v>
      </c>
      <c r="B1318" t="s">
        <v>2155</v>
      </c>
      <c r="C1318" s="2" t="s">
        <v>2178</v>
      </c>
      <c r="D1318" t="s">
        <v>282</v>
      </c>
      <c r="E1318" s="7" t="s">
        <v>158</v>
      </c>
      <c r="F1318" s="15" t="s">
        <v>118</v>
      </c>
      <c r="G1318" s="5" t="s">
        <v>2157</v>
      </c>
      <c r="H1318" s="6" t="s">
        <v>120</v>
      </c>
      <c r="I1318" s="9" t="s">
        <v>2158</v>
      </c>
      <c r="J1318" s="5" t="s">
        <v>120</v>
      </c>
      <c r="K1318" t="s">
        <v>235</v>
      </c>
      <c r="L1318" t="s">
        <v>2159</v>
      </c>
      <c r="M1318" t="s">
        <v>2160</v>
      </c>
      <c r="N1318" s="1" t="s">
        <v>247</v>
      </c>
    </row>
    <row r="1319" spans="1:14" x14ac:dyDescent="0.3">
      <c r="A1319" s="1" t="s">
        <v>2154</v>
      </c>
      <c r="B1319" t="s">
        <v>2155</v>
      </c>
      <c r="C1319" s="2" t="s">
        <v>2179</v>
      </c>
      <c r="D1319" t="s">
        <v>282</v>
      </c>
      <c r="E1319" s="7" t="s">
        <v>158</v>
      </c>
      <c r="F1319" s="15" t="s">
        <v>118</v>
      </c>
      <c r="G1319" s="5" t="s">
        <v>2157</v>
      </c>
      <c r="H1319" s="6" t="s">
        <v>120</v>
      </c>
      <c r="I1319" s="9" t="s">
        <v>2158</v>
      </c>
      <c r="J1319" s="5" t="s">
        <v>120</v>
      </c>
      <c r="K1319" t="s">
        <v>230</v>
      </c>
      <c r="L1319" t="s">
        <v>2159</v>
      </c>
      <c r="M1319" t="s">
        <v>2160</v>
      </c>
      <c r="N1319" s="1" t="s">
        <v>247</v>
      </c>
    </row>
    <row r="1320" spans="1:14" x14ac:dyDescent="0.3">
      <c r="A1320" s="1" t="s">
        <v>2154</v>
      </c>
      <c r="B1320" t="s">
        <v>2155</v>
      </c>
      <c r="C1320" s="2" t="s">
        <v>2180</v>
      </c>
      <c r="D1320" t="s">
        <v>282</v>
      </c>
      <c r="E1320" s="7" t="s">
        <v>158</v>
      </c>
      <c r="F1320" s="15" t="s">
        <v>118</v>
      </c>
      <c r="G1320" s="5" t="s">
        <v>2157</v>
      </c>
      <c r="H1320" s="6" t="s">
        <v>120</v>
      </c>
      <c r="I1320" s="9" t="s">
        <v>2158</v>
      </c>
      <c r="J1320" s="5" t="s">
        <v>120</v>
      </c>
      <c r="K1320" t="s">
        <v>230</v>
      </c>
      <c r="L1320" t="s">
        <v>2159</v>
      </c>
      <c r="M1320" t="s">
        <v>2160</v>
      </c>
      <c r="N1320" t="s">
        <v>247</v>
      </c>
    </row>
    <row r="1321" spans="1:14" x14ac:dyDescent="0.3">
      <c r="A1321" s="1" t="s">
        <v>2154</v>
      </c>
      <c r="B1321" t="s">
        <v>2155</v>
      </c>
      <c r="C1321" s="2" t="s">
        <v>2181</v>
      </c>
      <c r="D1321" t="s">
        <v>282</v>
      </c>
      <c r="E1321" s="7" t="s">
        <v>158</v>
      </c>
      <c r="F1321" s="15" t="s">
        <v>118</v>
      </c>
      <c r="G1321" s="5" t="s">
        <v>2157</v>
      </c>
      <c r="H1321" s="6" t="s">
        <v>120</v>
      </c>
      <c r="I1321" s="9" t="s">
        <v>2158</v>
      </c>
      <c r="J1321" s="5" t="s">
        <v>120</v>
      </c>
      <c r="K1321" t="s">
        <v>230</v>
      </c>
      <c r="L1321" t="s">
        <v>2159</v>
      </c>
      <c r="M1321" t="s">
        <v>2160</v>
      </c>
      <c r="N1321" s="1" t="s">
        <v>247</v>
      </c>
    </row>
    <row r="1322" spans="1:14" x14ac:dyDescent="0.3">
      <c r="A1322" s="1" t="s">
        <v>2154</v>
      </c>
      <c r="B1322" t="s">
        <v>2155</v>
      </c>
      <c r="C1322" s="2" t="s">
        <v>2182</v>
      </c>
      <c r="D1322" t="s">
        <v>282</v>
      </c>
      <c r="E1322" s="7" t="s">
        <v>158</v>
      </c>
      <c r="F1322" s="15" t="s">
        <v>118</v>
      </c>
      <c r="G1322" s="5" t="s">
        <v>2157</v>
      </c>
      <c r="H1322" s="6" t="s">
        <v>120</v>
      </c>
      <c r="I1322" s="9" t="s">
        <v>2158</v>
      </c>
      <c r="J1322" s="5" t="s">
        <v>120</v>
      </c>
      <c r="K1322" t="s">
        <v>230</v>
      </c>
      <c r="L1322" t="s">
        <v>2159</v>
      </c>
      <c r="M1322" t="s">
        <v>2160</v>
      </c>
      <c r="N1322" t="s">
        <v>247</v>
      </c>
    </row>
    <row r="1323" spans="1:14" x14ac:dyDescent="0.3">
      <c r="A1323" s="1" t="s">
        <v>2154</v>
      </c>
      <c r="B1323" t="s">
        <v>2155</v>
      </c>
      <c r="C1323" s="2" t="s">
        <v>2183</v>
      </c>
      <c r="D1323" t="s">
        <v>282</v>
      </c>
      <c r="E1323" s="7" t="s">
        <v>158</v>
      </c>
      <c r="F1323" s="15" t="s">
        <v>118</v>
      </c>
      <c r="G1323" s="5" t="s">
        <v>2157</v>
      </c>
      <c r="H1323" s="6" t="s">
        <v>120</v>
      </c>
      <c r="I1323" s="9" t="s">
        <v>2158</v>
      </c>
      <c r="J1323" s="5" t="s">
        <v>120</v>
      </c>
      <c r="K1323" t="s">
        <v>387</v>
      </c>
      <c r="L1323" t="s">
        <v>2159</v>
      </c>
      <c r="M1323" t="s">
        <v>2160</v>
      </c>
      <c r="N1323" t="s">
        <v>247</v>
      </c>
    </row>
    <row r="1324" spans="1:14" x14ac:dyDescent="0.3">
      <c r="A1324" s="1" t="s">
        <v>2154</v>
      </c>
      <c r="B1324" t="s">
        <v>2155</v>
      </c>
      <c r="C1324" s="2" t="s">
        <v>2184</v>
      </c>
      <c r="D1324" t="s">
        <v>282</v>
      </c>
      <c r="E1324" s="7" t="s">
        <v>158</v>
      </c>
      <c r="F1324" s="15" t="s">
        <v>118</v>
      </c>
      <c r="G1324" s="5" t="s">
        <v>2157</v>
      </c>
      <c r="H1324" s="6" t="s">
        <v>120</v>
      </c>
      <c r="I1324" s="9" t="s">
        <v>2158</v>
      </c>
      <c r="J1324" s="5" t="s">
        <v>120</v>
      </c>
      <c r="K1324" t="s">
        <v>230</v>
      </c>
      <c r="L1324" t="s">
        <v>2159</v>
      </c>
      <c r="M1324" t="s">
        <v>2160</v>
      </c>
      <c r="N1324" t="s">
        <v>247</v>
      </c>
    </row>
    <row r="1325" spans="1:14" x14ac:dyDescent="0.3">
      <c r="A1325" s="1" t="s">
        <v>2154</v>
      </c>
      <c r="B1325" t="s">
        <v>2155</v>
      </c>
      <c r="C1325" s="2" t="s">
        <v>2185</v>
      </c>
      <c r="D1325" t="s">
        <v>282</v>
      </c>
      <c r="E1325" s="7" t="s">
        <v>158</v>
      </c>
      <c r="F1325" s="15" t="s">
        <v>118</v>
      </c>
      <c r="G1325" s="5" t="s">
        <v>2157</v>
      </c>
      <c r="H1325" s="6" t="s">
        <v>120</v>
      </c>
      <c r="I1325" s="9" t="s">
        <v>2158</v>
      </c>
      <c r="J1325" s="5" t="s">
        <v>120</v>
      </c>
      <c r="K1325" t="s">
        <v>230</v>
      </c>
      <c r="L1325" t="s">
        <v>2159</v>
      </c>
      <c r="M1325" t="s">
        <v>2160</v>
      </c>
      <c r="N1325" s="1" t="s">
        <v>247</v>
      </c>
    </row>
    <row r="1326" spans="1:14" x14ac:dyDescent="0.3">
      <c r="A1326" s="1" t="s">
        <v>2154</v>
      </c>
      <c r="B1326" t="s">
        <v>2155</v>
      </c>
      <c r="C1326" s="2" t="s">
        <v>2186</v>
      </c>
      <c r="D1326" t="s">
        <v>282</v>
      </c>
      <c r="E1326" s="7" t="s">
        <v>158</v>
      </c>
      <c r="F1326" s="15" t="s">
        <v>118</v>
      </c>
      <c r="G1326" s="5" t="s">
        <v>2157</v>
      </c>
      <c r="H1326" s="6" t="s">
        <v>120</v>
      </c>
      <c r="I1326" s="9" t="s">
        <v>2158</v>
      </c>
      <c r="J1326" s="5" t="s">
        <v>120</v>
      </c>
      <c r="K1326" t="s">
        <v>230</v>
      </c>
      <c r="L1326" t="s">
        <v>2159</v>
      </c>
      <c r="M1326" t="s">
        <v>2160</v>
      </c>
      <c r="N1326" s="1" t="s">
        <v>247</v>
      </c>
    </row>
    <row r="1327" spans="1:14" x14ac:dyDescent="0.3">
      <c r="A1327" s="1" t="s">
        <v>2187</v>
      </c>
      <c r="B1327" t="s">
        <v>2188</v>
      </c>
      <c r="C1327" s="2" t="s">
        <v>2189</v>
      </c>
      <c r="D1327" t="s">
        <v>282</v>
      </c>
      <c r="E1327" s="10" t="s">
        <v>187</v>
      </c>
      <c r="F1327" s="14" t="s">
        <v>119</v>
      </c>
      <c r="G1327" s="5" t="s">
        <v>2190</v>
      </c>
      <c r="H1327" s="6" t="s">
        <v>120</v>
      </c>
      <c r="I1327" s="4" t="s">
        <v>2191</v>
      </c>
      <c r="J1327" s="4" t="s">
        <v>121</v>
      </c>
      <c r="K1327" t="s">
        <v>230</v>
      </c>
      <c r="L1327" t="s">
        <v>2192</v>
      </c>
      <c r="M1327" t="s">
        <v>2193</v>
      </c>
      <c r="N1327" s="1" t="s">
        <v>247</v>
      </c>
    </row>
    <row r="1328" spans="1:14" x14ac:dyDescent="0.3">
      <c r="A1328" s="1" t="s">
        <v>2187</v>
      </c>
      <c r="B1328" t="s">
        <v>2188</v>
      </c>
      <c r="C1328" s="2" t="s">
        <v>2194</v>
      </c>
      <c r="D1328" t="s">
        <v>282</v>
      </c>
      <c r="E1328" s="10" t="s">
        <v>187</v>
      </c>
      <c r="F1328" s="14" t="s">
        <v>119</v>
      </c>
      <c r="G1328" s="5" t="s">
        <v>2190</v>
      </c>
      <c r="H1328" s="6" t="s">
        <v>120</v>
      </c>
      <c r="I1328" s="4" t="s">
        <v>2191</v>
      </c>
      <c r="J1328" s="4" t="s">
        <v>121</v>
      </c>
      <c r="K1328" t="s">
        <v>230</v>
      </c>
      <c r="L1328" t="s">
        <v>2192</v>
      </c>
      <c r="M1328" t="s">
        <v>2193</v>
      </c>
      <c r="N1328" s="1" t="s">
        <v>247</v>
      </c>
    </row>
    <row r="1329" spans="1:14" x14ac:dyDescent="0.3">
      <c r="A1329" s="1" t="s">
        <v>2187</v>
      </c>
      <c r="B1329" t="s">
        <v>2188</v>
      </c>
      <c r="C1329" s="2" t="s">
        <v>2195</v>
      </c>
      <c r="D1329" t="s">
        <v>282</v>
      </c>
      <c r="E1329" s="10" t="s">
        <v>187</v>
      </c>
      <c r="F1329" s="14" t="s">
        <v>119</v>
      </c>
      <c r="G1329" s="5" t="s">
        <v>2190</v>
      </c>
      <c r="H1329" s="6" t="s">
        <v>120</v>
      </c>
      <c r="I1329" s="4" t="s">
        <v>2191</v>
      </c>
      <c r="J1329" s="4" t="s">
        <v>121</v>
      </c>
      <c r="K1329" t="s">
        <v>230</v>
      </c>
      <c r="L1329" t="s">
        <v>2192</v>
      </c>
      <c r="M1329" t="s">
        <v>2193</v>
      </c>
      <c r="N1329" s="1" t="s">
        <v>247</v>
      </c>
    </row>
    <row r="1330" spans="1:14" x14ac:dyDescent="0.3">
      <c r="A1330" s="1" t="s">
        <v>2187</v>
      </c>
      <c r="B1330" t="s">
        <v>2188</v>
      </c>
      <c r="C1330" s="2" t="s">
        <v>2196</v>
      </c>
      <c r="D1330" t="s">
        <v>282</v>
      </c>
      <c r="E1330" s="10" t="s">
        <v>187</v>
      </c>
      <c r="F1330" s="14" t="s">
        <v>119</v>
      </c>
      <c r="G1330" s="5" t="s">
        <v>2190</v>
      </c>
      <c r="H1330" s="6" t="s">
        <v>120</v>
      </c>
      <c r="I1330" s="4" t="s">
        <v>2191</v>
      </c>
      <c r="J1330" s="4" t="s">
        <v>121</v>
      </c>
      <c r="K1330" t="s">
        <v>235</v>
      </c>
      <c r="L1330" t="s">
        <v>2192</v>
      </c>
      <c r="M1330" t="s">
        <v>2193</v>
      </c>
      <c r="N1330" s="1" t="s">
        <v>247</v>
      </c>
    </row>
    <row r="1331" spans="1:14" x14ac:dyDescent="0.3">
      <c r="A1331" s="1" t="s">
        <v>2187</v>
      </c>
      <c r="B1331" t="s">
        <v>2188</v>
      </c>
      <c r="C1331" s="2" t="s">
        <v>2197</v>
      </c>
      <c r="D1331" t="s">
        <v>282</v>
      </c>
      <c r="E1331" s="10" t="s">
        <v>187</v>
      </c>
      <c r="F1331" s="14" t="s">
        <v>119</v>
      </c>
      <c r="G1331" s="5" t="s">
        <v>2190</v>
      </c>
      <c r="H1331" s="6" t="s">
        <v>120</v>
      </c>
      <c r="I1331" s="4" t="s">
        <v>2191</v>
      </c>
      <c r="J1331" s="4" t="s">
        <v>121</v>
      </c>
      <c r="K1331" t="s">
        <v>230</v>
      </c>
      <c r="L1331" t="s">
        <v>2192</v>
      </c>
      <c r="M1331" t="s">
        <v>2193</v>
      </c>
      <c r="N1331" s="1" t="s">
        <v>247</v>
      </c>
    </row>
    <row r="1332" spans="1:14" x14ac:dyDescent="0.3">
      <c r="A1332" s="1" t="s">
        <v>2187</v>
      </c>
      <c r="B1332" t="s">
        <v>2188</v>
      </c>
      <c r="C1332" s="2" t="s">
        <v>2198</v>
      </c>
      <c r="D1332" t="s">
        <v>282</v>
      </c>
      <c r="E1332" s="10" t="s">
        <v>187</v>
      </c>
      <c r="F1332" s="14" t="s">
        <v>119</v>
      </c>
      <c r="G1332" s="5" t="s">
        <v>2190</v>
      </c>
      <c r="H1332" s="6" t="s">
        <v>120</v>
      </c>
      <c r="I1332" s="4" t="s">
        <v>2191</v>
      </c>
      <c r="J1332" s="4" t="s">
        <v>121</v>
      </c>
      <c r="K1332" t="s">
        <v>230</v>
      </c>
      <c r="L1332" t="s">
        <v>2192</v>
      </c>
      <c r="M1332" t="s">
        <v>2193</v>
      </c>
      <c r="N1332" t="s">
        <v>247</v>
      </c>
    </row>
    <row r="1333" spans="1:14" x14ac:dyDescent="0.3">
      <c r="A1333" s="1" t="s">
        <v>2187</v>
      </c>
      <c r="B1333" t="s">
        <v>2188</v>
      </c>
      <c r="C1333" s="2" t="s">
        <v>2199</v>
      </c>
      <c r="D1333" t="s">
        <v>282</v>
      </c>
      <c r="E1333" s="10" t="s">
        <v>187</v>
      </c>
      <c r="F1333" s="14" t="s">
        <v>119</v>
      </c>
      <c r="G1333" s="5" t="s">
        <v>2190</v>
      </c>
      <c r="H1333" s="6" t="s">
        <v>120</v>
      </c>
      <c r="I1333" s="4" t="s">
        <v>2191</v>
      </c>
      <c r="J1333" s="4" t="s">
        <v>121</v>
      </c>
      <c r="K1333" t="s">
        <v>235</v>
      </c>
      <c r="L1333" t="s">
        <v>2192</v>
      </c>
      <c r="M1333" t="s">
        <v>2193</v>
      </c>
      <c r="N1333" s="1" t="s">
        <v>247</v>
      </c>
    </row>
    <row r="1334" spans="1:14" x14ac:dyDescent="0.3">
      <c r="A1334" s="1" t="s">
        <v>2187</v>
      </c>
      <c r="B1334" t="s">
        <v>2188</v>
      </c>
      <c r="C1334" s="2" t="s">
        <v>2200</v>
      </c>
      <c r="D1334" t="s">
        <v>282</v>
      </c>
      <c r="E1334" s="10" t="s">
        <v>187</v>
      </c>
      <c r="F1334" s="14" t="s">
        <v>119</v>
      </c>
      <c r="G1334" s="5" t="s">
        <v>2190</v>
      </c>
      <c r="H1334" s="6" t="s">
        <v>120</v>
      </c>
      <c r="I1334" s="4" t="s">
        <v>2191</v>
      </c>
      <c r="J1334" s="4" t="s">
        <v>121</v>
      </c>
      <c r="K1334" t="s">
        <v>230</v>
      </c>
      <c r="L1334" t="s">
        <v>2192</v>
      </c>
      <c r="M1334" t="s">
        <v>2193</v>
      </c>
      <c r="N1334" s="1" t="s">
        <v>2201</v>
      </c>
    </row>
    <row r="1335" spans="1:14" x14ac:dyDescent="0.3">
      <c r="A1335" s="1" t="s">
        <v>2187</v>
      </c>
      <c r="B1335" t="s">
        <v>2188</v>
      </c>
      <c r="C1335" s="2" t="s">
        <v>2202</v>
      </c>
      <c r="D1335" t="s">
        <v>282</v>
      </c>
      <c r="E1335" s="10" t="s">
        <v>187</v>
      </c>
      <c r="F1335" s="14" t="s">
        <v>119</v>
      </c>
      <c r="G1335" s="5" t="s">
        <v>2190</v>
      </c>
      <c r="H1335" s="6" t="s">
        <v>120</v>
      </c>
      <c r="I1335" s="4" t="s">
        <v>2191</v>
      </c>
      <c r="J1335" s="4" t="s">
        <v>121</v>
      </c>
      <c r="K1335" t="s">
        <v>387</v>
      </c>
      <c r="L1335" t="s">
        <v>2192</v>
      </c>
      <c r="M1335" t="s">
        <v>2193</v>
      </c>
      <c r="N1335" t="s">
        <v>247</v>
      </c>
    </row>
    <row r="1336" spans="1:14" x14ac:dyDescent="0.3">
      <c r="A1336" s="1" t="s">
        <v>2187</v>
      </c>
      <c r="B1336" t="s">
        <v>2188</v>
      </c>
      <c r="C1336" s="2" t="s">
        <v>2203</v>
      </c>
      <c r="D1336" t="s">
        <v>282</v>
      </c>
      <c r="E1336" s="10" t="s">
        <v>187</v>
      </c>
      <c r="F1336" s="14" t="s">
        <v>119</v>
      </c>
      <c r="G1336" s="5" t="s">
        <v>2190</v>
      </c>
      <c r="H1336" s="6" t="s">
        <v>120</v>
      </c>
      <c r="I1336" s="4" t="s">
        <v>2191</v>
      </c>
      <c r="J1336" s="4" t="s">
        <v>121</v>
      </c>
      <c r="K1336" t="s">
        <v>230</v>
      </c>
      <c r="L1336" t="s">
        <v>2192</v>
      </c>
      <c r="M1336" t="s">
        <v>2193</v>
      </c>
      <c r="N1336" s="1" t="s">
        <v>247</v>
      </c>
    </row>
    <row r="1337" spans="1:14" x14ac:dyDescent="0.3">
      <c r="A1337" s="1" t="s">
        <v>2187</v>
      </c>
      <c r="B1337" t="s">
        <v>2188</v>
      </c>
      <c r="C1337" s="2" t="s">
        <v>2204</v>
      </c>
      <c r="D1337" t="s">
        <v>282</v>
      </c>
      <c r="E1337" s="10" t="s">
        <v>187</v>
      </c>
      <c r="F1337" s="14" t="s">
        <v>119</v>
      </c>
      <c r="G1337" s="5" t="s">
        <v>2190</v>
      </c>
      <c r="H1337" s="6" t="s">
        <v>120</v>
      </c>
      <c r="I1337" s="4" t="s">
        <v>2191</v>
      </c>
      <c r="J1337" s="4" t="s">
        <v>121</v>
      </c>
      <c r="K1337" t="s">
        <v>230</v>
      </c>
      <c r="L1337" t="s">
        <v>2192</v>
      </c>
      <c r="M1337" t="s">
        <v>2193</v>
      </c>
      <c r="N1337" s="1" t="s">
        <v>247</v>
      </c>
    </row>
    <row r="1338" spans="1:14" x14ac:dyDescent="0.3">
      <c r="A1338" s="1" t="s">
        <v>2187</v>
      </c>
      <c r="B1338" t="s">
        <v>2188</v>
      </c>
      <c r="C1338" s="2" t="s">
        <v>2205</v>
      </c>
      <c r="D1338" t="s">
        <v>282</v>
      </c>
      <c r="E1338" s="10" t="s">
        <v>187</v>
      </c>
      <c r="F1338" s="14" t="s">
        <v>119</v>
      </c>
      <c r="G1338" s="5" t="s">
        <v>2190</v>
      </c>
      <c r="H1338" s="6" t="s">
        <v>120</v>
      </c>
      <c r="I1338" s="4" t="s">
        <v>2191</v>
      </c>
      <c r="J1338" s="4" t="s">
        <v>121</v>
      </c>
      <c r="K1338" t="s">
        <v>230</v>
      </c>
      <c r="L1338" t="s">
        <v>2192</v>
      </c>
      <c r="M1338" t="s">
        <v>2193</v>
      </c>
      <c r="N1338" t="s">
        <v>247</v>
      </c>
    </row>
    <row r="1339" spans="1:14" x14ac:dyDescent="0.3">
      <c r="A1339" s="1" t="s">
        <v>2187</v>
      </c>
      <c r="B1339" t="s">
        <v>2188</v>
      </c>
      <c r="C1339" s="2" t="s">
        <v>2206</v>
      </c>
      <c r="D1339" t="s">
        <v>282</v>
      </c>
      <c r="E1339" s="10" t="s">
        <v>187</v>
      </c>
      <c r="F1339" s="14" t="s">
        <v>119</v>
      </c>
      <c r="G1339" s="5" t="s">
        <v>2190</v>
      </c>
      <c r="H1339" s="6" t="s">
        <v>120</v>
      </c>
      <c r="I1339" s="4" t="s">
        <v>2191</v>
      </c>
      <c r="J1339" s="4" t="s">
        <v>121</v>
      </c>
      <c r="K1339" t="s">
        <v>230</v>
      </c>
      <c r="L1339" t="s">
        <v>2192</v>
      </c>
      <c r="M1339" t="s">
        <v>2193</v>
      </c>
      <c r="N1339" t="s">
        <v>247</v>
      </c>
    </row>
    <row r="1340" spans="1:14" x14ac:dyDescent="0.3">
      <c r="A1340" s="1" t="s">
        <v>2187</v>
      </c>
      <c r="B1340" t="s">
        <v>2188</v>
      </c>
      <c r="C1340" s="2" t="s">
        <v>2207</v>
      </c>
      <c r="D1340" t="s">
        <v>282</v>
      </c>
      <c r="E1340" s="10" t="s">
        <v>187</v>
      </c>
      <c r="F1340" s="14" t="s">
        <v>119</v>
      </c>
      <c r="G1340" s="5" t="s">
        <v>2190</v>
      </c>
      <c r="H1340" s="6" t="s">
        <v>120</v>
      </c>
      <c r="I1340" s="4" t="s">
        <v>2191</v>
      </c>
      <c r="J1340" s="4" t="s">
        <v>121</v>
      </c>
      <c r="K1340" t="s">
        <v>230</v>
      </c>
      <c r="L1340" t="s">
        <v>2192</v>
      </c>
      <c r="M1340" t="s">
        <v>2193</v>
      </c>
      <c r="N1340" t="s">
        <v>247</v>
      </c>
    </row>
    <row r="1341" spans="1:14" x14ac:dyDescent="0.3">
      <c r="A1341" s="1" t="s">
        <v>2187</v>
      </c>
      <c r="B1341" t="s">
        <v>2188</v>
      </c>
      <c r="C1341" s="2" t="s">
        <v>2208</v>
      </c>
      <c r="D1341" t="s">
        <v>282</v>
      </c>
      <c r="E1341" s="10" t="s">
        <v>187</v>
      </c>
      <c r="F1341" s="14" t="s">
        <v>119</v>
      </c>
      <c r="G1341" s="5" t="s">
        <v>2190</v>
      </c>
      <c r="H1341" s="6" t="s">
        <v>120</v>
      </c>
      <c r="I1341" s="4" t="s">
        <v>2191</v>
      </c>
      <c r="J1341" s="4" t="s">
        <v>121</v>
      </c>
      <c r="K1341" t="s">
        <v>230</v>
      </c>
      <c r="L1341" t="s">
        <v>2192</v>
      </c>
      <c r="M1341" t="s">
        <v>2193</v>
      </c>
      <c r="N1341" s="1" t="s">
        <v>247</v>
      </c>
    </row>
    <row r="1342" spans="1:14" x14ac:dyDescent="0.3">
      <c r="A1342" s="1" t="s">
        <v>2187</v>
      </c>
      <c r="B1342" t="s">
        <v>2188</v>
      </c>
      <c r="C1342" s="2" t="s">
        <v>2209</v>
      </c>
      <c r="D1342" t="s">
        <v>282</v>
      </c>
      <c r="E1342" s="10" t="s">
        <v>187</v>
      </c>
      <c r="F1342" s="14" t="s">
        <v>119</v>
      </c>
      <c r="G1342" s="5" t="s">
        <v>2190</v>
      </c>
      <c r="H1342" s="6" t="s">
        <v>120</v>
      </c>
      <c r="I1342" s="4" t="s">
        <v>2191</v>
      </c>
      <c r="J1342" s="4" t="s">
        <v>121</v>
      </c>
      <c r="K1342" t="s">
        <v>230</v>
      </c>
      <c r="L1342" t="s">
        <v>2192</v>
      </c>
      <c r="M1342" t="s">
        <v>2193</v>
      </c>
      <c r="N1342" s="1" t="s">
        <v>247</v>
      </c>
    </row>
    <row r="1343" spans="1:14" x14ac:dyDescent="0.3">
      <c r="A1343" s="1" t="s">
        <v>2210</v>
      </c>
      <c r="B1343" t="s">
        <v>2211</v>
      </c>
      <c r="C1343" s="2" t="s">
        <v>2212</v>
      </c>
      <c r="D1343" t="s">
        <v>282</v>
      </c>
      <c r="E1343" s="10" t="s">
        <v>187</v>
      </c>
      <c r="F1343" s="14" t="s">
        <v>119</v>
      </c>
      <c r="G1343" s="5" t="s">
        <v>2213</v>
      </c>
      <c r="H1343" s="6" t="s">
        <v>120</v>
      </c>
      <c r="I1343" s="9" t="s">
        <v>2214</v>
      </c>
      <c r="J1343" s="4" t="s">
        <v>121</v>
      </c>
      <c r="K1343" t="s">
        <v>230</v>
      </c>
      <c r="L1343" t="s">
        <v>2215</v>
      </c>
      <c r="M1343" t="s">
        <v>2215</v>
      </c>
      <c r="N1343" s="1" t="s">
        <v>247</v>
      </c>
    </row>
    <row r="1344" spans="1:14" x14ac:dyDescent="0.3">
      <c r="A1344" s="1" t="s">
        <v>2210</v>
      </c>
      <c r="B1344" t="s">
        <v>2211</v>
      </c>
      <c r="C1344" s="2" t="s">
        <v>2216</v>
      </c>
      <c r="D1344" t="s">
        <v>282</v>
      </c>
      <c r="E1344" s="10" t="s">
        <v>187</v>
      </c>
      <c r="F1344" s="14" t="s">
        <v>119</v>
      </c>
      <c r="G1344" s="5" t="s">
        <v>2213</v>
      </c>
      <c r="H1344" s="6" t="s">
        <v>120</v>
      </c>
      <c r="I1344" s="9" t="s">
        <v>2214</v>
      </c>
      <c r="J1344" s="4" t="s">
        <v>121</v>
      </c>
      <c r="K1344" t="s">
        <v>230</v>
      </c>
      <c r="L1344" t="s">
        <v>2215</v>
      </c>
      <c r="M1344" t="s">
        <v>2215</v>
      </c>
      <c r="N1344" s="1" t="s">
        <v>247</v>
      </c>
    </row>
    <row r="1345" spans="1:14" x14ac:dyDescent="0.3">
      <c r="A1345" s="1" t="s">
        <v>2210</v>
      </c>
      <c r="B1345" t="s">
        <v>2211</v>
      </c>
      <c r="C1345" s="2" t="s">
        <v>2217</v>
      </c>
      <c r="D1345" t="s">
        <v>282</v>
      </c>
      <c r="E1345" s="10" t="s">
        <v>187</v>
      </c>
      <c r="F1345" s="14" t="s">
        <v>119</v>
      </c>
      <c r="G1345" s="5" t="s">
        <v>2213</v>
      </c>
      <c r="H1345" s="6" t="s">
        <v>120</v>
      </c>
      <c r="I1345" s="9" t="s">
        <v>2214</v>
      </c>
      <c r="J1345" s="4" t="s">
        <v>121</v>
      </c>
      <c r="K1345" t="s">
        <v>230</v>
      </c>
      <c r="L1345" t="s">
        <v>2215</v>
      </c>
      <c r="M1345" t="s">
        <v>2215</v>
      </c>
      <c r="N1345" t="s">
        <v>247</v>
      </c>
    </row>
    <row r="1346" spans="1:14" x14ac:dyDescent="0.3">
      <c r="A1346" s="1" t="s">
        <v>2210</v>
      </c>
      <c r="B1346" t="s">
        <v>2211</v>
      </c>
      <c r="C1346" s="2" t="s">
        <v>2218</v>
      </c>
      <c r="D1346" t="s">
        <v>282</v>
      </c>
      <c r="E1346" s="10" t="s">
        <v>187</v>
      </c>
      <c r="F1346" s="14" t="s">
        <v>119</v>
      </c>
      <c r="G1346" s="5" t="s">
        <v>2213</v>
      </c>
      <c r="H1346" s="6" t="s">
        <v>120</v>
      </c>
      <c r="I1346" s="9" t="s">
        <v>2214</v>
      </c>
      <c r="J1346" s="4" t="s">
        <v>121</v>
      </c>
      <c r="K1346" t="s">
        <v>230</v>
      </c>
      <c r="L1346" t="s">
        <v>2215</v>
      </c>
      <c r="M1346" t="s">
        <v>2215</v>
      </c>
      <c r="N1346" t="s">
        <v>247</v>
      </c>
    </row>
    <row r="1347" spans="1:14" x14ac:dyDescent="0.3">
      <c r="A1347" s="1" t="s">
        <v>2210</v>
      </c>
      <c r="B1347" t="s">
        <v>2211</v>
      </c>
      <c r="C1347" s="2" t="s">
        <v>2219</v>
      </c>
      <c r="D1347" t="s">
        <v>282</v>
      </c>
      <c r="E1347" s="10" t="s">
        <v>187</v>
      </c>
      <c r="F1347" s="14" t="s">
        <v>119</v>
      </c>
      <c r="G1347" s="5" t="s">
        <v>2213</v>
      </c>
      <c r="H1347" s="6" t="s">
        <v>120</v>
      </c>
      <c r="I1347" s="9" t="s">
        <v>2214</v>
      </c>
      <c r="J1347" s="4" t="s">
        <v>121</v>
      </c>
      <c r="K1347" t="s">
        <v>230</v>
      </c>
      <c r="L1347" t="s">
        <v>2215</v>
      </c>
      <c r="M1347" t="s">
        <v>2215</v>
      </c>
      <c r="N1347" t="s">
        <v>247</v>
      </c>
    </row>
    <row r="1348" spans="1:14" x14ac:dyDescent="0.3">
      <c r="A1348" s="1" t="s">
        <v>2210</v>
      </c>
      <c r="B1348" t="s">
        <v>2211</v>
      </c>
      <c r="C1348" s="2" t="s">
        <v>2220</v>
      </c>
      <c r="D1348" t="s">
        <v>282</v>
      </c>
      <c r="E1348" s="10" t="s">
        <v>187</v>
      </c>
      <c r="F1348" s="14" t="s">
        <v>119</v>
      </c>
      <c r="G1348" s="5" t="s">
        <v>2213</v>
      </c>
      <c r="H1348" s="6" t="s">
        <v>120</v>
      </c>
      <c r="I1348" s="9" t="s">
        <v>2214</v>
      </c>
      <c r="J1348" s="4" t="s">
        <v>121</v>
      </c>
      <c r="K1348" t="s">
        <v>230</v>
      </c>
      <c r="L1348" t="s">
        <v>2215</v>
      </c>
      <c r="M1348" t="s">
        <v>2215</v>
      </c>
      <c r="N1348" t="s">
        <v>247</v>
      </c>
    </row>
    <row r="1349" spans="1:14" x14ac:dyDescent="0.3">
      <c r="A1349" s="1" t="s">
        <v>2210</v>
      </c>
      <c r="B1349" t="s">
        <v>2221</v>
      </c>
      <c r="C1349" s="2" t="s">
        <v>2222</v>
      </c>
      <c r="D1349" t="s">
        <v>282</v>
      </c>
      <c r="E1349" s="10" t="s">
        <v>187</v>
      </c>
      <c r="F1349" s="14" t="s">
        <v>119</v>
      </c>
      <c r="G1349" s="5" t="s">
        <v>2223</v>
      </c>
      <c r="H1349" s="6" t="s">
        <v>120</v>
      </c>
      <c r="I1349" s="9" t="s">
        <v>2224</v>
      </c>
      <c r="J1349" s="4" t="s">
        <v>121</v>
      </c>
      <c r="K1349" t="s">
        <v>230</v>
      </c>
      <c r="L1349" t="s">
        <v>2225</v>
      </c>
      <c r="M1349" t="s">
        <v>2226</v>
      </c>
      <c r="N1349" t="s">
        <v>247</v>
      </c>
    </row>
    <row r="1350" spans="1:14" x14ac:dyDescent="0.3">
      <c r="A1350" s="1" t="s">
        <v>2227</v>
      </c>
      <c r="B1350" t="s">
        <v>2228</v>
      </c>
      <c r="C1350" s="2" t="s">
        <v>2229</v>
      </c>
      <c r="D1350" t="s">
        <v>282</v>
      </c>
      <c r="E1350" s="7" t="s">
        <v>158</v>
      </c>
      <c r="F1350" s="15" t="s">
        <v>118</v>
      </c>
      <c r="G1350" s="5" t="s">
        <v>150</v>
      </c>
      <c r="H1350" s="6" t="s">
        <v>120</v>
      </c>
      <c r="I1350" s="5" t="s">
        <v>2230</v>
      </c>
      <c r="J1350" s="5" t="s">
        <v>120</v>
      </c>
      <c r="K1350" t="s">
        <v>230</v>
      </c>
      <c r="L1350" t="s">
        <v>2231</v>
      </c>
      <c r="M1350" t="s">
        <v>2232</v>
      </c>
      <c r="N1350" t="s">
        <v>247</v>
      </c>
    </row>
    <row r="1351" spans="1:14" x14ac:dyDescent="0.3">
      <c r="A1351" s="1" t="s">
        <v>2227</v>
      </c>
      <c r="B1351" t="s">
        <v>2228</v>
      </c>
      <c r="C1351" s="2" t="s">
        <v>2233</v>
      </c>
      <c r="D1351" t="s">
        <v>282</v>
      </c>
      <c r="E1351" s="7" t="s">
        <v>158</v>
      </c>
      <c r="F1351" s="15" t="s">
        <v>118</v>
      </c>
      <c r="G1351" s="5" t="s">
        <v>150</v>
      </c>
      <c r="H1351" s="6" t="s">
        <v>120</v>
      </c>
      <c r="I1351" s="5" t="s">
        <v>2230</v>
      </c>
      <c r="J1351" s="5" t="s">
        <v>120</v>
      </c>
      <c r="K1351" t="s">
        <v>230</v>
      </c>
      <c r="L1351" t="s">
        <v>2231</v>
      </c>
      <c r="M1351" t="s">
        <v>2232</v>
      </c>
      <c r="N1351" s="1" t="s">
        <v>247</v>
      </c>
    </row>
    <row r="1352" spans="1:14" x14ac:dyDescent="0.3">
      <c r="A1352" s="1" t="s">
        <v>2227</v>
      </c>
      <c r="B1352" t="s">
        <v>2228</v>
      </c>
      <c r="C1352" s="2" t="s">
        <v>2234</v>
      </c>
      <c r="D1352" t="s">
        <v>282</v>
      </c>
      <c r="E1352" s="7" t="s">
        <v>158</v>
      </c>
      <c r="F1352" s="15" t="s">
        <v>118</v>
      </c>
      <c r="G1352" s="5" t="s">
        <v>150</v>
      </c>
      <c r="H1352" s="6" t="s">
        <v>120</v>
      </c>
      <c r="I1352" s="5" t="s">
        <v>2230</v>
      </c>
      <c r="J1352" s="5" t="s">
        <v>120</v>
      </c>
      <c r="K1352" t="s">
        <v>230</v>
      </c>
      <c r="L1352" t="s">
        <v>2231</v>
      </c>
      <c r="M1352" t="s">
        <v>2232</v>
      </c>
      <c r="N1352" t="s">
        <v>247</v>
      </c>
    </row>
    <row r="1353" spans="1:14" x14ac:dyDescent="0.3">
      <c r="A1353" s="1" t="s">
        <v>2227</v>
      </c>
      <c r="B1353" t="s">
        <v>2228</v>
      </c>
      <c r="C1353" s="2" t="s">
        <v>2235</v>
      </c>
      <c r="D1353" t="s">
        <v>282</v>
      </c>
      <c r="E1353" s="7" t="s">
        <v>158</v>
      </c>
      <c r="F1353" s="15" t="s">
        <v>118</v>
      </c>
      <c r="G1353" s="5" t="s">
        <v>150</v>
      </c>
      <c r="H1353" s="6" t="s">
        <v>120</v>
      </c>
      <c r="I1353" s="5" t="s">
        <v>2230</v>
      </c>
      <c r="J1353" s="5" t="s">
        <v>120</v>
      </c>
      <c r="K1353" t="s">
        <v>230</v>
      </c>
      <c r="L1353" t="s">
        <v>2231</v>
      </c>
      <c r="M1353" t="s">
        <v>2232</v>
      </c>
      <c r="N1353" t="s">
        <v>247</v>
      </c>
    </row>
    <row r="1354" spans="1:14" x14ac:dyDescent="0.3">
      <c r="A1354" s="1" t="s">
        <v>2227</v>
      </c>
      <c r="B1354" t="s">
        <v>2228</v>
      </c>
      <c r="C1354" s="2" t="s">
        <v>2236</v>
      </c>
      <c r="D1354" t="s">
        <v>282</v>
      </c>
      <c r="E1354" s="7" t="s">
        <v>158</v>
      </c>
      <c r="F1354" s="15" t="s">
        <v>118</v>
      </c>
      <c r="G1354" s="5" t="s">
        <v>150</v>
      </c>
      <c r="H1354" s="6" t="s">
        <v>120</v>
      </c>
      <c r="I1354" s="5" t="s">
        <v>2230</v>
      </c>
      <c r="J1354" s="5" t="s">
        <v>120</v>
      </c>
      <c r="K1354" t="s">
        <v>230</v>
      </c>
      <c r="L1354" t="s">
        <v>2231</v>
      </c>
      <c r="M1354" t="s">
        <v>2232</v>
      </c>
      <c r="N1354" s="1" t="s">
        <v>247</v>
      </c>
    </row>
    <row r="1355" spans="1:14" x14ac:dyDescent="0.3">
      <c r="A1355" s="1" t="s">
        <v>2227</v>
      </c>
      <c r="B1355" t="s">
        <v>2228</v>
      </c>
      <c r="C1355" s="2" t="s">
        <v>2237</v>
      </c>
      <c r="D1355" t="s">
        <v>282</v>
      </c>
      <c r="E1355" s="7" t="s">
        <v>158</v>
      </c>
      <c r="F1355" s="15" t="s">
        <v>118</v>
      </c>
      <c r="G1355" s="5" t="s">
        <v>150</v>
      </c>
      <c r="H1355" s="6" t="s">
        <v>120</v>
      </c>
      <c r="I1355" s="5" t="s">
        <v>2230</v>
      </c>
      <c r="J1355" s="5" t="s">
        <v>120</v>
      </c>
      <c r="K1355" t="s">
        <v>230</v>
      </c>
      <c r="L1355" t="s">
        <v>2231</v>
      </c>
      <c r="M1355" t="s">
        <v>2232</v>
      </c>
      <c r="N1355" s="1" t="s">
        <v>247</v>
      </c>
    </row>
    <row r="1356" spans="1:14" x14ac:dyDescent="0.3">
      <c r="A1356" s="1" t="s">
        <v>2227</v>
      </c>
      <c r="B1356" t="s">
        <v>2228</v>
      </c>
      <c r="C1356" s="2" t="s">
        <v>2238</v>
      </c>
      <c r="D1356" t="s">
        <v>282</v>
      </c>
      <c r="E1356" s="7" t="s">
        <v>158</v>
      </c>
      <c r="F1356" s="15" t="s">
        <v>118</v>
      </c>
      <c r="G1356" s="5" t="s">
        <v>150</v>
      </c>
      <c r="H1356" s="6" t="s">
        <v>120</v>
      </c>
      <c r="I1356" s="5" t="s">
        <v>2230</v>
      </c>
      <c r="J1356" s="5" t="s">
        <v>120</v>
      </c>
      <c r="K1356" t="s">
        <v>230</v>
      </c>
      <c r="L1356" t="s">
        <v>2231</v>
      </c>
      <c r="M1356" t="s">
        <v>2232</v>
      </c>
      <c r="N1356" s="1" t="s">
        <v>247</v>
      </c>
    </row>
    <row r="1357" spans="1:14" x14ac:dyDescent="0.3">
      <c r="A1357" s="1" t="s">
        <v>2227</v>
      </c>
      <c r="B1357" t="s">
        <v>2239</v>
      </c>
      <c r="C1357" s="2" t="s">
        <v>2240</v>
      </c>
      <c r="D1357" t="s">
        <v>282</v>
      </c>
      <c r="E1357" s="7" t="s">
        <v>158</v>
      </c>
      <c r="F1357" s="15" t="s">
        <v>118</v>
      </c>
      <c r="G1357" s="19" t="s">
        <v>2241</v>
      </c>
      <c r="H1357" s="6" t="s">
        <v>120</v>
      </c>
      <c r="I1357" s="5" t="s">
        <v>156</v>
      </c>
      <c r="J1357" s="5" t="s">
        <v>120</v>
      </c>
      <c r="K1357" t="s">
        <v>230</v>
      </c>
      <c r="L1357" t="s">
        <v>2242</v>
      </c>
      <c r="M1357" t="s">
        <v>2242</v>
      </c>
      <c r="N1357" s="1" t="s">
        <v>247</v>
      </c>
    </row>
    <row r="1358" spans="1:14" x14ac:dyDescent="0.3">
      <c r="A1358" s="1" t="s">
        <v>2227</v>
      </c>
      <c r="B1358" t="s">
        <v>2243</v>
      </c>
      <c r="C1358" s="2" t="s">
        <v>2244</v>
      </c>
      <c r="D1358" t="s">
        <v>282</v>
      </c>
      <c r="E1358" s="7" t="s">
        <v>158</v>
      </c>
      <c r="F1358" s="15" t="s">
        <v>118</v>
      </c>
      <c r="G1358" s="6" t="s">
        <v>2245</v>
      </c>
      <c r="H1358" s="6" t="s">
        <v>120</v>
      </c>
      <c r="I1358" s="5" t="s">
        <v>156</v>
      </c>
      <c r="J1358" s="5" t="s">
        <v>120</v>
      </c>
      <c r="K1358" t="s">
        <v>230</v>
      </c>
      <c r="L1358" t="s">
        <v>2246</v>
      </c>
      <c r="M1358" t="s">
        <v>2242</v>
      </c>
      <c r="N1358" s="1" t="s">
        <v>247</v>
      </c>
    </row>
    <row r="1359" spans="1:14" x14ac:dyDescent="0.3">
      <c r="A1359" s="1" t="s">
        <v>2227</v>
      </c>
      <c r="B1359" t="s">
        <v>2243</v>
      </c>
      <c r="C1359" s="2" t="s">
        <v>2247</v>
      </c>
      <c r="D1359" t="s">
        <v>282</v>
      </c>
      <c r="E1359" s="7" t="s">
        <v>158</v>
      </c>
      <c r="F1359" s="15" t="s">
        <v>118</v>
      </c>
      <c r="G1359" s="6" t="s">
        <v>2245</v>
      </c>
      <c r="H1359" s="6" t="s">
        <v>120</v>
      </c>
      <c r="I1359" s="5" t="s">
        <v>156</v>
      </c>
      <c r="J1359" s="5" t="s">
        <v>120</v>
      </c>
      <c r="K1359" t="s">
        <v>230</v>
      </c>
      <c r="L1359" t="s">
        <v>2246</v>
      </c>
      <c r="M1359" t="s">
        <v>2242</v>
      </c>
      <c r="N1359" s="1" t="s">
        <v>247</v>
      </c>
    </row>
    <row r="1360" spans="1:14" x14ac:dyDescent="0.3">
      <c r="A1360" s="1" t="s">
        <v>2227</v>
      </c>
      <c r="B1360" t="s">
        <v>2243</v>
      </c>
      <c r="C1360" s="2" t="s">
        <v>2248</v>
      </c>
      <c r="D1360" t="s">
        <v>282</v>
      </c>
      <c r="E1360" s="7" t="s">
        <v>158</v>
      </c>
      <c r="F1360" s="15" t="s">
        <v>118</v>
      </c>
      <c r="G1360" s="6" t="s">
        <v>2245</v>
      </c>
      <c r="H1360" s="6" t="s">
        <v>120</v>
      </c>
      <c r="I1360" s="5" t="s">
        <v>156</v>
      </c>
      <c r="J1360" s="5" t="s">
        <v>120</v>
      </c>
      <c r="K1360" t="s">
        <v>230</v>
      </c>
      <c r="L1360" t="s">
        <v>2246</v>
      </c>
      <c r="M1360" t="s">
        <v>2242</v>
      </c>
      <c r="N1360" s="1" t="s">
        <v>247</v>
      </c>
    </row>
    <row r="1361" spans="1:14" x14ac:dyDescent="0.3">
      <c r="A1361" s="1" t="s">
        <v>2227</v>
      </c>
      <c r="B1361" t="s">
        <v>2249</v>
      </c>
      <c r="C1361" s="2" t="s">
        <v>2250</v>
      </c>
      <c r="D1361" t="s">
        <v>282</v>
      </c>
      <c r="E1361" s="7" t="s">
        <v>158</v>
      </c>
      <c r="F1361" s="15" t="s">
        <v>118</v>
      </c>
      <c r="G1361" s="5" t="s">
        <v>2251</v>
      </c>
      <c r="H1361" s="6" t="s">
        <v>120</v>
      </c>
      <c r="I1361" s="4" t="s">
        <v>1398</v>
      </c>
      <c r="J1361" s="4" t="s">
        <v>121</v>
      </c>
      <c r="K1361" t="s">
        <v>230</v>
      </c>
      <c r="L1361" t="s">
        <v>2252</v>
      </c>
      <c r="M1361" t="s">
        <v>2253</v>
      </c>
      <c r="N1361" s="1" t="s">
        <v>247</v>
      </c>
    </row>
    <row r="1362" spans="1:14" x14ac:dyDescent="0.3">
      <c r="A1362" s="1" t="s">
        <v>2227</v>
      </c>
      <c r="B1362" t="s">
        <v>2249</v>
      </c>
      <c r="C1362" s="2" t="s">
        <v>2254</v>
      </c>
      <c r="D1362" t="s">
        <v>282</v>
      </c>
      <c r="E1362" s="7" t="s">
        <v>158</v>
      </c>
      <c r="F1362" s="15" t="s">
        <v>118</v>
      </c>
      <c r="G1362" s="6" t="s">
        <v>2251</v>
      </c>
      <c r="H1362" s="6" t="s">
        <v>120</v>
      </c>
      <c r="I1362" s="4" t="s">
        <v>1398</v>
      </c>
      <c r="J1362" s="4" t="s">
        <v>121</v>
      </c>
      <c r="K1362" t="s">
        <v>238</v>
      </c>
      <c r="L1362" t="s">
        <v>2252</v>
      </c>
      <c r="M1362" t="s">
        <v>2253</v>
      </c>
      <c r="N1362" s="1" t="s">
        <v>247</v>
      </c>
    </row>
    <row r="1363" spans="1:14" x14ac:dyDescent="0.3">
      <c r="A1363" s="1" t="s">
        <v>2227</v>
      </c>
      <c r="B1363" t="s">
        <v>2249</v>
      </c>
      <c r="C1363" s="2" t="s">
        <v>2255</v>
      </c>
      <c r="D1363" t="s">
        <v>282</v>
      </c>
      <c r="E1363" s="7" t="s">
        <v>158</v>
      </c>
      <c r="F1363" s="15" t="s">
        <v>118</v>
      </c>
      <c r="G1363" s="5" t="s">
        <v>2251</v>
      </c>
      <c r="H1363" s="6" t="s">
        <v>120</v>
      </c>
      <c r="I1363" s="4" t="s">
        <v>1398</v>
      </c>
      <c r="J1363" s="4" t="s">
        <v>121</v>
      </c>
      <c r="K1363" t="s">
        <v>230</v>
      </c>
      <c r="L1363" t="s">
        <v>2252</v>
      </c>
      <c r="M1363" t="s">
        <v>2253</v>
      </c>
      <c r="N1363" t="s">
        <v>247</v>
      </c>
    </row>
    <row r="1364" spans="1:14" x14ac:dyDescent="0.3">
      <c r="A1364" s="1" t="s">
        <v>2227</v>
      </c>
      <c r="B1364" t="s">
        <v>2249</v>
      </c>
      <c r="C1364" s="2" t="s">
        <v>2256</v>
      </c>
      <c r="D1364" t="s">
        <v>282</v>
      </c>
      <c r="E1364" s="7" t="s">
        <v>158</v>
      </c>
      <c r="F1364" s="15" t="s">
        <v>118</v>
      </c>
      <c r="G1364" s="6" t="s">
        <v>2251</v>
      </c>
      <c r="H1364" s="6" t="s">
        <v>120</v>
      </c>
      <c r="I1364" s="4" t="s">
        <v>1398</v>
      </c>
      <c r="J1364" s="4" t="s">
        <v>121</v>
      </c>
      <c r="K1364" t="s">
        <v>387</v>
      </c>
      <c r="L1364" t="s">
        <v>2252</v>
      </c>
      <c r="M1364" t="s">
        <v>2253</v>
      </c>
      <c r="N1364" s="1" t="s">
        <v>247</v>
      </c>
    </row>
    <row r="1365" spans="1:14" x14ac:dyDescent="0.3">
      <c r="A1365" s="1" t="s">
        <v>2227</v>
      </c>
      <c r="B1365" t="s">
        <v>2257</v>
      </c>
      <c r="C1365" s="2" t="s">
        <v>2258</v>
      </c>
      <c r="D1365" t="s">
        <v>282</v>
      </c>
      <c r="E1365" s="7" t="s">
        <v>158</v>
      </c>
      <c r="F1365" s="15" t="s">
        <v>118</v>
      </c>
      <c r="G1365" s="5" t="s">
        <v>1210</v>
      </c>
      <c r="H1365" s="6" t="s">
        <v>120</v>
      </c>
      <c r="I1365" s="5" t="s">
        <v>2259</v>
      </c>
      <c r="J1365" s="5" t="s">
        <v>120</v>
      </c>
      <c r="K1365" t="s">
        <v>230</v>
      </c>
      <c r="L1365" t="s">
        <v>2242</v>
      </c>
      <c r="M1365" t="s">
        <v>2242</v>
      </c>
      <c r="N1365" t="s">
        <v>247</v>
      </c>
    </row>
    <row r="1366" spans="1:14" x14ac:dyDescent="0.3">
      <c r="A1366" s="1" t="s">
        <v>2227</v>
      </c>
      <c r="B1366" t="s">
        <v>2257</v>
      </c>
      <c r="C1366" s="2" t="s">
        <v>2260</v>
      </c>
      <c r="D1366" t="s">
        <v>282</v>
      </c>
      <c r="E1366" s="7" t="s">
        <v>158</v>
      </c>
      <c r="F1366" s="15" t="s">
        <v>118</v>
      </c>
      <c r="G1366" s="5" t="s">
        <v>1210</v>
      </c>
      <c r="H1366" s="6" t="s">
        <v>120</v>
      </c>
      <c r="I1366" s="5" t="s">
        <v>2259</v>
      </c>
      <c r="J1366" s="5" t="s">
        <v>120</v>
      </c>
      <c r="K1366" t="s">
        <v>238</v>
      </c>
      <c r="L1366" t="s">
        <v>2242</v>
      </c>
      <c r="M1366" t="s">
        <v>2242</v>
      </c>
      <c r="N1366" s="1" t="s">
        <v>247</v>
      </c>
    </row>
    <row r="1367" spans="1:14" x14ac:dyDescent="0.3">
      <c r="A1367" s="1" t="s">
        <v>2227</v>
      </c>
      <c r="B1367" t="s">
        <v>2257</v>
      </c>
      <c r="C1367" s="2" t="s">
        <v>2261</v>
      </c>
      <c r="D1367" t="s">
        <v>282</v>
      </c>
      <c r="E1367" s="7" t="s">
        <v>158</v>
      </c>
      <c r="F1367" s="15" t="s">
        <v>118</v>
      </c>
      <c r="G1367" s="5" t="s">
        <v>1210</v>
      </c>
      <c r="H1367" s="6" t="s">
        <v>120</v>
      </c>
      <c r="I1367" s="5" t="s">
        <v>2259</v>
      </c>
      <c r="J1367" s="5" t="s">
        <v>120</v>
      </c>
      <c r="K1367" t="s">
        <v>235</v>
      </c>
      <c r="L1367" t="s">
        <v>2242</v>
      </c>
      <c r="M1367" t="s">
        <v>2242</v>
      </c>
      <c r="N1367" s="1" t="s">
        <v>247</v>
      </c>
    </row>
    <row r="1368" spans="1:14" x14ac:dyDescent="0.3">
      <c r="A1368" s="1" t="s">
        <v>2227</v>
      </c>
      <c r="B1368" t="s">
        <v>2257</v>
      </c>
      <c r="C1368" s="2" t="s">
        <v>2262</v>
      </c>
      <c r="D1368" t="s">
        <v>282</v>
      </c>
      <c r="E1368" s="7" t="s">
        <v>158</v>
      </c>
      <c r="F1368" s="15" t="s">
        <v>118</v>
      </c>
      <c r="G1368" s="5" t="s">
        <v>1210</v>
      </c>
      <c r="H1368" s="6" t="s">
        <v>120</v>
      </c>
      <c r="I1368" s="5" t="s">
        <v>2259</v>
      </c>
      <c r="J1368" s="5" t="s">
        <v>120</v>
      </c>
      <c r="K1368" t="s">
        <v>230</v>
      </c>
      <c r="L1368" t="s">
        <v>2242</v>
      </c>
      <c r="M1368" t="s">
        <v>2242</v>
      </c>
      <c r="N1368" s="1" t="s">
        <v>247</v>
      </c>
    </row>
    <row r="1369" spans="1:14" x14ac:dyDescent="0.3">
      <c r="A1369" s="1" t="s">
        <v>2227</v>
      </c>
      <c r="B1369" t="s">
        <v>2257</v>
      </c>
      <c r="C1369" s="2" t="s">
        <v>2263</v>
      </c>
      <c r="D1369" t="s">
        <v>282</v>
      </c>
      <c r="E1369" s="7" t="s">
        <v>158</v>
      </c>
      <c r="F1369" s="15" t="s">
        <v>118</v>
      </c>
      <c r="G1369" s="5" t="s">
        <v>1210</v>
      </c>
      <c r="H1369" s="6" t="s">
        <v>120</v>
      </c>
      <c r="I1369" s="5" t="s">
        <v>2259</v>
      </c>
      <c r="J1369" s="5" t="s">
        <v>120</v>
      </c>
      <c r="K1369" t="s">
        <v>230</v>
      </c>
      <c r="L1369" t="s">
        <v>2242</v>
      </c>
      <c r="M1369" t="s">
        <v>2242</v>
      </c>
      <c r="N1369" s="1" t="s">
        <v>247</v>
      </c>
    </row>
    <row r="1370" spans="1:14" x14ac:dyDescent="0.3">
      <c r="A1370" s="1" t="s">
        <v>2227</v>
      </c>
      <c r="B1370" t="s">
        <v>2257</v>
      </c>
      <c r="C1370" s="2" t="s">
        <v>2264</v>
      </c>
      <c r="D1370" t="s">
        <v>282</v>
      </c>
      <c r="E1370" s="7" t="s">
        <v>158</v>
      </c>
      <c r="F1370" s="15" t="s">
        <v>118</v>
      </c>
      <c r="G1370" s="5" t="s">
        <v>1210</v>
      </c>
      <c r="H1370" s="6" t="s">
        <v>120</v>
      </c>
      <c r="I1370" s="5" t="s">
        <v>2259</v>
      </c>
      <c r="J1370" s="5" t="s">
        <v>120</v>
      </c>
      <c r="K1370" t="s">
        <v>230</v>
      </c>
      <c r="L1370" t="s">
        <v>2242</v>
      </c>
      <c r="M1370" t="s">
        <v>2242</v>
      </c>
      <c r="N1370" s="1" t="s">
        <v>247</v>
      </c>
    </row>
    <row r="1371" spans="1:14" x14ac:dyDescent="0.3">
      <c r="A1371" s="1" t="s">
        <v>2227</v>
      </c>
      <c r="B1371" t="s">
        <v>2257</v>
      </c>
      <c r="C1371" s="2" t="s">
        <v>2265</v>
      </c>
      <c r="D1371" t="s">
        <v>282</v>
      </c>
      <c r="E1371" s="7" t="s">
        <v>158</v>
      </c>
      <c r="F1371" s="15" t="s">
        <v>118</v>
      </c>
      <c r="G1371" s="5" t="s">
        <v>1210</v>
      </c>
      <c r="H1371" s="6" t="s">
        <v>120</v>
      </c>
      <c r="I1371" s="5" t="s">
        <v>2259</v>
      </c>
      <c r="J1371" s="5" t="s">
        <v>120</v>
      </c>
      <c r="K1371" t="s">
        <v>230</v>
      </c>
      <c r="L1371" t="s">
        <v>2242</v>
      </c>
      <c r="M1371" t="s">
        <v>2242</v>
      </c>
      <c r="N1371" t="s">
        <v>247</v>
      </c>
    </row>
    <row r="1372" spans="1:14" x14ac:dyDescent="0.3">
      <c r="A1372" s="1" t="s">
        <v>2227</v>
      </c>
      <c r="B1372" t="s">
        <v>2257</v>
      </c>
      <c r="C1372" s="2" t="s">
        <v>2266</v>
      </c>
      <c r="D1372" t="s">
        <v>282</v>
      </c>
      <c r="E1372" s="7" t="s">
        <v>158</v>
      </c>
      <c r="F1372" s="15" t="s">
        <v>118</v>
      </c>
      <c r="G1372" s="5" t="s">
        <v>1210</v>
      </c>
      <c r="H1372" s="6" t="s">
        <v>120</v>
      </c>
      <c r="I1372" s="5" t="s">
        <v>2259</v>
      </c>
      <c r="J1372" s="5" t="s">
        <v>120</v>
      </c>
      <c r="K1372" t="s">
        <v>387</v>
      </c>
      <c r="L1372" t="s">
        <v>2242</v>
      </c>
      <c r="M1372" t="s">
        <v>2242</v>
      </c>
      <c r="N1372" t="s">
        <v>247</v>
      </c>
    </row>
    <row r="1373" spans="1:14" x14ac:dyDescent="0.3">
      <c r="A1373" s="1" t="s">
        <v>2227</v>
      </c>
      <c r="B1373" t="s">
        <v>2257</v>
      </c>
      <c r="C1373" s="2" t="s">
        <v>2267</v>
      </c>
      <c r="D1373" t="s">
        <v>282</v>
      </c>
      <c r="E1373" s="7" t="s">
        <v>158</v>
      </c>
      <c r="F1373" s="15" t="s">
        <v>118</v>
      </c>
      <c r="G1373" s="5" t="s">
        <v>1210</v>
      </c>
      <c r="H1373" s="6" t="s">
        <v>120</v>
      </c>
      <c r="I1373" s="5" t="s">
        <v>2259</v>
      </c>
      <c r="J1373" s="5" t="s">
        <v>120</v>
      </c>
      <c r="K1373" t="s">
        <v>230</v>
      </c>
      <c r="L1373" t="s">
        <v>2242</v>
      </c>
      <c r="M1373" t="s">
        <v>2242</v>
      </c>
      <c r="N1373" s="1" t="s">
        <v>247</v>
      </c>
    </row>
    <row r="1374" spans="1:14" x14ac:dyDescent="0.3">
      <c r="A1374" s="1" t="s">
        <v>2227</v>
      </c>
      <c r="B1374" t="s">
        <v>2257</v>
      </c>
      <c r="C1374" s="2" t="s">
        <v>2268</v>
      </c>
      <c r="D1374" t="s">
        <v>282</v>
      </c>
      <c r="E1374" s="7" t="s">
        <v>158</v>
      </c>
      <c r="F1374" s="15" t="s">
        <v>118</v>
      </c>
      <c r="G1374" s="5" t="s">
        <v>1210</v>
      </c>
      <c r="H1374" s="6" t="s">
        <v>120</v>
      </c>
      <c r="I1374" s="5" t="s">
        <v>2259</v>
      </c>
      <c r="J1374" s="5" t="s">
        <v>120</v>
      </c>
      <c r="K1374" t="s">
        <v>230</v>
      </c>
      <c r="L1374" t="s">
        <v>2242</v>
      </c>
      <c r="M1374" t="s">
        <v>2242</v>
      </c>
      <c r="N1374" s="1" t="s">
        <v>247</v>
      </c>
    </row>
    <row r="1375" spans="1:14" x14ac:dyDescent="0.3">
      <c r="A1375" s="1" t="s">
        <v>2227</v>
      </c>
      <c r="B1375" t="s">
        <v>2257</v>
      </c>
      <c r="C1375" s="2" t="s">
        <v>2269</v>
      </c>
      <c r="D1375" t="s">
        <v>282</v>
      </c>
      <c r="E1375" s="7" t="s">
        <v>158</v>
      </c>
      <c r="F1375" s="15" t="s">
        <v>118</v>
      </c>
      <c r="G1375" s="5" t="s">
        <v>1210</v>
      </c>
      <c r="H1375" s="6" t="s">
        <v>120</v>
      </c>
      <c r="I1375" s="5" t="s">
        <v>2259</v>
      </c>
      <c r="J1375" s="5" t="s">
        <v>120</v>
      </c>
      <c r="K1375" t="s">
        <v>387</v>
      </c>
      <c r="L1375" t="s">
        <v>2242</v>
      </c>
      <c r="M1375" t="s">
        <v>2242</v>
      </c>
      <c r="N1375" s="1" t="s">
        <v>247</v>
      </c>
    </row>
    <row r="1376" spans="1:14" x14ac:dyDescent="0.3">
      <c r="A1376" s="1" t="s">
        <v>2227</v>
      </c>
      <c r="B1376" t="s">
        <v>2257</v>
      </c>
      <c r="C1376" s="2" t="s">
        <v>2270</v>
      </c>
      <c r="D1376" t="s">
        <v>282</v>
      </c>
      <c r="E1376" s="7" t="s">
        <v>158</v>
      </c>
      <c r="F1376" s="15" t="s">
        <v>118</v>
      </c>
      <c r="G1376" s="5" t="s">
        <v>1210</v>
      </c>
      <c r="H1376" s="6" t="s">
        <v>120</v>
      </c>
      <c r="I1376" s="5" t="s">
        <v>2259</v>
      </c>
      <c r="J1376" s="5" t="s">
        <v>120</v>
      </c>
      <c r="K1376" t="s">
        <v>424</v>
      </c>
      <c r="L1376" t="s">
        <v>2242</v>
      </c>
      <c r="M1376" t="s">
        <v>2242</v>
      </c>
      <c r="N1376" t="s">
        <v>247</v>
      </c>
    </row>
    <row r="1377" spans="1:14" x14ac:dyDescent="0.3">
      <c r="A1377" s="1" t="s">
        <v>2227</v>
      </c>
      <c r="B1377" t="s">
        <v>2257</v>
      </c>
      <c r="C1377" s="2" t="s">
        <v>2271</v>
      </c>
      <c r="D1377" t="s">
        <v>282</v>
      </c>
      <c r="E1377" s="7" t="s">
        <v>158</v>
      </c>
      <c r="F1377" s="15" t="s">
        <v>118</v>
      </c>
      <c r="G1377" s="5" t="s">
        <v>1210</v>
      </c>
      <c r="H1377" s="6" t="s">
        <v>120</v>
      </c>
      <c r="I1377" s="5" t="s">
        <v>2259</v>
      </c>
      <c r="J1377" s="5" t="s">
        <v>120</v>
      </c>
      <c r="K1377" t="s">
        <v>235</v>
      </c>
      <c r="L1377" t="s">
        <v>2242</v>
      </c>
      <c r="M1377" t="s">
        <v>2242</v>
      </c>
      <c r="N1377" t="s">
        <v>247</v>
      </c>
    </row>
    <row r="1378" spans="1:14" x14ac:dyDescent="0.3">
      <c r="A1378" s="1" t="s">
        <v>2227</v>
      </c>
      <c r="B1378" t="s">
        <v>2257</v>
      </c>
      <c r="C1378" s="2" t="s">
        <v>2272</v>
      </c>
      <c r="D1378" t="s">
        <v>282</v>
      </c>
      <c r="E1378" s="7" t="s">
        <v>158</v>
      </c>
      <c r="F1378" s="15" t="s">
        <v>118</v>
      </c>
      <c r="G1378" s="5" t="s">
        <v>1210</v>
      </c>
      <c r="H1378" s="6" t="s">
        <v>120</v>
      </c>
      <c r="I1378" s="5" t="s">
        <v>2259</v>
      </c>
      <c r="J1378" s="5" t="s">
        <v>120</v>
      </c>
      <c r="K1378" t="s">
        <v>238</v>
      </c>
      <c r="L1378" t="s">
        <v>2242</v>
      </c>
      <c r="M1378" t="s">
        <v>2242</v>
      </c>
      <c r="N1378" s="1" t="s">
        <v>247</v>
      </c>
    </row>
    <row r="1379" spans="1:14" x14ac:dyDescent="0.3">
      <c r="A1379" s="1" t="s">
        <v>2227</v>
      </c>
      <c r="B1379" t="s">
        <v>2257</v>
      </c>
      <c r="C1379" s="2" t="s">
        <v>2273</v>
      </c>
      <c r="D1379" t="s">
        <v>282</v>
      </c>
      <c r="E1379" s="7" t="s">
        <v>158</v>
      </c>
      <c r="F1379" s="15" t="s">
        <v>118</v>
      </c>
      <c r="G1379" s="5" t="s">
        <v>1210</v>
      </c>
      <c r="H1379" s="6" t="s">
        <v>120</v>
      </c>
      <c r="I1379" s="5" t="s">
        <v>2259</v>
      </c>
      <c r="J1379" s="5" t="s">
        <v>120</v>
      </c>
      <c r="K1379" t="s">
        <v>230</v>
      </c>
      <c r="L1379" t="s">
        <v>2242</v>
      </c>
      <c r="M1379" t="s">
        <v>2242</v>
      </c>
      <c r="N1379" s="1" t="s">
        <v>247</v>
      </c>
    </row>
    <row r="1380" spans="1:14" x14ac:dyDescent="0.3">
      <c r="A1380" s="1" t="s">
        <v>2227</v>
      </c>
      <c r="B1380" t="s">
        <v>2274</v>
      </c>
      <c r="C1380" s="2" t="s">
        <v>2275</v>
      </c>
      <c r="D1380" t="s">
        <v>282</v>
      </c>
      <c r="E1380" s="7" t="s">
        <v>158</v>
      </c>
      <c r="F1380" s="15" t="s">
        <v>118</v>
      </c>
      <c r="G1380" s="5" t="s">
        <v>1210</v>
      </c>
      <c r="H1380" s="6" t="s">
        <v>120</v>
      </c>
      <c r="I1380" s="5" t="s">
        <v>1522</v>
      </c>
      <c r="J1380" s="5" t="s">
        <v>120</v>
      </c>
      <c r="K1380" t="s">
        <v>230</v>
      </c>
      <c r="L1380" t="s">
        <v>2276</v>
      </c>
      <c r="M1380" t="s">
        <v>2277</v>
      </c>
      <c r="N1380" s="1" t="s">
        <v>247</v>
      </c>
    </row>
    <row r="1381" spans="1:14" x14ac:dyDescent="0.3">
      <c r="A1381" s="1" t="s">
        <v>2227</v>
      </c>
      <c r="B1381" t="s">
        <v>2278</v>
      </c>
      <c r="C1381" s="2" t="s">
        <v>2279</v>
      </c>
      <c r="D1381" t="s">
        <v>282</v>
      </c>
      <c r="E1381" s="7" t="s">
        <v>158</v>
      </c>
      <c r="F1381" s="15" t="s">
        <v>118</v>
      </c>
      <c r="G1381" s="5" t="s">
        <v>299</v>
      </c>
      <c r="H1381" s="6" t="s">
        <v>120</v>
      </c>
      <c r="I1381" s="5" t="s">
        <v>1522</v>
      </c>
      <c r="J1381" s="5" t="s">
        <v>120</v>
      </c>
      <c r="K1381" t="s">
        <v>230</v>
      </c>
      <c r="L1381" t="s">
        <v>2280</v>
      </c>
      <c r="M1381" t="s">
        <v>2277</v>
      </c>
      <c r="N1381" t="s">
        <v>247</v>
      </c>
    </row>
    <row r="1382" spans="1:14" x14ac:dyDescent="0.3">
      <c r="A1382" s="1" t="s">
        <v>2227</v>
      </c>
      <c r="B1382" t="s">
        <v>2281</v>
      </c>
      <c r="C1382" s="2" t="s">
        <v>2282</v>
      </c>
      <c r="D1382" t="s">
        <v>282</v>
      </c>
      <c r="E1382" s="7" t="s">
        <v>158</v>
      </c>
      <c r="F1382" s="15" t="s">
        <v>118</v>
      </c>
      <c r="G1382" s="5" t="s">
        <v>2283</v>
      </c>
      <c r="H1382" s="6" t="s">
        <v>120</v>
      </c>
      <c r="I1382" s="5" t="s">
        <v>1522</v>
      </c>
      <c r="J1382" s="5" t="s">
        <v>120</v>
      </c>
      <c r="K1382" t="s">
        <v>230</v>
      </c>
      <c r="L1382" t="s">
        <v>247</v>
      </c>
      <c r="M1382" t="s">
        <v>2277</v>
      </c>
      <c r="N1382" s="1" t="s">
        <v>247</v>
      </c>
    </row>
    <row r="1383" spans="1:14" x14ac:dyDescent="0.3">
      <c r="A1383" s="1" t="s">
        <v>2227</v>
      </c>
      <c r="B1383" t="s">
        <v>2281</v>
      </c>
      <c r="C1383" s="2" t="s">
        <v>2284</v>
      </c>
      <c r="D1383" t="s">
        <v>282</v>
      </c>
      <c r="E1383" s="7" t="s">
        <v>158</v>
      </c>
      <c r="F1383" s="15" t="s">
        <v>118</v>
      </c>
      <c r="G1383" s="5" t="s">
        <v>2283</v>
      </c>
      <c r="H1383" s="6" t="s">
        <v>120</v>
      </c>
      <c r="I1383" s="5" t="s">
        <v>1522</v>
      </c>
      <c r="J1383" s="5" t="s">
        <v>120</v>
      </c>
      <c r="K1383" t="s">
        <v>238</v>
      </c>
      <c r="M1383" t="s">
        <v>2277</v>
      </c>
      <c r="N1383" t="s">
        <v>247</v>
      </c>
    </row>
    <row r="1384" spans="1:14" x14ac:dyDescent="0.3">
      <c r="A1384" s="1" t="s">
        <v>2227</v>
      </c>
      <c r="B1384" t="s">
        <v>2285</v>
      </c>
      <c r="C1384" s="2" t="s">
        <v>2286</v>
      </c>
      <c r="D1384" t="s">
        <v>282</v>
      </c>
      <c r="E1384" s="7" t="s">
        <v>158</v>
      </c>
      <c r="F1384" s="15" t="s">
        <v>118</v>
      </c>
      <c r="G1384" s="5" t="s">
        <v>2287</v>
      </c>
      <c r="H1384" s="6" t="s">
        <v>120</v>
      </c>
      <c r="I1384" s="5" t="s">
        <v>2259</v>
      </c>
      <c r="J1384" s="5" t="s">
        <v>120</v>
      </c>
      <c r="K1384" t="s">
        <v>230</v>
      </c>
      <c r="L1384" t="s">
        <v>2242</v>
      </c>
      <c r="M1384" t="s">
        <v>2242</v>
      </c>
      <c r="N1384" t="s">
        <v>247</v>
      </c>
    </row>
    <row r="1385" spans="1:14" x14ac:dyDescent="0.3">
      <c r="A1385" s="1" t="s">
        <v>2227</v>
      </c>
      <c r="B1385" t="s">
        <v>2285</v>
      </c>
      <c r="C1385" s="2" t="s">
        <v>2288</v>
      </c>
      <c r="D1385" t="s">
        <v>282</v>
      </c>
      <c r="E1385" s="7" t="s">
        <v>158</v>
      </c>
      <c r="F1385" s="15" t="s">
        <v>118</v>
      </c>
      <c r="G1385" s="5" t="s">
        <v>2287</v>
      </c>
      <c r="H1385" s="6" t="s">
        <v>120</v>
      </c>
      <c r="I1385" s="5" t="s">
        <v>2259</v>
      </c>
      <c r="J1385" s="5" t="s">
        <v>120</v>
      </c>
      <c r="K1385" t="s">
        <v>230</v>
      </c>
      <c r="L1385" t="s">
        <v>2242</v>
      </c>
      <c r="M1385" t="s">
        <v>2242</v>
      </c>
      <c r="N1385" s="1" t="s">
        <v>247</v>
      </c>
    </row>
    <row r="1386" spans="1:14" x14ac:dyDescent="0.3">
      <c r="A1386" s="1" t="s">
        <v>2227</v>
      </c>
      <c r="B1386" t="s">
        <v>2285</v>
      </c>
      <c r="C1386" s="2" t="s">
        <v>2289</v>
      </c>
      <c r="D1386" t="s">
        <v>282</v>
      </c>
      <c r="E1386" s="7" t="s">
        <v>158</v>
      </c>
      <c r="F1386" s="15" t="s">
        <v>118</v>
      </c>
      <c r="G1386" s="5" t="s">
        <v>2287</v>
      </c>
      <c r="H1386" s="6" t="s">
        <v>120</v>
      </c>
      <c r="I1386" s="5" t="s">
        <v>2259</v>
      </c>
      <c r="J1386" s="5" t="s">
        <v>120</v>
      </c>
      <c r="K1386" t="s">
        <v>230</v>
      </c>
      <c r="L1386" t="s">
        <v>2242</v>
      </c>
      <c r="M1386" t="s">
        <v>2242</v>
      </c>
      <c r="N1386" s="1" t="s">
        <v>247</v>
      </c>
    </row>
    <row r="1387" spans="1:14" x14ac:dyDescent="0.3">
      <c r="A1387" s="1" t="s">
        <v>2227</v>
      </c>
      <c r="B1387" t="s">
        <v>2285</v>
      </c>
      <c r="C1387" s="2" t="s">
        <v>2290</v>
      </c>
      <c r="D1387" t="s">
        <v>282</v>
      </c>
      <c r="E1387" s="7" t="s">
        <v>158</v>
      </c>
      <c r="F1387" s="15" t="s">
        <v>118</v>
      </c>
      <c r="G1387" s="5" t="s">
        <v>2287</v>
      </c>
      <c r="H1387" s="6" t="s">
        <v>120</v>
      </c>
      <c r="I1387" s="5" t="s">
        <v>2259</v>
      </c>
      <c r="J1387" s="5" t="s">
        <v>120</v>
      </c>
      <c r="K1387" t="s">
        <v>230</v>
      </c>
      <c r="L1387" t="s">
        <v>2242</v>
      </c>
      <c r="M1387" t="s">
        <v>2242</v>
      </c>
      <c r="N1387" t="s">
        <v>247</v>
      </c>
    </row>
    <row r="1388" spans="1:14" x14ac:dyDescent="0.3">
      <c r="A1388" s="1" t="s">
        <v>2227</v>
      </c>
      <c r="B1388" t="s">
        <v>2285</v>
      </c>
      <c r="C1388" s="2" t="s">
        <v>2291</v>
      </c>
      <c r="D1388" t="s">
        <v>282</v>
      </c>
      <c r="E1388" s="7" t="s">
        <v>158</v>
      </c>
      <c r="F1388" s="15" t="s">
        <v>118</v>
      </c>
      <c r="G1388" s="5" t="s">
        <v>2287</v>
      </c>
      <c r="H1388" s="6" t="s">
        <v>120</v>
      </c>
      <c r="I1388" s="5" t="s">
        <v>2259</v>
      </c>
      <c r="J1388" s="5" t="s">
        <v>120</v>
      </c>
      <c r="K1388" t="s">
        <v>230</v>
      </c>
      <c r="L1388" t="s">
        <v>2242</v>
      </c>
      <c r="M1388" t="s">
        <v>2242</v>
      </c>
      <c r="N1388" s="1" t="s">
        <v>247</v>
      </c>
    </row>
    <row r="1389" spans="1:14" x14ac:dyDescent="0.3">
      <c r="A1389" s="1" t="s">
        <v>2227</v>
      </c>
      <c r="B1389" t="s">
        <v>2285</v>
      </c>
      <c r="C1389" s="2" t="s">
        <v>2292</v>
      </c>
      <c r="D1389" t="s">
        <v>282</v>
      </c>
      <c r="E1389" s="7" t="s">
        <v>158</v>
      </c>
      <c r="F1389" s="15" t="s">
        <v>118</v>
      </c>
      <c r="G1389" s="5" t="s">
        <v>2287</v>
      </c>
      <c r="H1389" s="6" t="s">
        <v>120</v>
      </c>
      <c r="I1389" s="5" t="s">
        <v>2259</v>
      </c>
      <c r="J1389" s="5" t="s">
        <v>120</v>
      </c>
      <c r="K1389" t="s">
        <v>235</v>
      </c>
      <c r="L1389" t="s">
        <v>2242</v>
      </c>
      <c r="M1389" t="s">
        <v>2242</v>
      </c>
      <c r="N1389" s="1" t="s">
        <v>247</v>
      </c>
    </row>
    <row r="1390" spans="1:14" x14ac:dyDescent="0.3">
      <c r="A1390" s="1" t="s">
        <v>2227</v>
      </c>
      <c r="B1390" t="s">
        <v>2285</v>
      </c>
      <c r="C1390" s="2" t="s">
        <v>2293</v>
      </c>
      <c r="D1390" t="s">
        <v>282</v>
      </c>
      <c r="E1390" s="7" t="s">
        <v>158</v>
      </c>
      <c r="F1390" s="15" t="s">
        <v>118</v>
      </c>
      <c r="G1390" s="5" t="s">
        <v>2287</v>
      </c>
      <c r="H1390" s="6" t="s">
        <v>120</v>
      </c>
      <c r="I1390" s="5" t="s">
        <v>2259</v>
      </c>
      <c r="J1390" s="5" t="s">
        <v>120</v>
      </c>
      <c r="K1390" t="s">
        <v>235</v>
      </c>
      <c r="L1390" t="s">
        <v>2242</v>
      </c>
      <c r="M1390" t="s">
        <v>2242</v>
      </c>
      <c r="N1390" s="1" t="s">
        <v>247</v>
      </c>
    </row>
    <row r="1391" spans="1:14" x14ac:dyDescent="0.3">
      <c r="A1391" s="1" t="s">
        <v>2227</v>
      </c>
      <c r="B1391" t="s">
        <v>2285</v>
      </c>
      <c r="C1391" s="2" t="s">
        <v>2294</v>
      </c>
      <c r="D1391" t="s">
        <v>282</v>
      </c>
      <c r="E1391" s="7" t="s">
        <v>158</v>
      </c>
      <c r="F1391" s="15" t="s">
        <v>118</v>
      </c>
      <c r="G1391" s="5" t="s">
        <v>2287</v>
      </c>
      <c r="H1391" s="6" t="s">
        <v>120</v>
      </c>
      <c r="I1391" s="5" t="s">
        <v>2259</v>
      </c>
      <c r="J1391" s="5" t="s">
        <v>120</v>
      </c>
      <c r="K1391" t="s">
        <v>230</v>
      </c>
      <c r="L1391" t="s">
        <v>2242</v>
      </c>
      <c r="M1391" t="s">
        <v>2242</v>
      </c>
      <c r="N1391" s="1" t="s">
        <v>247</v>
      </c>
    </row>
    <row r="1392" spans="1:14" x14ac:dyDescent="0.3">
      <c r="A1392" s="1" t="s">
        <v>2227</v>
      </c>
      <c r="B1392" t="s">
        <v>2285</v>
      </c>
      <c r="C1392" s="2" t="s">
        <v>2295</v>
      </c>
      <c r="D1392" t="s">
        <v>282</v>
      </c>
      <c r="E1392" s="7" t="s">
        <v>158</v>
      </c>
      <c r="F1392" s="15" t="s">
        <v>118</v>
      </c>
      <c r="G1392" s="5" t="s">
        <v>2287</v>
      </c>
      <c r="H1392" s="6" t="s">
        <v>120</v>
      </c>
      <c r="I1392" s="5" t="s">
        <v>2259</v>
      </c>
      <c r="J1392" s="5" t="s">
        <v>120</v>
      </c>
      <c r="K1392" t="s">
        <v>230</v>
      </c>
      <c r="L1392" t="s">
        <v>2242</v>
      </c>
      <c r="M1392" t="s">
        <v>2242</v>
      </c>
      <c r="N1392" s="1" t="s">
        <v>247</v>
      </c>
    </row>
    <row r="1393" spans="1:14" x14ac:dyDescent="0.3">
      <c r="A1393" s="1" t="s">
        <v>2227</v>
      </c>
      <c r="B1393" t="s">
        <v>2285</v>
      </c>
      <c r="C1393" s="2" t="s">
        <v>2296</v>
      </c>
      <c r="D1393" t="s">
        <v>282</v>
      </c>
      <c r="E1393" s="7" t="s">
        <v>158</v>
      </c>
      <c r="F1393" s="15" t="s">
        <v>118</v>
      </c>
      <c r="G1393" s="5" t="s">
        <v>2287</v>
      </c>
      <c r="H1393" s="6" t="s">
        <v>120</v>
      </c>
      <c r="I1393" s="5" t="s">
        <v>2259</v>
      </c>
      <c r="J1393" s="5" t="s">
        <v>120</v>
      </c>
      <c r="K1393" t="s">
        <v>230</v>
      </c>
      <c r="L1393" t="s">
        <v>2242</v>
      </c>
      <c r="M1393" t="s">
        <v>2242</v>
      </c>
      <c r="N1393" t="s">
        <v>247</v>
      </c>
    </row>
    <row r="1394" spans="1:14" x14ac:dyDescent="0.3">
      <c r="A1394" s="1" t="s">
        <v>131</v>
      </c>
      <c r="B1394" t="s">
        <v>2228</v>
      </c>
      <c r="C1394" s="2" t="s">
        <v>2297</v>
      </c>
      <c r="D1394" t="s">
        <v>282</v>
      </c>
      <c r="E1394" s="7" t="s">
        <v>158</v>
      </c>
      <c r="F1394" s="15" t="s">
        <v>118</v>
      </c>
      <c r="G1394" s="5" t="s">
        <v>150</v>
      </c>
      <c r="H1394" s="6" t="s">
        <v>120</v>
      </c>
      <c r="I1394" s="5" t="s">
        <v>1522</v>
      </c>
      <c r="J1394" s="5" t="s">
        <v>120</v>
      </c>
      <c r="K1394" t="s">
        <v>238</v>
      </c>
      <c r="L1394" t="s">
        <v>2231</v>
      </c>
      <c r="M1394" t="s">
        <v>2298</v>
      </c>
      <c r="N1394" s="1" t="s">
        <v>247</v>
      </c>
    </row>
    <row r="1395" spans="1:14" x14ac:dyDescent="0.3">
      <c r="A1395" s="1" t="s">
        <v>131</v>
      </c>
      <c r="B1395" t="s">
        <v>2299</v>
      </c>
      <c r="C1395" s="2" t="s">
        <v>2300</v>
      </c>
      <c r="D1395" t="s">
        <v>282</v>
      </c>
      <c r="E1395" s="7" t="s">
        <v>158</v>
      </c>
      <c r="F1395" s="15" t="s">
        <v>118</v>
      </c>
      <c r="G1395" s="5" t="s">
        <v>2301</v>
      </c>
      <c r="H1395" s="6" t="s">
        <v>120</v>
      </c>
      <c r="I1395" s="4" t="s">
        <v>2302</v>
      </c>
      <c r="J1395" s="4" t="s">
        <v>121</v>
      </c>
      <c r="K1395" t="s">
        <v>235</v>
      </c>
      <c r="L1395" t="s">
        <v>235</v>
      </c>
      <c r="M1395" t="s">
        <v>2303</v>
      </c>
      <c r="N1395" t="s">
        <v>247</v>
      </c>
    </row>
    <row r="1396" spans="1:14" x14ac:dyDescent="0.3">
      <c r="A1396" s="1" t="s">
        <v>131</v>
      </c>
      <c r="B1396" t="s">
        <v>2304</v>
      </c>
      <c r="C1396" s="2" t="s">
        <v>2305</v>
      </c>
      <c r="D1396" t="s">
        <v>282</v>
      </c>
      <c r="E1396" s="7" t="s">
        <v>158</v>
      </c>
      <c r="F1396" s="15" t="s">
        <v>118</v>
      </c>
      <c r="G1396" s="5" t="s">
        <v>2306</v>
      </c>
      <c r="H1396" s="6" t="s">
        <v>120</v>
      </c>
      <c r="I1396" s="5" t="s">
        <v>2307</v>
      </c>
      <c r="J1396" s="5" t="s">
        <v>120</v>
      </c>
      <c r="K1396" t="s">
        <v>2308</v>
      </c>
      <c r="L1396" t="s">
        <v>2242</v>
      </c>
      <c r="M1396" t="s">
        <v>2309</v>
      </c>
      <c r="N1396" s="1" t="s">
        <v>247</v>
      </c>
    </row>
    <row r="1397" spans="1:14" x14ac:dyDescent="0.3">
      <c r="A1397" s="1" t="s">
        <v>131</v>
      </c>
      <c r="B1397" t="s">
        <v>2310</v>
      </c>
      <c r="C1397" s="2" t="s">
        <v>2311</v>
      </c>
      <c r="D1397" t="s">
        <v>282</v>
      </c>
      <c r="E1397" s="7" t="s">
        <v>158</v>
      </c>
      <c r="F1397" s="15" t="s">
        <v>118</v>
      </c>
      <c r="G1397" s="5" t="s">
        <v>283</v>
      </c>
      <c r="H1397" s="6" t="s">
        <v>120</v>
      </c>
      <c r="I1397" s="4" t="s">
        <v>2312</v>
      </c>
      <c r="J1397" s="4" t="s">
        <v>121</v>
      </c>
      <c r="K1397" t="s">
        <v>235</v>
      </c>
      <c r="L1397" t="s">
        <v>2313</v>
      </c>
      <c r="M1397" t="s">
        <v>2314</v>
      </c>
      <c r="N1397" t="s">
        <v>247</v>
      </c>
    </row>
    <row r="1398" spans="1:14" x14ac:dyDescent="0.3">
      <c r="A1398" s="1" t="s">
        <v>131</v>
      </c>
      <c r="B1398" t="s">
        <v>2315</v>
      </c>
      <c r="C1398" s="2" t="s">
        <v>2316</v>
      </c>
      <c r="D1398" t="s">
        <v>282</v>
      </c>
      <c r="E1398" s="7" t="s">
        <v>158</v>
      </c>
      <c r="F1398" s="15" t="s">
        <v>118</v>
      </c>
      <c r="G1398" s="5" t="s">
        <v>283</v>
      </c>
      <c r="H1398" s="6" t="s">
        <v>120</v>
      </c>
      <c r="I1398" s="5" t="s">
        <v>2317</v>
      </c>
      <c r="J1398" s="5" t="s">
        <v>120</v>
      </c>
      <c r="K1398" t="s">
        <v>387</v>
      </c>
      <c r="L1398" t="s">
        <v>2313</v>
      </c>
      <c r="M1398" t="s">
        <v>2298</v>
      </c>
      <c r="N1398" s="1" t="s">
        <v>247</v>
      </c>
    </row>
    <row r="1399" spans="1:14" x14ac:dyDescent="0.3">
      <c r="A1399" s="1" t="s">
        <v>131</v>
      </c>
      <c r="B1399" t="s">
        <v>2318</v>
      </c>
      <c r="C1399" s="2" t="s">
        <v>35</v>
      </c>
      <c r="D1399" t="s">
        <v>470</v>
      </c>
      <c r="E1399" s="7" t="s">
        <v>158</v>
      </c>
      <c r="F1399" s="15" t="s">
        <v>118</v>
      </c>
      <c r="G1399" s="5" t="s">
        <v>185</v>
      </c>
      <c r="H1399" s="6" t="s">
        <v>120</v>
      </c>
      <c r="I1399" s="5" t="s">
        <v>2319</v>
      </c>
      <c r="J1399" s="5" t="s">
        <v>120</v>
      </c>
      <c r="K1399" t="s">
        <v>230</v>
      </c>
      <c r="L1399" t="s">
        <v>2320</v>
      </c>
      <c r="M1399" t="s">
        <v>239</v>
      </c>
      <c r="N1399" s="1" t="s">
        <v>247</v>
      </c>
    </row>
    <row r="1400" spans="1:14" x14ac:dyDescent="0.3">
      <c r="A1400" s="1" t="s">
        <v>131</v>
      </c>
      <c r="B1400" t="s">
        <v>2321</v>
      </c>
      <c r="C1400" s="2" t="s">
        <v>2322</v>
      </c>
      <c r="D1400" t="s">
        <v>282</v>
      </c>
      <c r="E1400" s="7" t="s">
        <v>158</v>
      </c>
      <c r="F1400" s="15" t="s">
        <v>118</v>
      </c>
      <c r="G1400" s="5" t="s">
        <v>551</v>
      </c>
      <c r="H1400" s="6" t="s">
        <v>120</v>
      </c>
      <c r="I1400" s="5" t="s">
        <v>2317</v>
      </c>
      <c r="J1400" s="5" t="s">
        <v>120</v>
      </c>
      <c r="K1400" t="s">
        <v>235</v>
      </c>
      <c r="L1400" t="s">
        <v>2313</v>
      </c>
      <c r="M1400" t="s">
        <v>2298</v>
      </c>
      <c r="N1400" s="1" t="s">
        <v>247</v>
      </c>
    </row>
    <row r="1401" spans="1:14" x14ac:dyDescent="0.3">
      <c r="A1401" s="1" t="s">
        <v>2323</v>
      </c>
      <c r="B1401" t="s">
        <v>2324</v>
      </c>
      <c r="C1401" s="2" t="s">
        <v>2325</v>
      </c>
      <c r="D1401" t="s">
        <v>282</v>
      </c>
      <c r="E1401" s="10" t="s">
        <v>187</v>
      </c>
      <c r="F1401" s="14" t="s">
        <v>119</v>
      </c>
      <c r="G1401" s="5" t="s">
        <v>2326</v>
      </c>
      <c r="H1401" s="6" t="s">
        <v>120</v>
      </c>
      <c r="I1401" s="4" t="s">
        <v>343</v>
      </c>
      <c r="J1401" s="4" t="s">
        <v>121</v>
      </c>
      <c r="K1401" t="s">
        <v>230</v>
      </c>
      <c r="L1401" t="s">
        <v>2327</v>
      </c>
      <c r="M1401" t="s">
        <v>2328</v>
      </c>
      <c r="N1401" s="1" t="s">
        <v>247</v>
      </c>
    </row>
    <row r="1402" spans="1:14" x14ac:dyDescent="0.3">
      <c r="A1402" s="1" t="s">
        <v>2323</v>
      </c>
      <c r="B1402" t="s">
        <v>2324</v>
      </c>
      <c r="C1402" s="2" t="s">
        <v>2329</v>
      </c>
      <c r="D1402" t="s">
        <v>282</v>
      </c>
      <c r="E1402" s="10" t="s">
        <v>187</v>
      </c>
      <c r="F1402" s="14" t="s">
        <v>119</v>
      </c>
      <c r="G1402" s="5" t="s">
        <v>2326</v>
      </c>
      <c r="H1402" s="6" t="s">
        <v>120</v>
      </c>
      <c r="I1402" s="4" t="s">
        <v>343</v>
      </c>
      <c r="J1402" s="4" t="s">
        <v>121</v>
      </c>
      <c r="K1402" t="s">
        <v>230</v>
      </c>
      <c r="L1402" t="s">
        <v>2327</v>
      </c>
      <c r="M1402" t="s">
        <v>2328</v>
      </c>
      <c r="N1402" t="s">
        <v>247</v>
      </c>
    </row>
    <row r="1403" spans="1:14" x14ac:dyDescent="0.3">
      <c r="A1403" s="1" t="s">
        <v>132</v>
      </c>
      <c r="B1403" t="s">
        <v>2330</v>
      </c>
      <c r="C1403" s="2" t="s">
        <v>2331</v>
      </c>
      <c r="D1403" t="s">
        <v>470</v>
      </c>
      <c r="E1403" s="7" t="s">
        <v>158</v>
      </c>
      <c r="F1403" s="15" t="s">
        <v>118</v>
      </c>
      <c r="G1403" s="4" t="s">
        <v>149</v>
      </c>
      <c r="H1403" s="4" t="s">
        <v>121</v>
      </c>
      <c r="I1403" s="9" t="s">
        <v>2332</v>
      </c>
      <c r="J1403" s="5" t="s">
        <v>120</v>
      </c>
      <c r="K1403" t="s">
        <v>230</v>
      </c>
      <c r="L1403" t="s">
        <v>2333</v>
      </c>
      <c r="M1403" t="s">
        <v>2334</v>
      </c>
      <c r="N1403" s="1" t="s">
        <v>247</v>
      </c>
    </row>
    <row r="1404" spans="1:14" x14ac:dyDescent="0.3">
      <c r="A1404" s="1" t="s">
        <v>132</v>
      </c>
      <c r="B1404" t="s">
        <v>2330</v>
      </c>
      <c r="C1404" s="2" t="s">
        <v>2335</v>
      </c>
      <c r="D1404" t="s">
        <v>470</v>
      </c>
      <c r="E1404" s="7" t="s">
        <v>158</v>
      </c>
      <c r="F1404" s="15" t="s">
        <v>118</v>
      </c>
      <c r="G1404" s="4" t="s">
        <v>149</v>
      </c>
      <c r="H1404" s="4" t="s">
        <v>121</v>
      </c>
      <c r="I1404" s="9" t="s">
        <v>2332</v>
      </c>
      <c r="J1404" s="5" t="s">
        <v>120</v>
      </c>
      <c r="K1404" t="s">
        <v>230</v>
      </c>
      <c r="L1404" t="s">
        <v>2333</v>
      </c>
      <c r="M1404" t="s">
        <v>2334</v>
      </c>
      <c r="N1404" s="1" t="s">
        <v>247</v>
      </c>
    </row>
    <row r="1405" spans="1:14" x14ac:dyDescent="0.3">
      <c r="A1405" s="1" t="s">
        <v>132</v>
      </c>
      <c r="B1405" t="s">
        <v>2336</v>
      </c>
      <c r="C1405" s="2" t="s">
        <v>2337</v>
      </c>
      <c r="D1405" t="s">
        <v>470</v>
      </c>
      <c r="E1405" s="3" t="s">
        <v>152</v>
      </c>
      <c r="F1405" s="15" t="s">
        <v>118</v>
      </c>
      <c r="G1405" s="5" t="s">
        <v>2338</v>
      </c>
      <c r="H1405" s="6" t="s">
        <v>120</v>
      </c>
      <c r="I1405" s="9" t="s">
        <v>2339</v>
      </c>
      <c r="J1405" s="5" t="s">
        <v>120</v>
      </c>
      <c r="K1405" t="s">
        <v>230</v>
      </c>
      <c r="M1405" t="s">
        <v>240</v>
      </c>
      <c r="N1405" s="1" t="s">
        <v>247</v>
      </c>
    </row>
    <row r="1406" spans="1:14" x14ac:dyDescent="0.3">
      <c r="A1406" s="1" t="s">
        <v>132</v>
      </c>
      <c r="B1406" t="s">
        <v>2340</v>
      </c>
      <c r="C1406" s="2" t="s">
        <v>2341</v>
      </c>
      <c r="D1406" t="s">
        <v>282</v>
      </c>
      <c r="E1406" s="7" t="s">
        <v>158</v>
      </c>
      <c r="F1406" s="15" t="s">
        <v>118</v>
      </c>
      <c r="G1406" s="5" t="s">
        <v>310</v>
      </c>
      <c r="H1406" s="6" t="s">
        <v>120</v>
      </c>
      <c r="I1406" s="4" t="s">
        <v>2342</v>
      </c>
      <c r="J1406" s="4" t="s">
        <v>121</v>
      </c>
      <c r="K1406" t="s">
        <v>387</v>
      </c>
      <c r="L1406" t="s">
        <v>2343</v>
      </c>
      <c r="M1406" t="s">
        <v>2344</v>
      </c>
      <c r="N1406" s="1" t="s">
        <v>247</v>
      </c>
    </row>
    <row r="1407" spans="1:14" x14ac:dyDescent="0.3">
      <c r="A1407" s="1" t="s">
        <v>132</v>
      </c>
      <c r="B1407" t="s">
        <v>2340</v>
      </c>
      <c r="C1407" s="2" t="s">
        <v>2345</v>
      </c>
      <c r="D1407" t="s">
        <v>282</v>
      </c>
      <c r="E1407" s="7" t="s">
        <v>158</v>
      </c>
      <c r="F1407" s="15" t="s">
        <v>118</v>
      </c>
      <c r="G1407" s="5" t="s">
        <v>310</v>
      </c>
      <c r="H1407" s="6" t="s">
        <v>120</v>
      </c>
      <c r="I1407" s="4" t="s">
        <v>2342</v>
      </c>
      <c r="J1407" s="4" t="s">
        <v>121</v>
      </c>
      <c r="K1407" t="s">
        <v>235</v>
      </c>
      <c r="L1407" t="s">
        <v>2343</v>
      </c>
      <c r="M1407" t="s">
        <v>2344</v>
      </c>
      <c r="N1407" t="s">
        <v>247</v>
      </c>
    </row>
    <row r="1408" spans="1:14" x14ac:dyDescent="0.3">
      <c r="A1408" s="1" t="s">
        <v>132</v>
      </c>
      <c r="B1408" t="s">
        <v>2340</v>
      </c>
      <c r="C1408" s="2" t="s">
        <v>2346</v>
      </c>
      <c r="D1408" t="s">
        <v>282</v>
      </c>
      <c r="E1408" s="7" t="s">
        <v>158</v>
      </c>
      <c r="F1408" s="15" t="s">
        <v>118</v>
      </c>
      <c r="G1408" s="4" t="s">
        <v>198</v>
      </c>
      <c r="H1408" s="4" t="s">
        <v>121</v>
      </c>
      <c r="I1408" s="4" t="s">
        <v>2342</v>
      </c>
      <c r="J1408" s="4" t="s">
        <v>121</v>
      </c>
      <c r="K1408" t="s">
        <v>230</v>
      </c>
      <c r="L1408" t="s">
        <v>2343</v>
      </c>
      <c r="M1408" t="s">
        <v>2344</v>
      </c>
      <c r="N1408" t="s">
        <v>247</v>
      </c>
    </row>
    <row r="1409" spans="1:14" x14ac:dyDescent="0.3">
      <c r="A1409" s="1" t="s">
        <v>132</v>
      </c>
      <c r="B1409" t="s">
        <v>2340</v>
      </c>
      <c r="C1409" s="2" t="s">
        <v>2347</v>
      </c>
      <c r="D1409" t="s">
        <v>282</v>
      </c>
      <c r="E1409" s="7" t="s">
        <v>158</v>
      </c>
      <c r="F1409" s="15" t="s">
        <v>118</v>
      </c>
      <c r="G1409" s="4" t="s">
        <v>198</v>
      </c>
      <c r="H1409" s="4" t="s">
        <v>121</v>
      </c>
      <c r="I1409" s="4" t="s">
        <v>2342</v>
      </c>
      <c r="J1409" s="4" t="s">
        <v>121</v>
      </c>
      <c r="K1409" t="s">
        <v>230</v>
      </c>
      <c r="L1409" t="s">
        <v>2343</v>
      </c>
      <c r="M1409" t="s">
        <v>2344</v>
      </c>
      <c r="N1409" t="s">
        <v>247</v>
      </c>
    </row>
    <row r="1410" spans="1:14" x14ac:dyDescent="0.3">
      <c r="A1410" s="1" t="s">
        <v>132</v>
      </c>
      <c r="B1410" t="s">
        <v>2348</v>
      </c>
      <c r="C1410" s="2" t="s">
        <v>36</v>
      </c>
      <c r="D1410" t="s">
        <v>470</v>
      </c>
      <c r="E1410" s="7" t="s">
        <v>158</v>
      </c>
      <c r="F1410" s="15" t="s">
        <v>118</v>
      </c>
      <c r="G1410" s="5" t="s">
        <v>182</v>
      </c>
      <c r="H1410" s="6" t="s">
        <v>120</v>
      </c>
      <c r="I1410" s="9" t="s">
        <v>2349</v>
      </c>
      <c r="J1410" s="5" t="s">
        <v>120</v>
      </c>
      <c r="K1410" t="s">
        <v>230</v>
      </c>
      <c r="L1410" t="s">
        <v>2350</v>
      </c>
      <c r="M1410" t="s">
        <v>240</v>
      </c>
      <c r="N1410" s="1" t="s">
        <v>247</v>
      </c>
    </row>
    <row r="1411" spans="1:14" x14ac:dyDescent="0.3">
      <c r="A1411" s="1" t="s">
        <v>132</v>
      </c>
      <c r="B1411" t="s">
        <v>2348</v>
      </c>
      <c r="C1411" s="2" t="s">
        <v>37</v>
      </c>
      <c r="D1411" t="s">
        <v>470</v>
      </c>
      <c r="E1411" s="7" t="s">
        <v>158</v>
      </c>
      <c r="F1411" s="15" t="s">
        <v>118</v>
      </c>
      <c r="G1411" s="5" t="s">
        <v>182</v>
      </c>
      <c r="H1411" s="6" t="s">
        <v>120</v>
      </c>
      <c r="I1411" s="9" t="s">
        <v>2349</v>
      </c>
      <c r="J1411" s="5" t="s">
        <v>120</v>
      </c>
      <c r="K1411" t="s">
        <v>230</v>
      </c>
      <c r="L1411" t="s">
        <v>2350</v>
      </c>
      <c r="M1411" t="s">
        <v>240</v>
      </c>
      <c r="N1411" t="s">
        <v>247</v>
      </c>
    </row>
    <row r="1412" spans="1:14" x14ac:dyDescent="0.3">
      <c r="A1412" s="1" t="s">
        <v>132</v>
      </c>
      <c r="B1412" t="s">
        <v>2348</v>
      </c>
      <c r="C1412" s="2" t="s">
        <v>38</v>
      </c>
      <c r="D1412" t="s">
        <v>470</v>
      </c>
      <c r="E1412" s="7" t="s">
        <v>158</v>
      </c>
      <c r="F1412" s="15" t="s">
        <v>118</v>
      </c>
      <c r="G1412" s="5" t="s">
        <v>182</v>
      </c>
      <c r="H1412" s="6" t="s">
        <v>120</v>
      </c>
      <c r="I1412" s="9" t="s">
        <v>2349</v>
      </c>
      <c r="J1412" s="5" t="s">
        <v>120</v>
      </c>
      <c r="K1412" t="s">
        <v>230</v>
      </c>
      <c r="L1412" t="s">
        <v>2350</v>
      </c>
      <c r="M1412" t="s">
        <v>240</v>
      </c>
      <c r="N1412" s="1" t="s">
        <v>247</v>
      </c>
    </row>
    <row r="1413" spans="1:14" x14ac:dyDescent="0.3">
      <c r="A1413" s="1" t="s">
        <v>132</v>
      </c>
      <c r="B1413" t="s">
        <v>2348</v>
      </c>
      <c r="C1413" s="2" t="s">
        <v>39</v>
      </c>
      <c r="D1413" t="s">
        <v>470</v>
      </c>
      <c r="E1413" s="7" t="s">
        <v>158</v>
      </c>
      <c r="F1413" s="15" t="s">
        <v>118</v>
      </c>
      <c r="G1413" s="5" t="s">
        <v>182</v>
      </c>
      <c r="H1413" s="6" t="s">
        <v>120</v>
      </c>
      <c r="I1413" s="9" t="s">
        <v>2349</v>
      </c>
      <c r="J1413" s="5" t="s">
        <v>120</v>
      </c>
      <c r="K1413" t="s">
        <v>300</v>
      </c>
      <c r="L1413" t="s">
        <v>2350</v>
      </c>
      <c r="M1413" t="s">
        <v>240</v>
      </c>
      <c r="N1413" s="1" t="s">
        <v>247</v>
      </c>
    </row>
    <row r="1414" spans="1:14" x14ac:dyDescent="0.3">
      <c r="A1414" s="1" t="s">
        <v>132</v>
      </c>
      <c r="B1414" t="s">
        <v>2351</v>
      </c>
      <c r="C1414" s="2" t="s">
        <v>2352</v>
      </c>
      <c r="D1414" t="s">
        <v>282</v>
      </c>
      <c r="E1414" s="3" t="s">
        <v>152</v>
      </c>
      <c r="F1414" s="14" t="s">
        <v>119</v>
      </c>
      <c r="G1414" s="5" t="s">
        <v>223</v>
      </c>
      <c r="H1414" s="6" t="s">
        <v>120</v>
      </c>
      <c r="I1414" s="4" t="s">
        <v>2353</v>
      </c>
      <c r="J1414" s="4" t="s">
        <v>121</v>
      </c>
      <c r="K1414" t="s">
        <v>235</v>
      </c>
      <c r="L1414" t="s">
        <v>2354</v>
      </c>
      <c r="M1414" t="s">
        <v>2344</v>
      </c>
      <c r="N1414" t="s">
        <v>247</v>
      </c>
    </row>
    <row r="1415" spans="1:14" x14ac:dyDescent="0.3">
      <c r="A1415" s="1" t="s">
        <v>132</v>
      </c>
      <c r="B1415" t="s">
        <v>2351</v>
      </c>
      <c r="C1415" s="2" t="s">
        <v>2355</v>
      </c>
      <c r="D1415" t="s">
        <v>282</v>
      </c>
      <c r="E1415" s="3" t="s">
        <v>152</v>
      </c>
      <c r="F1415" s="15" t="s">
        <v>118</v>
      </c>
      <c r="G1415" s="5" t="s">
        <v>223</v>
      </c>
      <c r="H1415" s="6" t="s">
        <v>120</v>
      </c>
      <c r="I1415" s="4" t="s">
        <v>2353</v>
      </c>
      <c r="J1415" s="4" t="s">
        <v>121</v>
      </c>
      <c r="K1415" t="s">
        <v>230</v>
      </c>
      <c r="L1415" t="s">
        <v>2354</v>
      </c>
      <c r="M1415" t="s">
        <v>2344</v>
      </c>
      <c r="N1415" s="1" t="s">
        <v>247</v>
      </c>
    </row>
    <row r="1416" spans="1:14" x14ac:dyDescent="0.3">
      <c r="A1416" s="1" t="s">
        <v>132</v>
      </c>
      <c r="B1416" t="s">
        <v>2351</v>
      </c>
      <c r="C1416" s="2" t="s">
        <v>2356</v>
      </c>
      <c r="D1416" t="s">
        <v>282</v>
      </c>
      <c r="E1416" s="7" t="s">
        <v>158</v>
      </c>
      <c r="F1416" s="15" t="s">
        <v>118</v>
      </c>
      <c r="G1416" s="5" t="s">
        <v>223</v>
      </c>
      <c r="H1416" s="6" t="s">
        <v>120</v>
      </c>
      <c r="I1416" s="4" t="s">
        <v>2353</v>
      </c>
      <c r="J1416" s="4" t="s">
        <v>121</v>
      </c>
      <c r="K1416" t="s">
        <v>230</v>
      </c>
      <c r="L1416" t="s">
        <v>2354</v>
      </c>
      <c r="M1416" t="s">
        <v>2344</v>
      </c>
      <c r="N1416" s="1" t="s">
        <v>247</v>
      </c>
    </row>
    <row r="1417" spans="1:14" x14ac:dyDescent="0.3">
      <c r="A1417" s="1" t="s">
        <v>132</v>
      </c>
      <c r="B1417" t="s">
        <v>2351</v>
      </c>
      <c r="C1417" s="2" t="s">
        <v>2357</v>
      </c>
      <c r="D1417" t="s">
        <v>282</v>
      </c>
      <c r="E1417" s="3" t="s">
        <v>152</v>
      </c>
      <c r="F1417" s="14" t="s">
        <v>119</v>
      </c>
      <c r="G1417" s="5" t="s">
        <v>223</v>
      </c>
      <c r="H1417" s="6" t="s">
        <v>120</v>
      </c>
      <c r="I1417" s="4" t="s">
        <v>2353</v>
      </c>
      <c r="J1417" s="4" t="s">
        <v>121</v>
      </c>
      <c r="K1417" t="s">
        <v>235</v>
      </c>
      <c r="L1417" t="s">
        <v>2354</v>
      </c>
      <c r="M1417" t="s">
        <v>2344</v>
      </c>
      <c r="N1417" s="1" t="s">
        <v>247</v>
      </c>
    </row>
    <row r="1418" spans="1:14" x14ac:dyDescent="0.3">
      <c r="A1418" s="1" t="s">
        <v>132</v>
      </c>
      <c r="B1418" t="s">
        <v>2351</v>
      </c>
      <c r="C1418" s="2" t="s">
        <v>2358</v>
      </c>
      <c r="D1418" t="s">
        <v>282</v>
      </c>
      <c r="E1418" s="3" t="s">
        <v>152</v>
      </c>
      <c r="F1418" s="15" t="s">
        <v>118</v>
      </c>
      <c r="G1418" s="5" t="s">
        <v>223</v>
      </c>
      <c r="H1418" s="6" t="s">
        <v>120</v>
      </c>
      <c r="I1418" s="4" t="s">
        <v>2353</v>
      </c>
      <c r="J1418" s="4" t="s">
        <v>121</v>
      </c>
      <c r="K1418" t="s">
        <v>230</v>
      </c>
      <c r="L1418" t="s">
        <v>2354</v>
      </c>
      <c r="M1418" t="s">
        <v>2344</v>
      </c>
      <c r="N1418" t="s">
        <v>247</v>
      </c>
    </row>
    <row r="1419" spans="1:14" x14ac:dyDescent="0.3">
      <c r="A1419" s="1" t="s">
        <v>132</v>
      </c>
      <c r="B1419" t="s">
        <v>2351</v>
      </c>
      <c r="C1419" s="2" t="s">
        <v>2359</v>
      </c>
      <c r="D1419" t="s">
        <v>282</v>
      </c>
      <c r="E1419" s="7" t="s">
        <v>158</v>
      </c>
      <c r="F1419" s="15" t="s">
        <v>118</v>
      </c>
      <c r="G1419" s="5" t="s">
        <v>223</v>
      </c>
      <c r="H1419" s="6" t="s">
        <v>120</v>
      </c>
      <c r="I1419" s="4" t="s">
        <v>2353</v>
      </c>
      <c r="J1419" s="4" t="s">
        <v>121</v>
      </c>
      <c r="K1419" t="s">
        <v>230</v>
      </c>
      <c r="L1419" t="s">
        <v>2354</v>
      </c>
      <c r="M1419" t="s">
        <v>2344</v>
      </c>
      <c r="N1419" s="1" t="s">
        <v>247</v>
      </c>
    </row>
    <row r="1420" spans="1:14" x14ac:dyDescent="0.3">
      <c r="A1420" s="1" t="s">
        <v>132</v>
      </c>
      <c r="B1420" t="s">
        <v>2351</v>
      </c>
      <c r="C1420" s="2" t="s">
        <v>2360</v>
      </c>
      <c r="D1420" t="s">
        <v>282</v>
      </c>
      <c r="E1420" s="3" t="s">
        <v>152</v>
      </c>
      <c r="F1420" s="15" t="s">
        <v>118</v>
      </c>
      <c r="G1420" s="5" t="s">
        <v>223</v>
      </c>
      <c r="H1420" s="6" t="s">
        <v>120</v>
      </c>
      <c r="I1420" s="4" t="s">
        <v>2353</v>
      </c>
      <c r="J1420" s="4" t="s">
        <v>121</v>
      </c>
      <c r="K1420" t="s">
        <v>230</v>
      </c>
      <c r="L1420" t="s">
        <v>2354</v>
      </c>
      <c r="M1420" t="s">
        <v>2344</v>
      </c>
      <c r="N1420" t="s">
        <v>247</v>
      </c>
    </row>
    <row r="1421" spans="1:14" x14ac:dyDescent="0.3">
      <c r="A1421" s="1" t="s">
        <v>132</v>
      </c>
      <c r="B1421" t="s">
        <v>2351</v>
      </c>
      <c r="C1421" s="2" t="s">
        <v>2361</v>
      </c>
      <c r="D1421" t="s">
        <v>282</v>
      </c>
      <c r="E1421" s="3" t="s">
        <v>152</v>
      </c>
      <c r="F1421" s="15" t="s">
        <v>118</v>
      </c>
      <c r="G1421" s="5" t="s">
        <v>223</v>
      </c>
      <c r="H1421" s="6" t="s">
        <v>120</v>
      </c>
      <c r="I1421" s="4" t="s">
        <v>2353</v>
      </c>
      <c r="J1421" s="4" t="s">
        <v>121</v>
      </c>
      <c r="K1421" t="s">
        <v>230</v>
      </c>
      <c r="L1421" t="s">
        <v>2354</v>
      </c>
      <c r="M1421" t="s">
        <v>2344</v>
      </c>
      <c r="N1421" s="1" t="s">
        <v>247</v>
      </c>
    </row>
    <row r="1422" spans="1:14" x14ac:dyDescent="0.3">
      <c r="A1422" s="1" t="s">
        <v>132</v>
      </c>
      <c r="B1422" t="s">
        <v>2351</v>
      </c>
      <c r="C1422" s="2" t="s">
        <v>2362</v>
      </c>
      <c r="D1422" t="s">
        <v>282</v>
      </c>
      <c r="E1422" s="3" t="s">
        <v>152</v>
      </c>
      <c r="F1422" s="15" t="s">
        <v>118</v>
      </c>
      <c r="G1422" s="5" t="s">
        <v>223</v>
      </c>
      <c r="H1422" s="6" t="s">
        <v>120</v>
      </c>
      <c r="I1422" s="4" t="s">
        <v>2353</v>
      </c>
      <c r="J1422" s="4" t="s">
        <v>121</v>
      </c>
      <c r="K1422" t="s">
        <v>230</v>
      </c>
      <c r="L1422" t="s">
        <v>2354</v>
      </c>
      <c r="M1422" t="s">
        <v>2344</v>
      </c>
      <c r="N1422" s="1" t="s">
        <v>247</v>
      </c>
    </row>
    <row r="1423" spans="1:14" x14ac:dyDescent="0.3">
      <c r="A1423" s="1" t="s">
        <v>132</v>
      </c>
      <c r="B1423" t="s">
        <v>2351</v>
      </c>
      <c r="C1423" s="2" t="s">
        <v>2363</v>
      </c>
      <c r="D1423" t="s">
        <v>282</v>
      </c>
      <c r="E1423" s="3" t="s">
        <v>152</v>
      </c>
      <c r="F1423" s="15" t="s">
        <v>118</v>
      </c>
      <c r="G1423" s="5" t="s">
        <v>223</v>
      </c>
      <c r="H1423" s="6" t="s">
        <v>120</v>
      </c>
      <c r="I1423" s="4" t="s">
        <v>2353</v>
      </c>
      <c r="J1423" s="4" t="s">
        <v>121</v>
      </c>
      <c r="K1423" t="s">
        <v>230</v>
      </c>
      <c r="L1423" t="s">
        <v>2354</v>
      </c>
      <c r="M1423" t="s">
        <v>2344</v>
      </c>
      <c r="N1423" t="s">
        <v>247</v>
      </c>
    </row>
    <row r="1424" spans="1:14" x14ac:dyDescent="0.3">
      <c r="A1424" s="1" t="s">
        <v>132</v>
      </c>
      <c r="B1424" t="s">
        <v>2351</v>
      </c>
      <c r="C1424" s="2" t="s">
        <v>2364</v>
      </c>
      <c r="D1424" t="s">
        <v>282</v>
      </c>
      <c r="E1424" s="3" t="s">
        <v>152</v>
      </c>
      <c r="F1424" s="15" t="s">
        <v>118</v>
      </c>
      <c r="G1424" s="5" t="s">
        <v>223</v>
      </c>
      <c r="H1424" s="6" t="s">
        <v>120</v>
      </c>
      <c r="I1424" s="4" t="s">
        <v>2353</v>
      </c>
      <c r="J1424" s="4" t="s">
        <v>121</v>
      </c>
      <c r="K1424" t="s">
        <v>230</v>
      </c>
      <c r="L1424" t="s">
        <v>2354</v>
      </c>
      <c r="M1424" t="s">
        <v>2344</v>
      </c>
      <c r="N1424" t="s">
        <v>247</v>
      </c>
    </row>
    <row r="1425" spans="1:14" x14ac:dyDescent="0.3">
      <c r="A1425" s="1" t="s">
        <v>132</v>
      </c>
      <c r="B1425" t="s">
        <v>2351</v>
      </c>
      <c r="C1425" s="2" t="s">
        <v>2365</v>
      </c>
      <c r="D1425" t="s">
        <v>282</v>
      </c>
      <c r="E1425" s="7" t="s">
        <v>158</v>
      </c>
      <c r="F1425" s="15" t="s">
        <v>118</v>
      </c>
      <c r="G1425" s="5" t="s">
        <v>223</v>
      </c>
      <c r="H1425" s="6" t="s">
        <v>120</v>
      </c>
      <c r="I1425" s="4" t="s">
        <v>2353</v>
      </c>
      <c r="J1425" s="4" t="s">
        <v>121</v>
      </c>
      <c r="K1425" t="s">
        <v>230</v>
      </c>
      <c r="L1425" t="s">
        <v>2354</v>
      </c>
      <c r="M1425" t="s">
        <v>2344</v>
      </c>
      <c r="N1425" t="s">
        <v>247</v>
      </c>
    </row>
    <row r="1426" spans="1:14" x14ac:dyDescent="0.3">
      <c r="A1426" s="1" t="s">
        <v>132</v>
      </c>
      <c r="B1426" t="s">
        <v>2351</v>
      </c>
      <c r="C1426" s="2" t="s">
        <v>2366</v>
      </c>
      <c r="D1426" t="s">
        <v>282</v>
      </c>
      <c r="E1426" s="3" t="s">
        <v>152</v>
      </c>
      <c r="F1426" s="15" t="s">
        <v>118</v>
      </c>
      <c r="G1426" s="5" t="s">
        <v>223</v>
      </c>
      <c r="H1426" s="6" t="s">
        <v>120</v>
      </c>
      <c r="I1426" s="4" t="s">
        <v>2353</v>
      </c>
      <c r="J1426" s="4" t="s">
        <v>121</v>
      </c>
      <c r="K1426" t="s">
        <v>230</v>
      </c>
      <c r="L1426" t="s">
        <v>2354</v>
      </c>
      <c r="M1426" t="s">
        <v>2344</v>
      </c>
      <c r="N1426" s="1" t="s">
        <v>247</v>
      </c>
    </row>
    <row r="1427" spans="1:14" x14ac:dyDescent="0.3">
      <c r="A1427" s="1" t="s">
        <v>132</v>
      </c>
      <c r="B1427" t="s">
        <v>2351</v>
      </c>
      <c r="C1427" s="2" t="s">
        <v>2367</v>
      </c>
      <c r="D1427" t="s">
        <v>282</v>
      </c>
      <c r="E1427" s="10" t="s">
        <v>187</v>
      </c>
      <c r="F1427" s="14" t="s">
        <v>119</v>
      </c>
      <c r="G1427" s="5" t="s">
        <v>223</v>
      </c>
      <c r="H1427" s="6" t="s">
        <v>120</v>
      </c>
      <c r="I1427" s="4" t="s">
        <v>2353</v>
      </c>
      <c r="J1427" s="4" t="s">
        <v>121</v>
      </c>
      <c r="K1427" t="s">
        <v>235</v>
      </c>
      <c r="L1427" t="s">
        <v>2354</v>
      </c>
      <c r="M1427" t="s">
        <v>2344</v>
      </c>
      <c r="N1427" s="1" t="s">
        <v>247</v>
      </c>
    </row>
    <row r="1428" spans="1:14" x14ac:dyDescent="0.3">
      <c r="A1428" s="1" t="s">
        <v>132</v>
      </c>
      <c r="B1428" t="s">
        <v>2351</v>
      </c>
      <c r="C1428" s="2" t="s">
        <v>2368</v>
      </c>
      <c r="D1428" t="s">
        <v>282</v>
      </c>
      <c r="E1428" s="3" t="s">
        <v>152</v>
      </c>
      <c r="F1428" s="15" t="s">
        <v>118</v>
      </c>
      <c r="G1428" s="5" t="s">
        <v>223</v>
      </c>
      <c r="H1428" s="6" t="s">
        <v>120</v>
      </c>
      <c r="I1428" s="4" t="s">
        <v>2353</v>
      </c>
      <c r="J1428" s="4" t="s">
        <v>121</v>
      </c>
      <c r="K1428" t="s">
        <v>230</v>
      </c>
      <c r="L1428" t="s">
        <v>2354</v>
      </c>
      <c r="M1428" t="s">
        <v>2344</v>
      </c>
      <c r="N1428" s="1" t="s">
        <v>247</v>
      </c>
    </row>
    <row r="1429" spans="1:14" x14ac:dyDescent="0.3">
      <c r="A1429" s="1" t="s">
        <v>132</v>
      </c>
      <c r="B1429" t="s">
        <v>2351</v>
      </c>
      <c r="C1429" s="2" t="s">
        <v>2369</v>
      </c>
      <c r="D1429" t="s">
        <v>282</v>
      </c>
      <c r="E1429" s="3" t="s">
        <v>152</v>
      </c>
      <c r="F1429" s="14" t="s">
        <v>119</v>
      </c>
      <c r="G1429" s="5" t="s">
        <v>223</v>
      </c>
      <c r="H1429" s="6" t="s">
        <v>120</v>
      </c>
      <c r="I1429" s="4" t="s">
        <v>2353</v>
      </c>
      <c r="J1429" s="4" t="s">
        <v>121</v>
      </c>
      <c r="K1429" t="s">
        <v>230</v>
      </c>
      <c r="L1429" t="s">
        <v>2354</v>
      </c>
      <c r="M1429" t="s">
        <v>2344</v>
      </c>
      <c r="N1429" t="s">
        <v>247</v>
      </c>
    </row>
    <row r="1430" spans="1:14" x14ac:dyDescent="0.3">
      <c r="A1430" s="1" t="s">
        <v>132</v>
      </c>
      <c r="B1430" t="s">
        <v>2351</v>
      </c>
      <c r="C1430" s="2" t="s">
        <v>2370</v>
      </c>
      <c r="D1430" t="s">
        <v>282</v>
      </c>
      <c r="E1430" s="10" t="s">
        <v>187</v>
      </c>
      <c r="F1430" s="14" t="s">
        <v>119</v>
      </c>
      <c r="G1430" s="5" t="s">
        <v>223</v>
      </c>
      <c r="H1430" s="6" t="s">
        <v>120</v>
      </c>
      <c r="I1430" s="4" t="s">
        <v>2353</v>
      </c>
      <c r="J1430" s="4" t="s">
        <v>121</v>
      </c>
      <c r="K1430" t="s">
        <v>238</v>
      </c>
      <c r="L1430" t="s">
        <v>2354</v>
      </c>
      <c r="M1430" t="s">
        <v>2344</v>
      </c>
      <c r="N1430" s="1" t="s">
        <v>247</v>
      </c>
    </row>
    <row r="1431" spans="1:14" x14ac:dyDescent="0.3">
      <c r="A1431" s="1" t="s">
        <v>132</v>
      </c>
      <c r="B1431" t="s">
        <v>2351</v>
      </c>
      <c r="C1431" s="2" t="s">
        <v>2371</v>
      </c>
      <c r="D1431" t="s">
        <v>282</v>
      </c>
      <c r="E1431" s="3" t="s">
        <v>152</v>
      </c>
      <c r="F1431" s="15" t="s">
        <v>118</v>
      </c>
      <c r="G1431" s="5" t="s">
        <v>223</v>
      </c>
      <c r="H1431" s="6" t="s">
        <v>120</v>
      </c>
      <c r="I1431" s="4" t="s">
        <v>2353</v>
      </c>
      <c r="J1431" s="4" t="s">
        <v>121</v>
      </c>
      <c r="K1431" t="s">
        <v>230</v>
      </c>
      <c r="L1431" t="s">
        <v>2354</v>
      </c>
      <c r="M1431" t="s">
        <v>2344</v>
      </c>
      <c r="N1431" s="1" t="s">
        <v>247</v>
      </c>
    </row>
    <row r="1432" spans="1:14" x14ac:dyDescent="0.3">
      <c r="A1432" s="1" t="s">
        <v>132</v>
      </c>
      <c r="B1432" t="s">
        <v>2351</v>
      </c>
      <c r="C1432" s="2" t="s">
        <v>2372</v>
      </c>
      <c r="D1432" t="s">
        <v>282</v>
      </c>
      <c r="E1432" s="10" t="s">
        <v>187</v>
      </c>
      <c r="F1432" s="14" t="s">
        <v>119</v>
      </c>
      <c r="G1432" s="5" t="s">
        <v>223</v>
      </c>
      <c r="H1432" s="6" t="s">
        <v>120</v>
      </c>
      <c r="I1432" s="4" t="s">
        <v>2353</v>
      </c>
      <c r="J1432" s="4" t="s">
        <v>121</v>
      </c>
      <c r="K1432" t="s">
        <v>230</v>
      </c>
      <c r="L1432" t="s">
        <v>2354</v>
      </c>
      <c r="M1432" t="s">
        <v>2344</v>
      </c>
      <c r="N1432" s="1" t="s">
        <v>247</v>
      </c>
    </row>
    <row r="1433" spans="1:14" x14ac:dyDescent="0.3">
      <c r="A1433" s="1" t="s">
        <v>132</v>
      </c>
      <c r="B1433" t="s">
        <v>2351</v>
      </c>
      <c r="C1433" s="2" t="s">
        <v>2373</v>
      </c>
      <c r="D1433" t="s">
        <v>282</v>
      </c>
      <c r="E1433" s="3" t="s">
        <v>152</v>
      </c>
      <c r="F1433" s="15" t="s">
        <v>118</v>
      </c>
      <c r="G1433" s="5" t="s">
        <v>223</v>
      </c>
      <c r="H1433" s="6" t="s">
        <v>120</v>
      </c>
      <c r="I1433" s="4" t="s">
        <v>2353</v>
      </c>
      <c r="J1433" s="4" t="s">
        <v>121</v>
      </c>
      <c r="K1433" t="s">
        <v>230</v>
      </c>
      <c r="L1433" t="s">
        <v>2354</v>
      </c>
      <c r="M1433" t="s">
        <v>2344</v>
      </c>
      <c r="N1433" s="1" t="s">
        <v>247</v>
      </c>
    </row>
    <row r="1434" spans="1:14" x14ac:dyDescent="0.3">
      <c r="A1434" s="1" t="s">
        <v>132</v>
      </c>
      <c r="B1434" t="s">
        <v>2351</v>
      </c>
      <c r="C1434" s="2" t="s">
        <v>2374</v>
      </c>
      <c r="D1434" t="s">
        <v>282</v>
      </c>
      <c r="E1434" s="3" t="s">
        <v>152</v>
      </c>
      <c r="F1434" s="15" t="s">
        <v>118</v>
      </c>
      <c r="G1434" s="5" t="s">
        <v>223</v>
      </c>
      <c r="H1434" s="6" t="s">
        <v>120</v>
      </c>
      <c r="I1434" s="4" t="s">
        <v>2353</v>
      </c>
      <c r="J1434" s="4" t="s">
        <v>121</v>
      </c>
      <c r="K1434" t="s">
        <v>230</v>
      </c>
      <c r="L1434" t="s">
        <v>2354</v>
      </c>
      <c r="M1434" t="s">
        <v>2344</v>
      </c>
      <c r="N1434" t="s">
        <v>247</v>
      </c>
    </row>
    <row r="1435" spans="1:14" x14ac:dyDescent="0.3">
      <c r="A1435" s="1" t="s">
        <v>132</v>
      </c>
      <c r="B1435" t="s">
        <v>2351</v>
      </c>
      <c r="C1435" s="2" t="s">
        <v>2375</v>
      </c>
      <c r="D1435" t="s">
        <v>282</v>
      </c>
      <c r="E1435" s="3" t="s">
        <v>152</v>
      </c>
      <c r="F1435" s="15" t="s">
        <v>118</v>
      </c>
      <c r="G1435" s="5" t="s">
        <v>223</v>
      </c>
      <c r="H1435" s="6" t="s">
        <v>120</v>
      </c>
      <c r="I1435" s="4" t="s">
        <v>2353</v>
      </c>
      <c r="J1435" s="4" t="s">
        <v>121</v>
      </c>
      <c r="K1435" t="s">
        <v>235</v>
      </c>
      <c r="L1435" t="s">
        <v>2354</v>
      </c>
      <c r="M1435" t="s">
        <v>2344</v>
      </c>
      <c r="N1435" s="1" t="s">
        <v>247</v>
      </c>
    </row>
    <row r="1436" spans="1:14" x14ac:dyDescent="0.3">
      <c r="A1436" s="1" t="s">
        <v>132</v>
      </c>
      <c r="B1436" t="s">
        <v>2351</v>
      </c>
      <c r="C1436" s="2" t="s">
        <v>2376</v>
      </c>
      <c r="D1436" t="s">
        <v>282</v>
      </c>
      <c r="E1436" s="10" t="s">
        <v>187</v>
      </c>
      <c r="F1436" s="14" t="s">
        <v>119</v>
      </c>
      <c r="G1436" s="5" t="s">
        <v>223</v>
      </c>
      <c r="H1436" s="6" t="s">
        <v>120</v>
      </c>
      <c r="I1436" s="4" t="s">
        <v>2353</v>
      </c>
      <c r="J1436" s="4" t="s">
        <v>121</v>
      </c>
      <c r="K1436" t="s">
        <v>235</v>
      </c>
      <c r="L1436" t="s">
        <v>2354</v>
      </c>
      <c r="M1436" t="s">
        <v>2344</v>
      </c>
      <c r="N1436" s="1" t="s">
        <v>247</v>
      </c>
    </row>
    <row r="1437" spans="1:14" x14ac:dyDescent="0.3">
      <c r="A1437" s="1" t="s">
        <v>132</v>
      </c>
      <c r="B1437" t="s">
        <v>2351</v>
      </c>
      <c r="C1437" s="2" t="s">
        <v>2377</v>
      </c>
      <c r="D1437" t="s">
        <v>282</v>
      </c>
      <c r="E1437" s="3" t="s">
        <v>152</v>
      </c>
      <c r="F1437" s="15" t="s">
        <v>118</v>
      </c>
      <c r="G1437" s="5" t="s">
        <v>223</v>
      </c>
      <c r="H1437" s="6" t="s">
        <v>120</v>
      </c>
      <c r="I1437" s="4" t="s">
        <v>2353</v>
      </c>
      <c r="J1437" s="4" t="s">
        <v>121</v>
      </c>
      <c r="K1437" t="s">
        <v>230</v>
      </c>
      <c r="L1437" t="s">
        <v>2354</v>
      </c>
      <c r="M1437" t="s">
        <v>2344</v>
      </c>
      <c r="N1437" s="1" t="s">
        <v>247</v>
      </c>
    </row>
    <row r="1438" spans="1:14" x14ac:dyDescent="0.3">
      <c r="A1438" s="1" t="s">
        <v>132</v>
      </c>
      <c r="B1438" t="s">
        <v>2351</v>
      </c>
      <c r="C1438" s="2" t="s">
        <v>2378</v>
      </c>
      <c r="D1438" t="s">
        <v>282</v>
      </c>
      <c r="E1438" s="3" t="s">
        <v>152</v>
      </c>
      <c r="F1438" s="15" t="s">
        <v>118</v>
      </c>
      <c r="G1438" s="5" t="s">
        <v>223</v>
      </c>
      <c r="H1438" s="6" t="s">
        <v>120</v>
      </c>
      <c r="I1438" s="4" t="s">
        <v>2353</v>
      </c>
      <c r="J1438" s="4" t="s">
        <v>121</v>
      </c>
      <c r="K1438" t="s">
        <v>230</v>
      </c>
      <c r="L1438" t="s">
        <v>2354</v>
      </c>
      <c r="M1438" t="s">
        <v>2344</v>
      </c>
      <c r="N1438" s="1" t="s">
        <v>247</v>
      </c>
    </row>
    <row r="1439" spans="1:14" x14ac:dyDescent="0.3">
      <c r="A1439" s="1" t="s">
        <v>132</v>
      </c>
      <c r="B1439" t="s">
        <v>2351</v>
      </c>
      <c r="C1439" s="2" t="s">
        <v>2379</v>
      </c>
      <c r="D1439" t="s">
        <v>282</v>
      </c>
      <c r="E1439" s="10" t="s">
        <v>187</v>
      </c>
      <c r="F1439" s="14" t="s">
        <v>119</v>
      </c>
      <c r="G1439" s="5" t="s">
        <v>223</v>
      </c>
      <c r="H1439" s="6" t="s">
        <v>120</v>
      </c>
      <c r="I1439" s="4" t="s">
        <v>2353</v>
      </c>
      <c r="J1439" s="4" t="s">
        <v>121</v>
      </c>
      <c r="K1439" t="s">
        <v>230</v>
      </c>
      <c r="L1439" t="s">
        <v>2354</v>
      </c>
      <c r="M1439" t="s">
        <v>2344</v>
      </c>
      <c r="N1439" s="1" t="s">
        <v>247</v>
      </c>
    </row>
    <row r="1440" spans="1:14" x14ac:dyDescent="0.3">
      <c r="A1440" s="1" t="s">
        <v>132</v>
      </c>
      <c r="B1440" t="s">
        <v>2380</v>
      </c>
      <c r="C1440" s="2" t="s">
        <v>2381</v>
      </c>
      <c r="D1440" t="s">
        <v>282</v>
      </c>
      <c r="E1440" s="7" t="s">
        <v>158</v>
      </c>
      <c r="F1440" s="15" t="s">
        <v>118</v>
      </c>
      <c r="G1440" s="5" t="s">
        <v>2382</v>
      </c>
      <c r="H1440" s="6" t="s">
        <v>120</v>
      </c>
      <c r="I1440" s="9" t="s">
        <v>2158</v>
      </c>
      <c r="J1440" s="5" t="s">
        <v>120</v>
      </c>
      <c r="K1440" t="s">
        <v>230</v>
      </c>
      <c r="L1440" t="s">
        <v>247</v>
      </c>
      <c r="M1440" t="s">
        <v>2383</v>
      </c>
      <c r="N1440" s="1" t="s">
        <v>247</v>
      </c>
    </row>
    <row r="1441" spans="1:14" x14ac:dyDescent="0.3">
      <c r="A1441" s="1" t="s">
        <v>132</v>
      </c>
      <c r="B1441" t="s">
        <v>2384</v>
      </c>
      <c r="C1441" s="2" t="s">
        <v>2385</v>
      </c>
      <c r="D1441" t="s">
        <v>282</v>
      </c>
      <c r="E1441" s="7" t="s">
        <v>158</v>
      </c>
      <c r="F1441" s="15" t="s">
        <v>118</v>
      </c>
      <c r="G1441" s="5" t="s">
        <v>2386</v>
      </c>
      <c r="H1441" s="6" t="s">
        <v>120</v>
      </c>
      <c r="I1441" s="9" t="s">
        <v>1477</v>
      </c>
      <c r="J1441" s="5" t="s">
        <v>120</v>
      </c>
      <c r="K1441" t="s">
        <v>230</v>
      </c>
      <c r="L1441" t="s">
        <v>2387</v>
      </c>
      <c r="M1441" t="s">
        <v>2388</v>
      </c>
      <c r="N1441" t="s">
        <v>247</v>
      </c>
    </row>
    <row r="1442" spans="1:14" x14ac:dyDescent="0.3">
      <c r="A1442" s="1" t="s">
        <v>132</v>
      </c>
      <c r="B1442" t="s">
        <v>2384</v>
      </c>
      <c r="C1442" s="2" t="s">
        <v>2389</v>
      </c>
      <c r="D1442" t="s">
        <v>282</v>
      </c>
      <c r="E1442" s="7" t="s">
        <v>158</v>
      </c>
      <c r="F1442" s="15" t="s">
        <v>118</v>
      </c>
      <c r="G1442" s="5" t="s">
        <v>2283</v>
      </c>
      <c r="H1442" s="6" t="s">
        <v>120</v>
      </c>
      <c r="I1442" s="9" t="s">
        <v>1477</v>
      </c>
      <c r="J1442" s="5" t="s">
        <v>120</v>
      </c>
      <c r="K1442" t="s">
        <v>235</v>
      </c>
      <c r="L1442" t="s">
        <v>2387</v>
      </c>
      <c r="M1442" t="s">
        <v>2388</v>
      </c>
      <c r="N1442" s="1" t="s">
        <v>247</v>
      </c>
    </row>
    <row r="1443" spans="1:14" x14ac:dyDescent="0.3">
      <c r="A1443" s="1" t="s">
        <v>132</v>
      </c>
      <c r="B1443" t="s">
        <v>2390</v>
      </c>
      <c r="C1443" s="2" t="s">
        <v>2391</v>
      </c>
      <c r="D1443" t="s">
        <v>282</v>
      </c>
      <c r="E1443" s="7" t="s">
        <v>158</v>
      </c>
      <c r="F1443" s="15" t="s">
        <v>118</v>
      </c>
      <c r="G1443" s="5" t="s">
        <v>196</v>
      </c>
      <c r="H1443" s="6" t="s">
        <v>120</v>
      </c>
      <c r="I1443" s="9" t="s">
        <v>2392</v>
      </c>
      <c r="J1443" s="4" t="s">
        <v>121</v>
      </c>
      <c r="K1443" t="s">
        <v>230</v>
      </c>
      <c r="L1443" t="s">
        <v>2393</v>
      </c>
      <c r="M1443" t="s">
        <v>265</v>
      </c>
      <c r="N1443" s="1" t="s">
        <v>247</v>
      </c>
    </row>
    <row r="1444" spans="1:14" x14ac:dyDescent="0.3">
      <c r="A1444" s="1" t="s">
        <v>132</v>
      </c>
      <c r="B1444" t="s">
        <v>2390</v>
      </c>
      <c r="C1444" s="2" t="s">
        <v>2394</v>
      </c>
      <c r="D1444" t="s">
        <v>282</v>
      </c>
      <c r="E1444" s="7" t="s">
        <v>158</v>
      </c>
      <c r="F1444" s="15" t="s">
        <v>118</v>
      </c>
      <c r="G1444" s="5" t="s">
        <v>196</v>
      </c>
      <c r="H1444" s="6" t="s">
        <v>120</v>
      </c>
      <c r="I1444" s="9" t="s">
        <v>2392</v>
      </c>
      <c r="J1444" s="4" t="s">
        <v>121</v>
      </c>
      <c r="K1444" t="s">
        <v>230</v>
      </c>
      <c r="L1444" t="s">
        <v>2393</v>
      </c>
      <c r="M1444" t="s">
        <v>265</v>
      </c>
      <c r="N1444" s="1" t="s">
        <v>247</v>
      </c>
    </row>
    <row r="1445" spans="1:14" x14ac:dyDescent="0.3">
      <c r="A1445" s="1" t="s">
        <v>132</v>
      </c>
      <c r="B1445" t="s">
        <v>2390</v>
      </c>
      <c r="C1445" s="2" t="s">
        <v>2395</v>
      </c>
      <c r="D1445" t="s">
        <v>282</v>
      </c>
      <c r="E1445" s="7" t="s">
        <v>158</v>
      </c>
      <c r="F1445" s="15" t="s">
        <v>118</v>
      </c>
      <c r="G1445" s="5" t="s">
        <v>196</v>
      </c>
      <c r="H1445" s="6" t="s">
        <v>120</v>
      </c>
      <c r="I1445" s="9" t="s">
        <v>2392</v>
      </c>
      <c r="J1445" s="4" t="s">
        <v>121</v>
      </c>
      <c r="K1445" t="s">
        <v>387</v>
      </c>
      <c r="L1445" t="s">
        <v>2393</v>
      </c>
      <c r="M1445" t="s">
        <v>265</v>
      </c>
      <c r="N1445" s="1" t="s">
        <v>247</v>
      </c>
    </row>
    <row r="1446" spans="1:14" x14ac:dyDescent="0.3">
      <c r="A1446" s="1" t="s">
        <v>132</v>
      </c>
      <c r="B1446" t="s">
        <v>2390</v>
      </c>
      <c r="C1446" s="2" t="s">
        <v>2396</v>
      </c>
      <c r="D1446" t="s">
        <v>282</v>
      </c>
      <c r="E1446" s="7" t="s">
        <v>158</v>
      </c>
      <c r="F1446" s="15" t="s">
        <v>118</v>
      </c>
      <c r="G1446" s="5" t="s">
        <v>196</v>
      </c>
      <c r="H1446" s="6" t="s">
        <v>120</v>
      </c>
      <c r="I1446" s="9" t="s">
        <v>2392</v>
      </c>
      <c r="J1446" s="4" t="s">
        <v>121</v>
      </c>
      <c r="K1446" t="s">
        <v>230</v>
      </c>
      <c r="L1446" t="s">
        <v>2393</v>
      </c>
      <c r="M1446" t="s">
        <v>265</v>
      </c>
      <c r="N1446" t="s">
        <v>247</v>
      </c>
    </row>
    <row r="1447" spans="1:14" x14ac:dyDescent="0.3">
      <c r="A1447" s="1" t="s">
        <v>132</v>
      </c>
      <c r="B1447" t="s">
        <v>2390</v>
      </c>
      <c r="C1447" s="2" t="s">
        <v>2397</v>
      </c>
      <c r="D1447" t="s">
        <v>282</v>
      </c>
      <c r="E1447" s="7" t="s">
        <v>158</v>
      </c>
      <c r="F1447" s="15" t="s">
        <v>118</v>
      </c>
      <c r="G1447" s="5" t="s">
        <v>196</v>
      </c>
      <c r="H1447" s="6" t="s">
        <v>120</v>
      </c>
      <c r="I1447" s="9" t="s">
        <v>2392</v>
      </c>
      <c r="J1447" s="4" t="s">
        <v>121</v>
      </c>
      <c r="K1447" t="s">
        <v>230</v>
      </c>
      <c r="L1447" t="s">
        <v>2393</v>
      </c>
      <c r="M1447" t="s">
        <v>265</v>
      </c>
      <c r="N1447" s="1" t="s">
        <v>247</v>
      </c>
    </row>
    <row r="1448" spans="1:14" x14ac:dyDescent="0.3">
      <c r="A1448" s="1" t="s">
        <v>132</v>
      </c>
      <c r="B1448" t="s">
        <v>2390</v>
      </c>
      <c r="C1448" s="2" t="s">
        <v>2398</v>
      </c>
      <c r="D1448" t="s">
        <v>282</v>
      </c>
      <c r="E1448" s="7" t="s">
        <v>158</v>
      </c>
      <c r="F1448" s="15" t="s">
        <v>118</v>
      </c>
      <c r="G1448" s="5" t="s">
        <v>196</v>
      </c>
      <c r="H1448" s="6" t="s">
        <v>120</v>
      </c>
      <c r="I1448" s="9" t="s">
        <v>2392</v>
      </c>
      <c r="J1448" s="4" t="s">
        <v>121</v>
      </c>
      <c r="K1448" t="s">
        <v>230</v>
      </c>
      <c r="L1448" t="s">
        <v>2393</v>
      </c>
      <c r="M1448" t="s">
        <v>265</v>
      </c>
      <c r="N1448" s="1" t="s">
        <v>247</v>
      </c>
    </row>
    <row r="1449" spans="1:14" x14ac:dyDescent="0.3">
      <c r="A1449" s="1" t="s">
        <v>132</v>
      </c>
      <c r="B1449" t="s">
        <v>2390</v>
      </c>
      <c r="C1449" s="2" t="s">
        <v>2399</v>
      </c>
      <c r="D1449" t="s">
        <v>282</v>
      </c>
      <c r="E1449" s="7" t="s">
        <v>158</v>
      </c>
      <c r="F1449" s="15" t="s">
        <v>118</v>
      </c>
      <c r="G1449" s="5" t="s">
        <v>196</v>
      </c>
      <c r="H1449" s="6" t="s">
        <v>120</v>
      </c>
      <c r="I1449" s="9" t="s">
        <v>2392</v>
      </c>
      <c r="J1449" s="4" t="s">
        <v>121</v>
      </c>
      <c r="K1449" t="s">
        <v>230</v>
      </c>
      <c r="L1449" t="s">
        <v>2393</v>
      </c>
      <c r="M1449" t="s">
        <v>265</v>
      </c>
      <c r="N1449" s="1" t="s">
        <v>247</v>
      </c>
    </row>
    <row r="1450" spans="1:14" x14ac:dyDescent="0.3">
      <c r="A1450" s="1" t="s">
        <v>132</v>
      </c>
      <c r="B1450" t="s">
        <v>2390</v>
      </c>
      <c r="C1450" s="2" t="s">
        <v>2400</v>
      </c>
      <c r="D1450" t="s">
        <v>282</v>
      </c>
      <c r="E1450" s="7" t="s">
        <v>158</v>
      </c>
      <c r="F1450" s="15" t="s">
        <v>118</v>
      </c>
      <c r="G1450" s="5" t="s">
        <v>196</v>
      </c>
      <c r="H1450" s="6" t="s">
        <v>120</v>
      </c>
      <c r="I1450" s="9" t="s">
        <v>2392</v>
      </c>
      <c r="J1450" s="4" t="s">
        <v>121</v>
      </c>
      <c r="K1450" t="s">
        <v>230</v>
      </c>
      <c r="L1450" t="s">
        <v>2393</v>
      </c>
      <c r="M1450" t="s">
        <v>265</v>
      </c>
      <c r="N1450" s="1" t="s">
        <v>247</v>
      </c>
    </row>
    <row r="1451" spans="1:14" x14ac:dyDescent="0.3">
      <c r="A1451" s="1" t="s">
        <v>132</v>
      </c>
      <c r="B1451" t="s">
        <v>2390</v>
      </c>
      <c r="C1451" s="2" t="s">
        <v>61</v>
      </c>
      <c r="D1451" t="s">
        <v>470</v>
      </c>
      <c r="E1451" s="7" t="s">
        <v>158</v>
      </c>
      <c r="F1451" s="15" t="s">
        <v>118</v>
      </c>
      <c r="G1451" s="5" t="s">
        <v>196</v>
      </c>
      <c r="H1451" s="6" t="s">
        <v>120</v>
      </c>
      <c r="I1451" s="9" t="s">
        <v>2392</v>
      </c>
      <c r="J1451" s="4" t="s">
        <v>121</v>
      </c>
      <c r="K1451" t="s">
        <v>230</v>
      </c>
      <c r="L1451" t="s">
        <v>2393</v>
      </c>
      <c r="M1451" t="s">
        <v>265</v>
      </c>
      <c r="N1451" t="s">
        <v>247</v>
      </c>
    </row>
    <row r="1452" spans="1:14" x14ac:dyDescent="0.3">
      <c r="A1452" s="1" t="s">
        <v>132</v>
      </c>
      <c r="B1452" t="s">
        <v>2390</v>
      </c>
      <c r="C1452" s="2" t="s">
        <v>62</v>
      </c>
      <c r="D1452" t="s">
        <v>470</v>
      </c>
      <c r="E1452" s="7" t="s">
        <v>158</v>
      </c>
      <c r="F1452" s="15" t="s">
        <v>118</v>
      </c>
      <c r="G1452" s="5" t="s">
        <v>196</v>
      </c>
      <c r="H1452" s="6" t="s">
        <v>120</v>
      </c>
      <c r="I1452" s="9" t="s">
        <v>2392</v>
      </c>
      <c r="J1452" s="4" t="s">
        <v>121</v>
      </c>
      <c r="K1452" t="s">
        <v>230</v>
      </c>
      <c r="L1452" t="s">
        <v>2393</v>
      </c>
      <c r="M1452" t="s">
        <v>265</v>
      </c>
      <c r="N1452" s="1" t="s">
        <v>247</v>
      </c>
    </row>
    <row r="1453" spans="1:14" x14ac:dyDescent="0.3">
      <c r="A1453" s="1" t="s">
        <v>132</v>
      </c>
      <c r="B1453" t="s">
        <v>2390</v>
      </c>
      <c r="C1453" s="2" t="s">
        <v>2401</v>
      </c>
      <c r="D1453" t="s">
        <v>282</v>
      </c>
      <c r="E1453" s="7" t="s">
        <v>158</v>
      </c>
      <c r="F1453" s="15" t="s">
        <v>118</v>
      </c>
      <c r="G1453" s="5" t="s">
        <v>196</v>
      </c>
      <c r="H1453" s="6" t="s">
        <v>120</v>
      </c>
      <c r="I1453" s="9" t="s">
        <v>2392</v>
      </c>
      <c r="J1453" s="4" t="s">
        <v>121</v>
      </c>
      <c r="K1453" t="s">
        <v>230</v>
      </c>
      <c r="L1453" t="s">
        <v>2393</v>
      </c>
      <c r="M1453" t="s">
        <v>265</v>
      </c>
      <c r="N1453" s="1" t="s">
        <v>247</v>
      </c>
    </row>
    <row r="1454" spans="1:14" x14ac:dyDescent="0.3">
      <c r="A1454" s="1" t="s">
        <v>132</v>
      </c>
      <c r="B1454" t="s">
        <v>2402</v>
      </c>
      <c r="C1454" s="2" t="s">
        <v>2403</v>
      </c>
      <c r="D1454" t="s">
        <v>282</v>
      </c>
      <c r="E1454" s="7" t="s">
        <v>158</v>
      </c>
      <c r="F1454" s="15" t="s">
        <v>118</v>
      </c>
      <c r="G1454" s="5" t="s">
        <v>223</v>
      </c>
      <c r="H1454" s="6" t="s">
        <v>120</v>
      </c>
      <c r="I1454" s="9" t="s">
        <v>2158</v>
      </c>
      <c r="J1454" s="5" t="s">
        <v>120</v>
      </c>
      <c r="K1454" t="s">
        <v>387</v>
      </c>
      <c r="L1454" t="s">
        <v>2404</v>
      </c>
      <c r="M1454" t="s">
        <v>2405</v>
      </c>
      <c r="N1454" s="1" t="s">
        <v>247</v>
      </c>
    </row>
    <row r="1455" spans="1:14" x14ac:dyDescent="0.3">
      <c r="A1455" s="1" t="s">
        <v>132</v>
      </c>
      <c r="B1455" t="s">
        <v>2402</v>
      </c>
      <c r="C1455" s="2" t="s">
        <v>2406</v>
      </c>
      <c r="D1455" t="s">
        <v>282</v>
      </c>
      <c r="E1455" s="7" t="s">
        <v>158</v>
      </c>
      <c r="F1455" s="15" t="s">
        <v>118</v>
      </c>
      <c r="G1455" s="5" t="s">
        <v>223</v>
      </c>
      <c r="H1455" s="6" t="s">
        <v>120</v>
      </c>
      <c r="I1455" s="9" t="s">
        <v>2158</v>
      </c>
      <c r="J1455" s="5" t="s">
        <v>120</v>
      </c>
      <c r="K1455" t="s">
        <v>230</v>
      </c>
      <c r="L1455" t="s">
        <v>2404</v>
      </c>
      <c r="M1455" t="s">
        <v>2405</v>
      </c>
      <c r="N1455" s="1" t="s">
        <v>247</v>
      </c>
    </row>
    <row r="1456" spans="1:14" x14ac:dyDescent="0.3">
      <c r="A1456" s="1" t="s">
        <v>132</v>
      </c>
      <c r="B1456" t="s">
        <v>2402</v>
      </c>
      <c r="C1456" s="2" t="s">
        <v>2407</v>
      </c>
      <c r="D1456" t="s">
        <v>282</v>
      </c>
      <c r="E1456" s="10" t="s">
        <v>187</v>
      </c>
      <c r="F1456" s="14" t="s">
        <v>119</v>
      </c>
      <c r="G1456" s="5" t="s">
        <v>223</v>
      </c>
      <c r="H1456" s="6" t="s">
        <v>120</v>
      </c>
      <c r="I1456" s="9" t="s">
        <v>2158</v>
      </c>
      <c r="J1456" s="5" t="s">
        <v>120</v>
      </c>
      <c r="K1456" t="s">
        <v>230</v>
      </c>
      <c r="L1456" t="s">
        <v>2404</v>
      </c>
      <c r="M1456" t="s">
        <v>2405</v>
      </c>
      <c r="N1456" s="1" t="s">
        <v>247</v>
      </c>
    </row>
    <row r="1457" spans="1:14" x14ac:dyDescent="0.3">
      <c r="A1457" s="1" t="s">
        <v>132</v>
      </c>
      <c r="B1457" t="s">
        <v>2402</v>
      </c>
      <c r="C1457" s="2" t="s">
        <v>2408</v>
      </c>
      <c r="D1457" t="s">
        <v>282</v>
      </c>
      <c r="E1457" s="10" t="s">
        <v>187</v>
      </c>
      <c r="F1457" s="14" t="s">
        <v>119</v>
      </c>
      <c r="G1457" s="5" t="s">
        <v>223</v>
      </c>
      <c r="H1457" s="6" t="s">
        <v>120</v>
      </c>
      <c r="I1457" s="9" t="s">
        <v>2158</v>
      </c>
      <c r="J1457" s="5" t="s">
        <v>120</v>
      </c>
      <c r="K1457" t="s">
        <v>230</v>
      </c>
      <c r="L1457" t="s">
        <v>2404</v>
      </c>
      <c r="M1457" t="s">
        <v>2405</v>
      </c>
      <c r="N1457" s="1" t="s">
        <v>247</v>
      </c>
    </row>
    <row r="1458" spans="1:14" x14ac:dyDescent="0.3">
      <c r="A1458" s="1" t="s">
        <v>132</v>
      </c>
      <c r="B1458" t="s">
        <v>2402</v>
      </c>
      <c r="C1458" s="2" t="s">
        <v>2409</v>
      </c>
      <c r="D1458" t="s">
        <v>282</v>
      </c>
      <c r="E1458" s="10" t="s">
        <v>187</v>
      </c>
      <c r="F1458" s="14" t="s">
        <v>119</v>
      </c>
      <c r="G1458" s="5" t="s">
        <v>223</v>
      </c>
      <c r="H1458" s="6" t="s">
        <v>120</v>
      </c>
      <c r="I1458" s="9" t="s">
        <v>2158</v>
      </c>
      <c r="J1458" s="5" t="s">
        <v>120</v>
      </c>
      <c r="K1458" t="s">
        <v>387</v>
      </c>
      <c r="L1458" t="s">
        <v>2404</v>
      </c>
      <c r="M1458" t="s">
        <v>2405</v>
      </c>
      <c r="N1458" s="1" t="s">
        <v>247</v>
      </c>
    </row>
    <row r="1459" spans="1:14" x14ac:dyDescent="0.3">
      <c r="A1459" s="1" t="s">
        <v>132</v>
      </c>
      <c r="B1459" t="s">
        <v>2402</v>
      </c>
      <c r="C1459" s="2" t="s">
        <v>2410</v>
      </c>
      <c r="D1459" t="s">
        <v>282</v>
      </c>
      <c r="E1459" s="10" t="s">
        <v>187</v>
      </c>
      <c r="F1459" s="14" t="s">
        <v>119</v>
      </c>
      <c r="G1459" s="5" t="s">
        <v>223</v>
      </c>
      <c r="H1459" s="6" t="s">
        <v>120</v>
      </c>
      <c r="I1459" s="9" t="s">
        <v>2158</v>
      </c>
      <c r="J1459" s="5" t="s">
        <v>120</v>
      </c>
      <c r="K1459" t="s">
        <v>230</v>
      </c>
      <c r="L1459" t="s">
        <v>2404</v>
      </c>
      <c r="M1459" t="s">
        <v>2405</v>
      </c>
      <c r="N1459" s="1" t="s">
        <v>247</v>
      </c>
    </row>
    <row r="1460" spans="1:14" x14ac:dyDescent="0.3">
      <c r="A1460" s="1" t="s">
        <v>132</v>
      </c>
      <c r="B1460" t="s">
        <v>2411</v>
      </c>
      <c r="C1460" s="2" t="s">
        <v>2412</v>
      </c>
      <c r="D1460" t="s">
        <v>282</v>
      </c>
      <c r="E1460" s="7" t="s">
        <v>158</v>
      </c>
      <c r="F1460" s="15" t="s">
        <v>118</v>
      </c>
      <c r="G1460" s="5" t="s">
        <v>2386</v>
      </c>
      <c r="H1460" s="6" t="s">
        <v>120</v>
      </c>
      <c r="I1460" s="9" t="s">
        <v>2413</v>
      </c>
      <c r="J1460" s="5" t="s">
        <v>120</v>
      </c>
      <c r="K1460" t="s">
        <v>230</v>
      </c>
      <c r="L1460" t="s">
        <v>2387</v>
      </c>
      <c r="M1460" t="s">
        <v>2344</v>
      </c>
      <c r="N1460" s="1" t="s">
        <v>247</v>
      </c>
    </row>
    <row r="1461" spans="1:14" x14ac:dyDescent="0.3">
      <c r="A1461" s="1" t="s">
        <v>132</v>
      </c>
      <c r="B1461" t="s">
        <v>2411</v>
      </c>
      <c r="C1461" s="2" t="s">
        <v>2414</v>
      </c>
      <c r="D1461" t="s">
        <v>282</v>
      </c>
      <c r="E1461" s="7" t="s">
        <v>158</v>
      </c>
      <c r="F1461" s="15" t="s">
        <v>118</v>
      </c>
      <c r="G1461" s="5" t="s">
        <v>2386</v>
      </c>
      <c r="H1461" s="6" t="s">
        <v>120</v>
      </c>
      <c r="I1461" s="9" t="s">
        <v>2413</v>
      </c>
      <c r="J1461" s="5" t="s">
        <v>120</v>
      </c>
      <c r="K1461" t="s">
        <v>387</v>
      </c>
      <c r="L1461" t="s">
        <v>2387</v>
      </c>
      <c r="M1461" t="s">
        <v>2344</v>
      </c>
      <c r="N1461" s="1" t="s">
        <v>247</v>
      </c>
    </row>
    <row r="1462" spans="1:14" x14ac:dyDescent="0.3">
      <c r="A1462" s="1" t="s">
        <v>132</v>
      </c>
      <c r="B1462" t="s">
        <v>2415</v>
      </c>
      <c r="C1462" s="2" t="s">
        <v>2416</v>
      </c>
      <c r="D1462" t="s">
        <v>282</v>
      </c>
      <c r="E1462" s="7" t="s">
        <v>158</v>
      </c>
      <c r="F1462" s="15" t="s">
        <v>118</v>
      </c>
      <c r="G1462" s="5" t="s">
        <v>2386</v>
      </c>
      <c r="H1462" s="6" t="s">
        <v>120</v>
      </c>
      <c r="I1462" s="4" t="s">
        <v>2417</v>
      </c>
      <c r="J1462" s="4" t="s">
        <v>121</v>
      </c>
      <c r="K1462" t="s">
        <v>230</v>
      </c>
      <c r="L1462" t="s">
        <v>2387</v>
      </c>
      <c r="M1462" t="s">
        <v>247</v>
      </c>
      <c r="N1462" t="s">
        <v>247</v>
      </c>
    </row>
    <row r="1463" spans="1:14" x14ac:dyDescent="0.3">
      <c r="A1463" s="1" t="s">
        <v>132</v>
      </c>
      <c r="B1463" t="s">
        <v>2415</v>
      </c>
      <c r="C1463" s="2" t="s">
        <v>2418</v>
      </c>
      <c r="D1463" t="s">
        <v>282</v>
      </c>
      <c r="E1463" s="7" t="s">
        <v>158</v>
      </c>
      <c r="F1463" s="15" t="s">
        <v>118</v>
      </c>
      <c r="G1463" s="5" t="s">
        <v>2386</v>
      </c>
      <c r="H1463" s="6" t="s">
        <v>120</v>
      </c>
      <c r="I1463" s="4" t="s">
        <v>2417</v>
      </c>
      <c r="J1463" s="4" t="s">
        <v>121</v>
      </c>
      <c r="K1463" t="s">
        <v>230</v>
      </c>
      <c r="L1463" t="s">
        <v>2387</v>
      </c>
      <c r="M1463" t="s">
        <v>247</v>
      </c>
      <c r="N1463" t="s">
        <v>247</v>
      </c>
    </row>
    <row r="1464" spans="1:14" x14ac:dyDescent="0.3">
      <c r="A1464" s="1" t="s">
        <v>132</v>
      </c>
      <c r="B1464" t="s">
        <v>2415</v>
      </c>
      <c r="C1464" s="2" t="s">
        <v>2419</v>
      </c>
      <c r="D1464" t="s">
        <v>282</v>
      </c>
      <c r="E1464" s="7" t="s">
        <v>158</v>
      </c>
      <c r="F1464" s="15" t="s">
        <v>118</v>
      </c>
      <c r="G1464" s="5" t="s">
        <v>2386</v>
      </c>
      <c r="H1464" s="6" t="s">
        <v>120</v>
      </c>
      <c r="I1464" s="4" t="s">
        <v>2417</v>
      </c>
      <c r="J1464" s="4" t="s">
        <v>121</v>
      </c>
      <c r="K1464" t="s">
        <v>230</v>
      </c>
      <c r="L1464" t="s">
        <v>2387</v>
      </c>
      <c r="M1464" t="s">
        <v>247</v>
      </c>
      <c r="N1464" t="s">
        <v>247</v>
      </c>
    </row>
    <row r="1465" spans="1:14" x14ac:dyDescent="0.3">
      <c r="A1465" s="1" t="s">
        <v>132</v>
      </c>
      <c r="B1465" t="s">
        <v>2415</v>
      </c>
      <c r="C1465" s="2" t="s">
        <v>2420</v>
      </c>
      <c r="D1465" t="s">
        <v>282</v>
      </c>
      <c r="E1465" s="7" t="s">
        <v>158</v>
      </c>
      <c r="F1465" s="15" t="s">
        <v>118</v>
      </c>
      <c r="G1465" s="5" t="s">
        <v>2386</v>
      </c>
      <c r="H1465" s="6" t="s">
        <v>120</v>
      </c>
      <c r="I1465" s="4" t="s">
        <v>2417</v>
      </c>
      <c r="J1465" s="4" t="s">
        <v>121</v>
      </c>
      <c r="K1465" t="s">
        <v>230</v>
      </c>
      <c r="L1465" t="s">
        <v>2387</v>
      </c>
      <c r="M1465" t="s">
        <v>247</v>
      </c>
      <c r="N1465" t="s">
        <v>247</v>
      </c>
    </row>
    <row r="1466" spans="1:14" x14ac:dyDescent="0.3">
      <c r="A1466" s="1" t="s">
        <v>2421</v>
      </c>
      <c r="B1466" t="s">
        <v>2422</v>
      </c>
      <c r="C1466" s="2" t="s">
        <v>2423</v>
      </c>
      <c r="D1466" t="s">
        <v>282</v>
      </c>
      <c r="E1466" s="7" t="s">
        <v>158</v>
      </c>
      <c r="F1466" s="15" t="s">
        <v>118</v>
      </c>
      <c r="G1466" s="5" t="s">
        <v>150</v>
      </c>
      <c r="H1466" s="6" t="s">
        <v>120</v>
      </c>
      <c r="I1466" s="9" t="s">
        <v>2424</v>
      </c>
      <c r="J1466" s="5" t="s">
        <v>120</v>
      </c>
      <c r="K1466" t="s">
        <v>235</v>
      </c>
      <c r="L1466" t="s">
        <v>2425</v>
      </c>
      <c r="M1466" t="s">
        <v>2388</v>
      </c>
      <c r="N1466" s="1" t="s">
        <v>247</v>
      </c>
    </row>
    <row r="1467" spans="1:14" x14ac:dyDescent="0.3">
      <c r="A1467" s="1" t="s">
        <v>2421</v>
      </c>
      <c r="B1467" t="s">
        <v>2422</v>
      </c>
      <c r="C1467" s="2" t="s">
        <v>2426</v>
      </c>
      <c r="D1467" t="s">
        <v>282</v>
      </c>
      <c r="E1467" s="7" t="s">
        <v>158</v>
      </c>
      <c r="F1467" s="15" t="s">
        <v>118</v>
      </c>
      <c r="G1467" s="5" t="s">
        <v>283</v>
      </c>
      <c r="H1467" s="6" t="s">
        <v>120</v>
      </c>
      <c r="I1467" s="9" t="s">
        <v>2424</v>
      </c>
      <c r="J1467" s="5" t="s">
        <v>120</v>
      </c>
      <c r="K1467" t="s">
        <v>230</v>
      </c>
      <c r="L1467" t="s">
        <v>2425</v>
      </c>
      <c r="M1467" t="s">
        <v>2388</v>
      </c>
      <c r="N1467" s="1" t="s">
        <v>247</v>
      </c>
    </row>
    <row r="1468" spans="1:14" x14ac:dyDescent="0.3">
      <c r="A1468" s="1" t="s">
        <v>2421</v>
      </c>
      <c r="B1468" t="s">
        <v>2422</v>
      </c>
      <c r="C1468" s="2" t="s">
        <v>2427</v>
      </c>
      <c r="D1468" t="s">
        <v>282</v>
      </c>
      <c r="E1468" s="7" t="s">
        <v>158</v>
      </c>
      <c r="F1468" s="15" t="s">
        <v>118</v>
      </c>
      <c r="G1468" s="5" t="s">
        <v>283</v>
      </c>
      <c r="H1468" s="6" t="s">
        <v>120</v>
      </c>
      <c r="I1468" s="9" t="s">
        <v>2424</v>
      </c>
      <c r="J1468" s="5" t="s">
        <v>120</v>
      </c>
      <c r="K1468" t="s">
        <v>230</v>
      </c>
      <c r="L1468" t="s">
        <v>2428</v>
      </c>
      <c r="M1468" t="s">
        <v>2388</v>
      </c>
      <c r="N1468" s="1" t="s">
        <v>247</v>
      </c>
    </row>
    <row r="1469" spans="1:14" x14ac:dyDescent="0.3">
      <c r="A1469" s="1" t="s">
        <v>2421</v>
      </c>
      <c r="B1469" t="s">
        <v>2422</v>
      </c>
      <c r="C1469" s="2" t="s">
        <v>2429</v>
      </c>
      <c r="D1469" t="s">
        <v>282</v>
      </c>
      <c r="E1469" s="7" t="s">
        <v>158</v>
      </c>
      <c r="F1469" s="15" t="s">
        <v>118</v>
      </c>
      <c r="G1469" s="5" t="s">
        <v>150</v>
      </c>
      <c r="H1469" s="6" t="s">
        <v>120</v>
      </c>
      <c r="I1469" s="9" t="s">
        <v>2424</v>
      </c>
      <c r="J1469" s="5" t="s">
        <v>120</v>
      </c>
      <c r="K1469" t="s">
        <v>238</v>
      </c>
      <c r="L1469" t="s">
        <v>2428</v>
      </c>
      <c r="M1469" t="s">
        <v>2388</v>
      </c>
      <c r="N1469" t="s">
        <v>247</v>
      </c>
    </row>
    <row r="1470" spans="1:14" x14ac:dyDescent="0.3">
      <c r="A1470" s="1" t="s">
        <v>2421</v>
      </c>
      <c r="B1470" t="s">
        <v>2422</v>
      </c>
      <c r="C1470" s="2" t="s">
        <v>2430</v>
      </c>
      <c r="D1470" t="s">
        <v>282</v>
      </c>
      <c r="E1470" s="8" t="s">
        <v>166</v>
      </c>
      <c r="F1470" s="15" t="s">
        <v>118</v>
      </c>
      <c r="G1470" s="5" t="s">
        <v>150</v>
      </c>
      <c r="H1470" s="6" t="s">
        <v>120</v>
      </c>
      <c r="I1470" s="9" t="s">
        <v>2431</v>
      </c>
      <c r="J1470" s="5" t="s">
        <v>120</v>
      </c>
      <c r="K1470" t="s">
        <v>230</v>
      </c>
      <c r="L1470" t="s">
        <v>2432</v>
      </c>
      <c r="M1470" t="s">
        <v>2433</v>
      </c>
      <c r="N1470" t="s">
        <v>247</v>
      </c>
    </row>
    <row r="1471" spans="1:14" x14ac:dyDescent="0.3">
      <c r="A1471" s="1" t="s">
        <v>2421</v>
      </c>
      <c r="B1471" t="s">
        <v>2422</v>
      </c>
      <c r="C1471" s="2" t="s">
        <v>2434</v>
      </c>
      <c r="D1471" t="s">
        <v>282</v>
      </c>
      <c r="E1471" s="7" t="s">
        <v>158</v>
      </c>
      <c r="F1471" s="15" t="s">
        <v>118</v>
      </c>
      <c r="G1471" s="5" t="s">
        <v>150</v>
      </c>
      <c r="H1471" s="6" t="s">
        <v>120</v>
      </c>
      <c r="I1471" s="9" t="s">
        <v>2424</v>
      </c>
      <c r="J1471" s="5" t="s">
        <v>120</v>
      </c>
      <c r="K1471" t="s">
        <v>235</v>
      </c>
      <c r="L1471" t="s">
        <v>2435</v>
      </c>
      <c r="M1471" t="s">
        <v>2388</v>
      </c>
      <c r="N1471" t="s">
        <v>247</v>
      </c>
    </row>
    <row r="1472" spans="1:14" x14ac:dyDescent="0.3">
      <c r="A1472" s="1" t="s">
        <v>2421</v>
      </c>
      <c r="B1472" t="s">
        <v>2422</v>
      </c>
      <c r="C1472" s="2" t="s">
        <v>2436</v>
      </c>
      <c r="D1472" t="s">
        <v>282</v>
      </c>
      <c r="E1472" s="7" t="s">
        <v>158</v>
      </c>
      <c r="F1472" s="15" t="s">
        <v>118</v>
      </c>
      <c r="G1472" s="5" t="s">
        <v>283</v>
      </c>
      <c r="H1472" s="6" t="s">
        <v>120</v>
      </c>
      <c r="I1472" s="9" t="s">
        <v>2424</v>
      </c>
      <c r="J1472" s="5" t="s">
        <v>120</v>
      </c>
      <c r="K1472" t="s">
        <v>230</v>
      </c>
      <c r="L1472" t="s">
        <v>2437</v>
      </c>
      <c r="M1472" t="s">
        <v>2388</v>
      </c>
      <c r="N1472" s="1" t="s">
        <v>247</v>
      </c>
    </row>
    <row r="1473" spans="1:14" x14ac:dyDescent="0.3">
      <c r="A1473" s="1" t="s">
        <v>2421</v>
      </c>
      <c r="B1473" t="s">
        <v>2422</v>
      </c>
      <c r="C1473" s="2" t="s">
        <v>2438</v>
      </c>
      <c r="D1473" t="s">
        <v>282</v>
      </c>
      <c r="E1473" s="7" t="s">
        <v>158</v>
      </c>
      <c r="F1473" s="15" t="s">
        <v>118</v>
      </c>
      <c r="G1473" s="5" t="s">
        <v>283</v>
      </c>
      <c r="H1473" s="6" t="s">
        <v>120</v>
      </c>
      <c r="I1473" s="9" t="s">
        <v>2424</v>
      </c>
      <c r="J1473" s="5" t="s">
        <v>120</v>
      </c>
      <c r="K1473" t="s">
        <v>230</v>
      </c>
      <c r="L1473" t="s">
        <v>2439</v>
      </c>
      <c r="M1473" t="s">
        <v>2388</v>
      </c>
      <c r="N1473" s="1" t="s">
        <v>247</v>
      </c>
    </row>
    <row r="1474" spans="1:14" x14ac:dyDescent="0.3">
      <c r="A1474" s="1" t="s">
        <v>2421</v>
      </c>
      <c r="B1474" t="s">
        <v>2422</v>
      </c>
      <c r="C1474" s="2" t="s">
        <v>2440</v>
      </c>
      <c r="D1474" t="s">
        <v>282</v>
      </c>
      <c r="E1474" s="7" t="s">
        <v>158</v>
      </c>
      <c r="F1474" s="15" t="s">
        <v>118</v>
      </c>
      <c r="G1474" s="5" t="s">
        <v>283</v>
      </c>
      <c r="H1474" s="6" t="s">
        <v>120</v>
      </c>
      <c r="I1474" s="9" t="s">
        <v>2424</v>
      </c>
      <c r="J1474" s="5" t="s">
        <v>120</v>
      </c>
      <c r="K1474" t="s">
        <v>230</v>
      </c>
      <c r="L1474" t="s">
        <v>2435</v>
      </c>
      <c r="M1474" t="s">
        <v>2388</v>
      </c>
      <c r="N1474" s="1" t="s">
        <v>247</v>
      </c>
    </row>
    <row r="1475" spans="1:14" x14ac:dyDescent="0.3">
      <c r="A1475" s="1" t="s">
        <v>2421</v>
      </c>
      <c r="B1475" t="s">
        <v>2422</v>
      </c>
      <c r="C1475" s="2" t="s">
        <v>2441</v>
      </c>
      <c r="D1475" t="s">
        <v>282</v>
      </c>
      <c r="E1475" s="7" t="s">
        <v>158</v>
      </c>
      <c r="F1475" s="15" t="s">
        <v>118</v>
      </c>
      <c r="G1475" s="5" t="s">
        <v>150</v>
      </c>
      <c r="H1475" s="6" t="s">
        <v>120</v>
      </c>
      <c r="I1475" s="9" t="s">
        <v>2424</v>
      </c>
      <c r="J1475" s="5" t="s">
        <v>120</v>
      </c>
      <c r="K1475" t="s">
        <v>387</v>
      </c>
      <c r="L1475" t="s">
        <v>2442</v>
      </c>
      <c r="M1475" t="s">
        <v>2388</v>
      </c>
      <c r="N1475" s="1" t="s">
        <v>247</v>
      </c>
    </row>
    <row r="1476" spans="1:14" x14ac:dyDescent="0.3">
      <c r="A1476" s="1" t="s">
        <v>2421</v>
      </c>
      <c r="B1476" t="s">
        <v>2422</v>
      </c>
      <c r="C1476" s="2" t="s">
        <v>2443</v>
      </c>
      <c r="D1476" t="s">
        <v>282</v>
      </c>
      <c r="E1476" s="7" t="s">
        <v>158</v>
      </c>
      <c r="F1476" s="15" t="s">
        <v>118</v>
      </c>
      <c r="G1476" s="5" t="s">
        <v>283</v>
      </c>
      <c r="H1476" s="6" t="s">
        <v>120</v>
      </c>
      <c r="I1476" s="9" t="s">
        <v>2424</v>
      </c>
      <c r="J1476" s="5" t="s">
        <v>120</v>
      </c>
      <c r="K1476" t="s">
        <v>230</v>
      </c>
      <c r="L1476" t="s">
        <v>2442</v>
      </c>
      <c r="M1476" t="s">
        <v>2388</v>
      </c>
      <c r="N1476" t="s">
        <v>247</v>
      </c>
    </row>
    <row r="1477" spans="1:14" x14ac:dyDescent="0.3">
      <c r="A1477" s="1" t="s">
        <v>2421</v>
      </c>
      <c r="B1477" t="s">
        <v>2422</v>
      </c>
      <c r="C1477" s="2" t="s">
        <v>2444</v>
      </c>
      <c r="D1477" t="s">
        <v>282</v>
      </c>
      <c r="E1477" s="7" t="s">
        <v>158</v>
      </c>
      <c r="F1477" s="15" t="s">
        <v>118</v>
      </c>
      <c r="G1477" s="5" t="s">
        <v>283</v>
      </c>
      <c r="H1477" s="6" t="s">
        <v>120</v>
      </c>
      <c r="I1477" s="9" t="s">
        <v>2424</v>
      </c>
      <c r="J1477" s="5" t="s">
        <v>120</v>
      </c>
      <c r="K1477" t="s">
        <v>230</v>
      </c>
      <c r="L1477" t="s">
        <v>2445</v>
      </c>
      <c r="M1477" t="s">
        <v>2388</v>
      </c>
      <c r="N1477" s="1" t="s">
        <v>247</v>
      </c>
    </row>
    <row r="1478" spans="1:14" x14ac:dyDescent="0.3">
      <c r="A1478" s="1" t="s">
        <v>2421</v>
      </c>
      <c r="B1478" t="s">
        <v>2422</v>
      </c>
      <c r="C1478" s="2" t="s">
        <v>2446</v>
      </c>
      <c r="D1478" t="s">
        <v>282</v>
      </c>
      <c r="E1478" s="7" t="s">
        <v>158</v>
      </c>
      <c r="F1478" s="15" t="s">
        <v>118</v>
      </c>
      <c r="G1478" s="5" t="s">
        <v>150</v>
      </c>
      <c r="H1478" s="6" t="s">
        <v>120</v>
      </c>
      <c r="I1478" s="9" t="s">
        <v>2424</v>
      </c>
      <c r="J1478" s="5" t="s">
        <v>120</v>
      </c>
      <c r="K1478" t="s">
        <v>235</v>
      </c>
      <c r="L1478" t="s">
        <v>2445</v>
      </c>
      <c r="M1478" t="s">
        <v>2388</v>
      </c>
      <c r="N1478" s="1" t="s">
        <v>247</v>
      </c>
    </row>
    <row r="1479" spans="1:14" x14ac:dyDescent="0.3">
      <c r="A1479" s="1" t="s">
        <v>2421</v>
      </c>
      <c r="B1479" t="s">
        <v>2422</v>
      </c>
      <c r="C1479" s="2" t="s">
        <v>2447</v>
      </c>
      <c r="D1479" t="s">
        <v>282</v>
      </c>
      <c r="E1479" s="7" t="s">
        <v>158</v>
      </c>
      <c r="F1479" s="15" t="s">
        <v>118</v>
      </c>
      <c r="G1479" s="5" t="s">
        <v>283</v>
      </c>
      <c r="H1479" s="6" t="s">
        <v>120</v>
      </c>
      <c r="I1479" s="9" t="s">
        <v>2424</v>
      </c>
      <c r="J1479" s="5" t="s">
        <v>120</v>
      </c>
      <c r="K1479" t="s">
        <v>230</v>
      </c>
      <c r="L1479" t="s">
        <v>2448</v>
      </c>
      <c r="M1479" t="s">
        <v>2388</v>
      </c>
      <c r="N1479" t="s">
        <v>247</v>
      </c>
    </row>
    <row r="1480" spans="1:14" x14ac:dyDescent="0.3">
      <c r="A1480" s="1" t="s">
        <v>2421</v>
      </c>
      <c r="B1480" t="s">
        <v>2422</v>
      </c>
      <c r="C1480" s="2" t="s">
        <v>2449</v>
      </c>
      <c r="D1480" t="s">
        <v>282</v>
      </c>
      <c r="E1480" s="7" t="s">
        <v>158</v>
      </c>
      <c r="F1480" s="15" t="s">
        <v>118</v>
      </c>
      <c r="G1480" s="5" t="s">
        <v>283</v>
      </c>
      <c r="H1480" s="6" t="s">
        <v>120</v>
      </c>
      <c r="I1480" s="9" t="s">
        <v>2431</v>
      </c>
      <c r="J1480" s="5" t="s">
        <v>120</v>
      </c>
      <c r="K1480" t="s">
        <v>230</v>
      </c>
      <c r="L1480" t="s">
        <v>2432</v>
      </c>
      <c r="M1480" t="s">
        <v>2433</v>
      </c>
      <c r="N1480" t="s">
        <v>247</v>
      </c>
    </row>
    <row r="1481" spans="1:14" x14ac:dyDescent="0.3">
      <c r="A1481" s="1" t="s">
        <v>2421</v>
      </c>
      <c r="B1481" t="s">
        <v>2422</v>
      </c>
      <c r="C1481" s="2" t="s">
        <v>2450</v>
      </c>
      <c r="D1481" t="s">
        <v>282</v>
      </c>
      <c r="E1481" s="8" t="s">
        <v>166</v>
      </c>
      <c r="F1481" s="15" t="s">
        <v>118</v>
      </c>
      <c r="G1481" s="5" t="s">
        <v>150</v>
      </c>
      <c r="H1481" s="6" t="s">
        <v>120</v>
      </c>
      <c r="I1481" s="9" t="s">
        <v>2424</v>
      </c>
      <c r="J1481" s="5" t="s">
        <v>120</v>
      </c>
      <c r="K1481" t="s">
        <v>2451</v>
      </c>
      <c r="L1481" t="s">
        <v>2448</v>
      </c>
      <c r="M1481" t="s">
        <v>2388</v>
      </c>
      <c r="N1481" s="1" t="s">
        <v>247</v>
      </c>
    </row>
    <row r="1482" spans="1:14" x14ac:dyDescent="0.3">
      <c r="A1482" s="1" t="s">
        <v>2421</v>
      </c>
      <c r="B1482" t="s">
        <v>2422</v>
      </c>
      <c r="C1482" s="2" t="s">
        <v>2452</v>
      </c>
      <c r="D1482" t="s">
        <v>282</v>
      </c>
      <c r="E1482" s="7" t="s">
        <v>158</v>
      </c>
      <c r="F1482" s="15" t="s">
        <v>118</v>
      </c>
      <c r="G1482" s="5" t="s">
        <v>283</v>
      </c>
      <c r="H1482" s="6" t="s">
        <v>120</v>
      </c>
      <c r="I1482" s="9" t="s">
        <v>2424</v>
      </c>
      <c r="J1482" s="5" t="s">
        <v>120</v>
      </c>
      <c r="K1482" t="s">
        <v>230</v>
      </c>
      <c r="L1482" t="s">
        <v>2453</v>
      </c>
      <c r="M1482" t="s">
        <v>2388</v>
      </c>
      <c r="N1482" t="s">
        <v>247</v>
      </c>
    </row>
    <row r="1483" spans="1:14" x14ac:dyDescent="0.3">
      <c r="A1483" s="1" t="s">
        <v>2421</v>
      </c>
      <c r="B1483" t="s">
        <v>2422</v>
      </c>
      <c r="C1483" s="2" t="s">
        <v>2454</v>
      </c>
      <c r="D1483" t="s">
        <v>282</v>
      </c>
      <c r="E1483" s="7" t="s">
        <v>158</v>
      </c>
      <c r="F1483" s="15" t="s">
        <v>118</v>
      </c>
      <c r="G1483" s="5" t="s">
        <v>283</v>
      </c>
      <c r="H1483" s="6" t="s">
        <v>120</v>
      </c>
      <c r="I1483" s="9" t="s">
        <v>2424</v>
      </c>
      <c r="J1483" s="5" t="s">
        <v>120</v>
      </c>
      <c r="K1483" t="s">
        <v>230</v>
      </c>
      <c r="L1483" t="s">
        <v>2455</v>
      </c>
      <c r="M1483" t="s">
        <v>2388</v>
      </c>
      <c r="N1483" s="1" t="s">
        <v>247</v>
      </c>
    </row>
    <row r="1484" spans="1:14" x14ac:dyDescent="0.3">
      <c r="A1484" s="1" t="s">
        <v>2421</v>
      </c>
      <c r="B1484" t="s">
        <v>2422</v>
      </c>
      <c r="C1484" s="2" t="s">
        <v>2456</v>
      </c>
      <c r="D1484" t="s">
        <v>282</v>
      </c>
      <c r="E1484" s="7" t="s">
        <v>158</v>
      </c>
      <c r="F1484" s="15" t="s">
        <v>118</v>
      </c>
      <c r="G1484" s="5" t="s">
        <v>150</v>
      </c>
      <c r="H1484" s="6" t="s">
        <v>120</v>
      </c>
      <c r="I1484" s="9" t="s">
        <v>2431</v>
      </c>
      <c r="J1484" s="5" t="s">
        <v>120</v>
      </c>
      <c r="K1484" t="s">
        <v>230</v>
      </c>
      <c r="L1484" t="s">
        <v>2432</v>
      </c>
      <c r="M1484" t="s">
        <v>2433</v>
      </c>
      <c r="N1484" t="s">
        <v>247</v>
      </c>
    </row>
    <row r="1485" spans="1:14" x14ac:dyDescent="0.3">
      <c r="A1485" s="1" t="s">
        <v>2421</v>
      </c>
      <c r="B1485" t="s">
        <v>2422</v>
      </c>
      <c r="C1485" s="2" t="s">
        <v>2457</v>
      </c>
      <c r="D1485" t="s">
        <v>282</v>
      </c>
      <c r="E1485" s="7" t="s">
        <v>158</v>
      </c>
      <c r="F1485" s="15" t="s">
        <v>118</v>
      </c>
      <c r="G1485" s="5" t="s">
        <v>150</v>
      </c>
      <c r="H1485" s="6" t="s">
        <v>120</v>
      </c>
      <c r="I1485" s="9" t="s">
        <v>2424</v>
      </c>
      <c r="J1485" s="5" t="s">
        <v>120</v>
      </c>
      <c r="K1485" t="s">
        <v>235</v>
      </c>
      <c r="L1485" t="s">
        <v>2453</v>
      </c>
      <c r="M1485" t="s">
        <v>2388</v>
      </c>
      <c r="N1485" s="1" t="s">
        <v>247</v>
      </c>
    </row>
    <row r="1486" spans="1:14" x14ac:dyDescent="0.3">
      <c r="A1486" s="1" t="s">
        <v>2421</v>
      </c>
      <c r="B1486" t="s">
        <v>2422</v>
      </c>
      <c r="C1486" s="2" t="s">
        <v>2458</v>
      </c>
      <c r="D1486" t="s">
        <v>282</v>
      </c>
      <c r="E1486" s="7" t="s">
        <v>158</v>
      </c>
      <c r="F1486" s="15" t="s">
        <v>118</v>
      </c>
      <c r="G1486" s="5" t="s">
        <v>283</v>
      </c>
      <c r="H1486" s="6" t="s">
        <v>120</v>
      </c>
      <c r="I1486" s="9" t="s">
        <v>2424</v>
      </c>
      <c r="J1486" s="5" t="s">
        <v>120</v>
      </c>
      <c r="K1486" t="s">
        <v>230</v>
      </c>
      <c r="L1486" t="s">
        <v>2459</v>
      </c>
      <c r="M1486" t="s">
        <v>2388</v>
      </c>
      <c r="N1486" t="s">
        <v>247</v>
      </c>
    </row>
    <row r="1487" spans="1:14" x14ac:dyDescent="0.3">
      <c r="A1487" s="1" t="s">
        <v>2421</v>
      </c>
      <c r="B1487" t="s">
        <v>2422</v>
      </c>
      <c r="C1487" s="2" t="s">
        <v>2460</v>
      </c>
      <c r="D1487" t="s">
        <v>282</v>
      </c>
      <c r="E1487" s="8" t="s">
        <v>166</v>
      </c>
      <c r="F1487" s="15" t="s">
        <v>118</v>
      </c>
      <c r="G1487" s="5" t="s">
        <v>150</v>
      </c>
      <c r="H1487" s="6" t="s">
        <v>120</v>
      </c>
      <c r="I1487" s="9" t="s">
        <v>2431</v>
      </c>
      <c r="J1487" s="5" t="s">
        <v>120</v>
      </c>
      <c r="K1487" t="s">
        <v>230</v>
      </c>
      <c r="L1487" t="s">
        <v>2432</v>
      </c>
      <c r="M1487" t="s">
        <v>2433</v>
      </c>
      <c r="N1487" s="1" t="s">
        <v>247</v>
      </c>
    </row>
    <row r="1488" spans="1:14" x14ac:dyDescent="0.3">
      <c r="A1488" s="1" t="s">
        <v>2421</v>
      </c>
      <c r="B1488" t="s">
        <v>2422</v>
      </c>
      <c r="C1488" s="2" t="s">
        <v>2461</v>
      </c>
      <c r="D1488" t="s">
        <v>282</v>
      </c>
      <c r="E1488" s="7" t="s">
        <v>158</v>
      </c>
      <c r="F1488" s="15" t="s">
        <v>118</v>
      </c>
      <c r="G1488" s="5" t="s">
        <v>283</v>
      </c>
      <c r="H1488" s="6" t="s">
        <v>120</v>
      </c>
      <c r="I1488" s="9" t="s">
        <v>2424</v>
      </c>
      <c r="J1488" s="5" t="s">
        <v>120</v>
      </c>
      <c r="K1488" t="s">
        <v>230</v>
      </c>
      <c r="L1488" t="s">
        <v>2432</v>
      </c>
      <c r="M1488" t="s">
        <v>2388</v>
      </c>
      <c r="N1488" s="1" t="s">
        <v>247</v>
      </c>
    </row>
    <row r="1489" spans="1:14" x14ac:dyDescent="0.3">
      <c r="A1489" s="1" t="s">
        <v>2421</v>
      </c>
      <c r="B1489" t="s">
        <v>2422</v>
      </c>
      <c r="C1489" s="2" t="s">
        <v>2462</v>
      </c>
      <c r="D1489" t="s">
        <v>282</v>
      </c>
      <c r="E1489" s="7" t="s">
        <v>158</v>
      </c>
      <c r="F1489" s="15" t="s">
        <v>118</v>
      </c>
      <c r="G1489" s="5" t="s">
        <v>283</v>
      </c>
      <c r="H1489" s="6" t="s">
        <v>120</v>
      </c>
      <c r="I1489" s="9" t="s">
        <v>2424</v>
      </c>
      <c r="J1489" s="5" t="s">
        <v>120</v>
      </c>
      <c r="K1489" t="s">
        <v>230</v>
      </c>
      <c r="L1489" t="s">
        <v>2463</v>
      </c>
      <c r="M1489" t="s">
        <v>2388</v>
      </c>
      <c r="N1489" t="s">
        <v>247</v>
      </c>
    </row>
    <row r="1490" spans="1:14" x14ac:dyDescent="0.3">
      <c r="A1490" s="1" t="s">
        <v>2421</v>
      </c>
      <c r="B1490" t="s">
        <v>2422</v>
      </c>
      <c r="C1490" s="2" t="s">
        <v>2464</v>
      </c>
      <c r="D1490" t="s">
        <v>282</v>
      </c>
      <c r="E1490" s="7" t="s">
        <v>158</v>
      </c>
      <c r="F1490" s="15" t="s">
        <v>118</v>
      </c>
      <c r="G1490" s="5" t="s">
        <v>283</v>
      </c>
      <c r="H1490" s="6" t="s">
        <v>120</v>
      </c>
      <c r="I1490" s="9" t="s">
        <v>2431</v>
      </c>
      <c r="J1490" s="5" t="s">
        <v>120</v>
      </c>
      <c r="K1490" t="s">
        <v>230</v>
      </c>
      <c r="L1490" t="s">
        <v>2432</v>
      </c>
      <c r="M1490" t="s">
        <v>2433</v>
      </c>
      <c r="N1490" s="1" t="s">
        <v>247</v>
      </c>
    </row>
    <row r="1491" spans="1:14" x14ac:dyDescent="0.3">
      <c r="A1491" s="1" t="s">
        <v>2421</v>
      </c>
      <c r="B1491" t="s">
        <v>2422</v>
      </c>
      <c r="C1491" s="2" t="s">
        <v>2465</v>
      </c>
      <c r="D1491" t="s">
        <v>282</v>
      </c>
      <c r="E1491" s="8" t="s">
        <v>166</v>
      </c>
      <c r="F1491" s="15" t="s">
        <v>118</v>
      </c>
      <c r="G1491" s="5" t="s">
        <v>150</v>
      </c>
      <c r="H1491" s="6" t="s">
        <v>120</v>
      </c>
      <c r="I1491" s="9" t="s">
        <v>2424</v>
      </c>
      <c r="J1491" s="5" t="s">
        <v>120</v>
      </c>
      <c r="K1491" t="s">
        <v>387</v>
      </c>
      <c r="L1491" t="s">
        <v>2439</v>
      </c>
      <c r="M1491" t="s">
        <v>2388</v>
      </c>
      <c r="N1491" t="s">
        <v>247</v>
      </c>
    </row>
    <row r="1492" spans="1:14" x14ac:dyDescent="0.3">
      <c r="A1492" s="1" t="s">
        <v>2421</v>
      </c>
      <c r="B1492" t="s">
        <v>2422</v>
      </c>
      <c r="C1492" s="2" t="s">
        <v>2466</v>
      </c>
      <c r="D1492" t="s">
        <v>282</v>
      </c>
      <c r="E1492" s="7" t="s">
        <v>158</v>
      </c>
      <c r="F1492" s="15" t="s">
        <v>118</v>
      </c>
      <c r="G1492" s="5" t="s">
        <v>150</v>
      </c>
      <c r="H1492" s="6" t="s">
        <v>120</v>
      </c>
      <c r="I1492" s="9" t="s">
        <v>2424</v>
      </c>
      <c r="J1492" s="5" t="s">
        <v>120</v>
      </c>
      <c r="K1492" t="s">
        <v>235</v>
      </c>
      <c r="L1492" t="s">
        <v>2459</v>
      </c>
      <c r="M1492" t="s">
        <v>2388</v>
      </c>
      <c r="N1492" s="1" t="s">
        <v>247</v>
      </c>
    </row>
    <row r="1493" spans="1:14" x14ac:dyDescent="0.3">
      <c r="A1493" s="1" t="s">
        <v>2421</v>
      </c>
      <c r="B1493" t="s">
        <v>2422</v>
      </c>
      <c r="C1493" s="2" t="s">
        <v>2467</v>
      </c>
      <c r="D1493" t="s">
        <v>282</v>
      </c>
      <c r="E1493" s="7" t="s">
        <v>158</v>
      </c>
      <c r="F1493" s="15" t="s">
        <v>118</v>
      </c>
      <c r="G1493" s="5" t="s">
        <v>150</v>
      </c>
      <c r="H1493" s="6" t="s">
        <v>120</v>
      </c>
      <c r="I1493" s="9" t="s">
        <v>2431</v>
      </c>
      <c r="J1493" s="5" t="s">
        <v>120</v>
      </c>
      <c r="K1493" t="s">
        <v>387</v>
      </c>
      <c r="L1493" t="s">
        <v>2432</v>
      </c>
      <c r="M1493" t="s">
        <v>2388</v>
      </c>
      <c r="N1493" s="1" t="s">
        <v>247</v>
      </c>
    </row>
    <row r="1494" spans="1:14" x14ac:dyDescent="0.3">
      <c r="A1494" s="1" t="s">
        <v>2421</v>
      </c>
      <c r="B1494" t="s">
        <v>2422</v>
      </c>
      <c r="C1494" s="2" t="s">
        <v>2468</v>
      </c>
      <c r="D1494" t="s">
        <v>282</v>
      </c>
      <c r="E1494" s="7" t="s">
        <v>158</v>
      </c>
      <c r="F1494" s="15" t="s">
        <v>118</v>
      </c>
      <c r="G1494" s="5" t="s">
        <v>283</v>
      </c>
      <c r="H1494" s="6" t="s">
        <v>120</v>
      </c>
      <c r="I1494" s="9" t="s">
        <v>2424</v>
      </c>
      <c r="J1494" s="5" t="s">
        <v>120</v>
      </c>
      <c r="K1494" t="s">
        <v>230</v>
      </c>
      <c r="L1494" t="s">
        <v>2469</v>
      </c>
      <c r="M1494" t="s">
        <v>2388</v>
      </c>
      <c r="N1494" t="s">
        <v>247</v>
      </c>
    </row>
    <row r="1495" spans="1:14" x14ac:dyDescent="0.3">
      <c r="A1495" s="1" t="s">
        <v>2421</v>
      </c>
      <c r="B1495" t="s">
        <v>2422</v>
      </c>
      <c r="C1495" s="2" t="s">
        <v>2470</v>
      </c>
      <c r="D1495" t="s">
        <v>282</v>
      </c>
      <c r="E1495" s="7" t="s">
        <v>158</v>
      </c>
      <c r="F1495" s="15" t="s">
        <v>118</v>
      </c>
      <c r="G1495" s="5" t="s">
        <v>283</v>
      </c>
      <c r="H1495" s="6" t="s">
        <v>120</v>
      </c>
      <c r="I1495" s="9" t="s">
        <v>2431</v>
      </c>
      <c r="J1495" s="5" t="s">
        <v>120</v>
      </c>
      <c r="K1495" t="s">
        <v>230</v>
      </c>
      <c r="L1495" t="s">
        <v>2432</v>
      </c>
      <c r="M1495" t="s">
        <v>2433</v>
      </c>
      <c r="N1495" t="s">
        <v>247</v>
      </c>
    </row>
    <row r="1496" spans="1:14" x14ac:dyDescent="0.3">
      <c r="A1496" s="1" t="s">
        <v>2421</v>
      </c>
      <c r="B1496" t="s">
        <v>2422</v>
      </c>
      <c r="C1496" s="2" t="s">
        <v>2471</v>
      </c>
      <c r="D1496" t="s">
        <v>282</v>
      </c>
      <c r="E1496" s="7" t="s">
        <v>158</v>
      </c>
      <c r="F1496" s="15" t="s">
        <v>118</v>
      </c>
      <c r="G1496" s="5" t="s">
        <v>150</v>
      </c>
      <c r="H1496" s="6" t="s">
        <v>120</v>
      </c>
      <c r="I1496" s="9" t="s">
        <v>2424</v>
      </c>
      <c r="J1496" s="5" t="s">
        <v>120</v>
      </c>
      <c r="K1496" t="s">
        <v>387</v>
      </c>
      <c r="L1496" t="s">
        <v>2463</v>
      </c>
      <c r="M1496" t="s">
        <v>2388</v>
      </c>
      <c r="N1496" t="s">
        <v>247</v>
      </c>
    </row>
    <row r="1497" spans="1:14" x14ac:dyDescent="0.3">
      <c r="A1497" s="1" t="s">
        <v>2421</v>
      </c>
      <c r="B1497" t="s">
        <v>2422</v>
      </c>
      <c r="C1497" s="2" t="s">
        <v>2472</v>
      </c>
      <c r="D1497" t="s">
        <v>282</v>
      </c>
      <c r="E1497" s="7" t="s">
        <v>158</v>
      </c>
      <c r="F1497" s="15" t="s">
        <v>118</v>
      </c>
      <c r="G1497" s="5" t="s">
        <v>283</v>
      </c>
      <c r="H1497" s="6" t="s">
        <v>120</v>
      </c>
      <c r="I1497" s="9" t="s">
        <v>2424</v>
      </c>
      <c r="J1497" s="5" t="s">
        <v>120</v>
      </c>
      <c r="K1497" t="s">
        <v>230</v>
      </c>
      <c r="L1497" t="s">
        <v>2473</v>
      </c>
      <c r="M1497" t="s">
        <v>2388</v>
      </c>
      <c r="N1497" s="1" t="s">
        <v>247</v>
      </c>
    </row>
    <row r="1498" spans="1:14" x14ac:dyDescent="0.3">
      <c r="A1498" s="1" t="s">
        <v>2421</v>
      </c>
      <c r="B1498" t="s">
        <v>2422</v>
      </c>
      <c r="C1498" s="2" t="s">
        <v>2474</v>
      </c>
      <c r="D1498" t="s">
        <v>282</v>
      </c>
      <c r="E1498" s="7" t="s">
        <v>158</v>
      </c>
      <c r="F1498" s="15" t="s">
        <v>118</v>
      </c>
      <c r="G1498" s="5" t="s">
        <v>150</v>
      </c>
      <c r="H1498" s="6" t="s">
        <v>120</v>
      </c>
      <c r="I1498" s="9" t="s">
        <v>2431</v>
      </c>
      <c r="J1498" s="5" t="s">
        <v>120</v>
      </c>
      <c r="K1498" t="s">
        <v>230</v>
      </c>
      <c r="L1498" t="s">
        <v>2432</v>
      </c>
      <c r="M1498" t="s">
        <v>2433</v>
      </c>
      <c r="N1498" s="1" t="s">
        <v>247</v>
      </c>
    </row>
    <row r="1499" spans="1:14" x14ac:dyDescent="0.3">
      <c r="A1499" s="1" t="s">
        <v>2421</v>
      </c>
      <c r="B1499" t="s">
        <v>2422</v>
      </c>
      <c r="C1499" s="2" t="s">
        <v>2475</v>
      </c>
      <c r="D1499" t="s">
        <v>282</v>
      </c>
      <c r="E1499" s="7" t="s">
        <v>158</v>
      </c>
      <c r="F1499" s="15" t="s">
        <v>118</v>
      </c>
      <c r="G1499" s="5" t="s">
        <v>283</v>
      </c>
      <c r="H1499" s="6" t="s">
        <v>120</v>
      </c>
      <c r="I1499" s="9" t="s">
        <v>2424</v>
      </c>
      <c r="J1499" s="5" t="s">
        <v>120</v>
      </c>
      <c r="K1499" t="s">
        <v>230</v>
      </c>
      <c r="L1499" t="s">
        <v>2476</v>
      </c>
      <c r="M1499" t="s">
        <v>2388</v>
      </c>
      <c r="N1499" t="s">
        <v>247</v>
      </c>
    </row>
    <row r="1500" spans="1:14" x14ac:dyDescent="0.3">
      <c r="A1500" s="1" t="s">
        <v>2421</v>
      </c>
      <c r="B1500" t="s">
        <v>2422</v>
      </c>
      <c r="C1500" s="2" t="s">
        <v>2477</v>
      </c>
      <c r="D1500" t="s">
        <v>282</v>
      </c>
      <c r="E1500" s="7" t="s">
        <v>158</v>
      </c>
      <c r="F1500" s="15" t="s">
        <v>118</v>
      </c>
      <c r="G1500" s="5" t="s">
        <v>283</v>
      </c>
      <c r="H1500" s="6" t="s">
        <v>120</v>
      </c>
      <c r="I1500" s="9" t="s">
        <v>2431</v>
      </c>
      <c r="J1500" s="5" t="s">
        <v>120</v>
      </c>
      <c r="K1500" t="s">
        <v>230</v>
      </c>
      <c r="L1500" t="s">
        <v>2432</v>
      </c>
      <c r="M1500" t="s">
        <v>2433</v>
      </c>
      <c r="N1500" s="1" t="s">
        <v>247</v>
      </c>
    </row>
    <row r="1501" spans="1:14" x14ac:dyDescent="0.3">
      <c r="A1501" s="1" t="s">
        <v>2421</v>
      </c>
      <c r="B1501" t="s">
        <v>2422</v>
      </c>
      <c r="C1501" s="2" t="s">
        <v>2478</v>
      </c>
      <c r="D1501" t="s">
        <v>282</v>
      </c>
      <c r="E1501" s="7" t="s">
        <v>158</v>
      </c>
      <c r="F1501" s="15" t="s">
        <v>118</v>
      </c>
      <c r="G1501" s="5" t="s">
        <v>283</v>
      </c>
      <c r="H1501" s="6" t="s">
        <v>120</v>
      </c>
      <c r="I1501" s="9" t="s">
        <v>2424</v>
      </c>
      <c r="J1501" s="5" t="s">
        <v>120</v>
      </c>
      <c r="K1501" t="s">
        <v>230</v>
      </c>
      <c r="L1501" t="s">
        <v>2479</v>
      </c>
      <c r="M1501" t="s">
        <v>2388</v>
      </c>
      <c r="N1501" t="s">
        <v>247</v>
      </c>
    </row>
    <row r="1502" spans="1:14" x14ac:dyDescent="0.3">
      <c r="A1502" s="1" t="s">
        <v>2421</v>
      </c>
      <c r="B1502" t="s">
        <v>2422</v>
      </c>
      <c r="C1502" s="2" t="s">
        <v>2480</v>
      </c>
      <c r="D1502" t="s">
        <v>282</v>
      </c>
      <c r="E1502" s="7" t="s">
        <v>158</v>
      </c>
      <c r="F1502" s="15" t="s">
        <v>118</v>
      </c>
      <c r="G1502" s="5" t="s">
        <v>283</v>
      </c>
      <c r="H1502" s="6" t="s">
        <v>120</v>
      </c>
      <c r="I1502" s="9" t="s">
        <v>2424</v>
      </c>
      <c r="J1502" s="5" t="s">
        <v>120</v>
      </c>
      <c r="K1502" t="s">
        <v>230</v>
      </c>
      <c r="L1502" t="s">
        <v>2481</v>
      </c>
      <c r="M1502" t="s">
        <v>2388</v>
      </c>
      <c r="N1502" t="s">
        <v>247</v>
      </c>
    </row>
    <row r="1503" spans="1:14" x14ac:dyDescent="0.3">
      <c r="A1503" s="1" t="s">
        <v>2421</v>
      </c>
      <c r="B1503" t="s">
        <v>2422</v>
      </c>
      <c r="C1503" s="2" t="s">
        <v>2482</v>
      </c>
      <c r="D1503" t="s">
        <v>282</v>
      </c>
      <c r="E1503" s="7" t="s">
        <v>158</v>
      </c>
      <c r="F1503" s="15" t="s">
        <v>118</v>
      </c>
      <c r="G1503" s="5" t="s">
        <v>150</v>
      </c>
      <c r="H1503" s="6" t="s">
        <v>120</v>
      </c>
      <c r="I1503" s="9" t="s">
        <v>2424</v>
      </c>
      <c r="J1503" s="5" t="s">
        <v>120</v>
      </c>
      <c r="K1503" t="s">
        <v>235</v>
      </c>
      <c r="L1503" t="s">
        <v>2469</v>
      </c>
      <c r="M1503" t="s">
        <v>2388</v>
      </c>
      <c r="N1503" s="1" t="s">
        <v>247</v>
      </c>
    </row>
    <row r="1504" spans="1:14" x14ac:dyDescent="0.3">
      <c r="A1504" s="1" t="s">
        <v>2421</v>
      </c>
      <c r="B1504" t="s">
        <v>2422</v>
      </c>
      <c r="C1504" s="2" t="s">
        <v>2483</v>
      </c>
      <c r="D1504" t="s">
        <v>282</v>
      </c>
      <c r="E1504" s="8" t="s">
        <v>166</v>
      </c>
      <c r="F1504" s="15" t="s">
        <v>118</v>
      </c>
      <c r="G1504" s="5" t="s">
        <v>150</v>
      </c>
      <c r="H1504" s="6" t="s">
        <v>120</v>
      </c>
      <c r="I1504" s="9" t="s">
        <v>2424</v>
      </c>
      <c r="J1504" s="5" t="s">
        <v>120</v>
      </c>
      <c r="K1504" t="s">
        <v>387</v>
      </c>
      <c r="L1504" t="s">
        <v>2484</v>
      </c>
      <c r="M1504" t="s">
        <v>2388</v>
      </c>
      <c r="N1504" t="s">
        <v>247</v>
      </c>
    </row>
    <row r="1505" spans="1:14" x14ac:dyDescent="0.3">
      <c r="A1505" s="1" t="s">
        <v>2421</v>
      </c>
      <c r="B1505" t="s">
        <v>2422</v>
      </c>
      <c r="C1505" s="2" t="s">
        <v>2485</v>
      </c>
      <c r="D1505" t="s">
        <v>282</v>
      </c>
      <c r="E1505" s="7" t="s">
        <v>158</v>
      </c>
      <c r="F1505" s="15" t="s">
        <v>118</v>
      </c>
      <c r="G1505" s="5" t="s">
        <v>283</v>
      </c>
      <c r="H1505" s="6" t="s">
        <v>120</v>
      </c>
      <c r="I1505" s="9" t="s">
        <v>2424</v>
      </c>
      <c r="J1505" s="5" t="s">
        <v>120</v>
      </c>
      <c r="K1505" t="s">
        <v>230</v>
      </c>
      <c r="L1505" t="s">
        <v>2486</v>
      </c>
      <c r="M1505" t="s">
        <v>2388</v>
      </c>
      <c r="N1505" s="1" t="s">
        <v>247</v>
      </c>
    </row>
    <row r="1506" spans="1:14" x14ac:dyDescent="0.3">
      <c r="A1506" s="1" t="s">
        <v>2421</v>
      </c>
      <c r="B1506" t="s">
        <v>2422</v>
      </c>
      <c r="C1506" s="2" t="s">
        <v>2487</v>
      </c>
      <c r="D1506" t="s">
        <v>282</v>
      </c>
      <c r="E1506" s="7" t="s">
        <v>158</v>
      </c>
      <c r="F1506" s="15" t="s">
        <v>118</v>
      </c>
      <c r="G1506" s="5" t="s">
        <v>150</v>
      </c>
      <c r="H1506" s="6" t="s">
        <v>120</v>
      </c>
      <c r="I1506" s="9" t="s">
        <v>2424</v>
      </c>
      <c r="J1506" s="5" t="s">
        <v>120</v>
      </c>
      <c r="K1506" t="s">
        <v>235</v>
      </c>
      <c r="L1506" t="s">
        <v>2473</v>
      </c>
      <c r="M1506" t="s">
        <v>2388</v>
      </c>
      <c r="N1506" t="s">
        <v>247</v>
      </c>
    </row>
    <row r="1507" spans="1:14" x14ac:dyDescent="0.3">
      <c r="A1507" s="1" t="s">
        <v>2421</v>
      </c>
      <c r="B1507" t="s">
        <v>2422</v>
      </c>
      <c r="C1507" s="2" t="s">
        <v>2488</v>
      </c>
      <c r="D1507" t="s">
        <v>282</v>
      </c>
      <c r="E1507" s="7" t="s">
        <v>158</v>
      </c>
      <c r="F1507" s="15" t="s">
        <v>118</v>
      </c>
      <c r="G1507" s="5" t="s">
        <v>150</v>
      </c>
      <c r="H1507" s="6" t="s">
        <v>120</v>
      </c>
      <c r="I1507" s="9" t="s">
        <v>2424</v>
      </c>
      <c r="J1507" s="5" t="s">
        <v>120</v>
      </c>
      <c r="K1507" t="s">
        <v>235</v>
      </c>
      <c r="L1507" t="s">
        <v>2476</v>
      </c>
      <c r="M1507" t="s">
        <v>2388</v>
      </c>
      <c r="N1507" s="1" t="s">
        <v>247</v>
      </c>
    </row>
    <row r="1508" spans="1:14" x14ac:dyDescent="0.3">
      <c r="A1508" s="1" t="s">
        <v>2421</v>
      </c>
      <c r="B1508" t="s">
        <v>2422</v>
      </c>
      <c r="C1508" s="2" t="s">
        <v>2489</v>
      </c>
      <c r="D1508" t="s">
        <v>282</v>
      </c>
      <c r="E1508" s="7" t="s">
        <v>158</v>
      </c>
      <c r="F1508" s="15" t="s">
        <v>118</v>
      </c>
      <c r="G1508" s="5" t="s">
        <v>150</v>
      </c>
      <c r="H1508" s="6" t="s">
        <v>120</v>
      </c>
      <c r="I1508" s="9" t="s">
        <v>2424</v>
      </c>
      <c r="J1508" s="5" t="s">
        <v>120</v>
      </c>
      <c r="K1508" t="s">
        <v>2451</v>
      </c>
      <c r="L1508" t="s">
        <v>2490</v>
      </c>
      <c r="M1508" t="s">
        <v>2388</v>
      </c>
      <c r="N1508" s="1" t="s">
        <v>247</v>
      </c>
    </row>
    <row r="1509" spans="1:14" x14ac:dyDescent="0.3">
      <c r="A1509" s="1" t="s">
        <v>2421</v>
      </c>
      <c r="B1509" t="s">
        <v>2422</v>
      </c>
      <c r="C1509" s="2" t="s">
        <v>2491</v>
      </c>
      <c r="D1509" t="s">
        <v>282</v>
      </c>
      <c r="E1509" s="7" t="s">
        <v>158</v>
      </c>
      <c r="F1509" s="15" t="s">
        <v>118</v>
      </c>
      <c r="G1509" s="5" t="s">
        <v>283</v>
      </c>
      <c r="H1509" s="6" t="s">
        <v>120</v>
      </c>
      <c r="I1509" s="9" t="s">
        <v>2424</v>
      </c>
      <c r="J1509" s="5" t="s">
        <v>120</v>
      </c>
      <c r="K1509" t="s">
        <v>230</v>
      </c>
      <c r="L1509" t="s">
        <v>2492</v>
      </c>
      <c r="M1509" t="s">
        <v>2388</v>
      </c>
      <c r="N1509" t="s">
        <v>247</v>
      </c>
    </row>
    <row r="1510" spans="1:14" x14ac:dyDescent="0.3">
      <c r="A1510" s="1" t="s">
        <v>2421</v>
      </c>
      <c r="B1510" t="s">
        <v>2422</v>
      </c>
      <c r="C1510" s="2" t="s">
        <v>2493</v>
      </c>
      <c r="D1510" t="s">
        <v>282</v>
      </c>
      <c r="E1510" s="7" t="s">
        <v>158</v>
      </c>
      <c r="F1510" s="15" t="s">
        <v>118</v>
      </c>
      <c r="G1510" s="5" t="s">
        <v>150</v>
      </c>
      <c r="H1510" s="6" t="s">
        <v>120</v>
      </c>
      <c r="I1510" s="9" t="s">
        <v>2424</v>
      </c>
      <c r="J1510" s="5" t="s">
        <v>120</v>
      </c>
      <c r="K1510" t="s">
        <v>235</v>
      </c>
      <c r="L1510" t="s">
        <v>2479</v>
      </c>
      <c r="M1510" t="s">
        <v>2388</v>
      </c>
      <c r="N1510" s="1" t="s">
        <v>247</v>
      </c>
    </row>
    <row r="1511" spans="1:14" x14ac:dyDescent="0.3">
      <c r="A1511" s="1" t="s">
        <v>2421</v>
      </c>
      <c r="B1511" t="s">
        <v>2422</v>
      </c>
      <c r="C1511" s="2" t="s">
        <v>2494</v>
      </c>
      <c r="D1511" t="s">
        <v>282</v>
      </c>
      <c r="E1511" s="7" t="s">
        <v>158</v>
      </c>
      <c r="F1511" s="15" t="s">
        <v>118</v>
      </c>
      <c r="G1511" s="5" t="s">
        <v>283</v>
      </c>
      <c r="H1511" s="6" t="s">
        <v>120</v>
      </c>
      <c r="I1511" s="9" t="s">
        <v>2424</v>
      </c>
      <c r="J1511" s="5" t="s">
        <v>120</v>
      </c>
      <c r="K1511" t="s">
        <v>230</v>
      </c>
      <c r="L1511" t="s">
        <v>2495</v>
      </c>
      <c r="M1511" t="s">
        <v>2388</v>
      </c>
      <c r="N1511" t="s">
        <v>247</v>
      </c>
    </row>
    <row r="1512" spans="1:14" x14ac:dyDescent="0.3">
      <c r="A1512" s="1" t="s">
        <v>2421</v>
      </c>
      <c r="B1512" t="s">
        <v>2422</v>
      </c>
      <c r="C1512" s="2" t="s">
        <v>2496</v>
      </c>
      <c r="D1512" t="s">
        <v>282</v>
      </c>
      <c r="E1512" s="7" t="s">
        <v>158</v>
      </c>
      <c r="F1512" s="15" t="s">
        <v>118</v>
      </c>
      <c r="G1512" s="5" t="s">
        <v>283</v>
      </c>
      <c r="H1512" s="6" t="s">
        <v>120</v>
      </c>
      <c r="I1512" s="9" t="s">
        <v>2424</v>
      </c>
      <c r="J1512" s="5" t="s">
        <v>120</v>
      </c>
      <c r="K1512" t="s">
        <v>230</v>
      </c>
      <c r="L1512" t="s">
        <v>2497</v>
      </c>
      <c r="M1512" t="s">
        <v>2388</v>
      </c>
      <c r="N1512" t="s">
        <v>247</v>
      </c>
    </row>
    <row r="1513" spans="1:14" x14ac:dyDescent="0.3">
      <c r="A1513" s="1" t="s">
        <v>2421</v>
      </c>
      <c r="B1513" t="s">
        <v>2422</v>
      </c>
      <c r="C1513" s="2" t="s">
        <v>2498</v>
      </c>
      <c r="D1513" t="s">
        <v>282</v>
      </c>
      <c r="E1513" s="7" t="s">
        <v>158</v>
      </c>
      <c r="F1513" s="15" t="s">
        <v>118</v>
      </c>
      <c r="G1513" s="5" t="s">
        <v>283</v>
      </c>
      <c r="H1513" s="6" t="s">
        <v>120</v>
      </c>
      <c r="I1513" s="9" t="s">
        <v>2424</v>
      </c>
      <c r="J1513" s="5" t="s">
        <v>120</v>
      </c>
      <c r="K1513" t="s">
        <v>230</v>
      </c>
      <c r="L1513" t="s">
        <v>2499</v>
      </c>
      <c r="M1513" t="s">
        <v>2388</v>
      </c>
      <c r="N1513" t="s">
        <v>247</v>
      </c>
    </row>
    <row r="1514" spans="1:14" x14ac:dyDescent="0.3">
      <c r="A1514" s="1" t="s">
        <v>2421</v>
      </c>
      <c r="B1514" t="s">
        <v>2422</v>
      </c>
      <c r="C1514" s="2" t="s">
        <v>2500</v>
      </c>
      <c r="D1514" t="s">
        <v>282</v>
      </c>
      <c r="E1514" s="8" t="s">
        <v>166</v>
      </c>
      <c r="F1514" s="15" t="s">
        <v>118</v>
      </c>
      <c r="G1514" s="5" t="s">
        <v>150</v>
      </c>
      <c r="H1514" s="6" t="s">
        <v>120</v>
      </c>
      <c r="I1514" s="9" t="s">
        <v>2424</v>
      </c>
      <c r="J1514" s="5" t="s">
        <v>120</v>
      </c>
      <c r="K1514" t="s">
        <v>235</v>
      </c>
      <c r="L1514" t="s">
        <v>2481</v>
      </c>
      <c r="M1514" t="s">
        <v>2388</v>
      </c>
      <c r="N1514" t="s">
        <v>247</v>
      </c>
    </row>
    <row r="1515" spans="1:14" x14ac:dyDescent="0.3">
      <c r="A1515" s="1" t="s">
        <v>2421</v>
      </c>
      <c r="B1515" t="s">
        <v>2422</v>
      </c>
      <c r="C1515" s="2" t="s">
        <v>2501</v>
      </c>
      <c r="D1515" t="s">
        <v>282</v>
      </c>
      <c r="E1515" s="7" t="s">
        <v>158</v>
      </c>
      <c r="F1515" s="15" t="s">
        <v>118</v>
      </c>
      <c r="G1515" s="5" t="s">
        <v>283</v>
      </c>
      <c r="H1515" s="6" t="s">
        <v>120</v>
      </c>
      <c r="I1515" s="9" t="s">
        <v>2424</v>
      </c>
      <c r="J1515" s="5" t="s">
        <v>120</v>
      </c>
      <c r="K1515" t="s">
        <v>230</v>
      </c>
      <c r="L1515" t="s">
        <v>2502</v>
      </c>
      <c r="M1515" t="s">
        <v>2388</v>
      </c>
      <c r="N1515" s="1" t="s">
        <v>247</v>
      </c>
    </row>
    <row r="1516" spans="1:14" x14ac:dyDescent="0.3">
      <c r="A1516" s="1" t="s">
        <v>2421</v>
      </c>
      <c r="B1516" t="s">
        <v>2422</v>
      </c>
      <c r="C1516" s="2" t="s">
        <v>2503</v>
      </c>
      <c r="D1516" t="s">
        <v>282</v>
      </c>
      <c r="E1516" s="8" t="s">
        <v>166</v>
      </c>
      <c r="F1516" s="15" t="s">
        <v>118</v>
      </c>
      <c r="G1516" s="5" t="s">
        <v>150</v>
      </c>
      <c r="H1516" s="6" t="s">
        <v>120</v>
      </c>
      <c r="I1516" s="9" t="s">
        <v>2431</v>
      </c>
      <c r="J1516" s="5" t="s">
        <v>120</v>
      </c>
      <c r="K1516" t="s">
        <v>230</v>
      </c>
      <c r="L1516" t="s">
        <v>2432</v>
      </c>
      <c r="M1516" t="s">
        <v>2433</v>
      </c>
      <c r="N1516" t="s">
        <v>247</v>
      </c>
    </row>
    <row r="1517" spans="1:14" x14ac:dyDescent="0.3">
      <c r="A1517" s="1" t="s">
        <v>2421</v>
      </c>
      <c r="B1517" t="s">
        <v>2422</v>
      </c>
      <c r="C1517" s="2" t="s">
        <v>2504</v>
      </c>
      <c r="D1517" t="s">
        <v>282</v>
      </c>
      <c r="E1517" s="7" t="s">
        <v>158</v>
      </c>
      <c r="F1517" s="15" t="s">
        <v>118</v>
      </c>
      <c r="G1517" s="5" t="s">
        <v>283</v>
      </c>
      <c r="H1517" s="6" t="s">
        <v>120</v>
      </c>
      <c r="I1517" s="9" t="s">
        <v>2424</v>
      </c>
      <c r="J1517" s="5" t="s">
        <v>120</v>
      </c>
      <c r="K1517" t="s">
        <v>230</v>
      </c>
      <c r="L1517" t="s">
        <v>2505</v>
      </c>
      <c r="M1517" t="s">
        <v>2388</v>
      </c>
      <c r="N1517" s="1" t="s">
        <v>247</v>
      </c>
    </row>
    <row r="1518" spans="1:14" x14ac:dyDescent="0.3">
      <c r="A1518" s="1" t="s">
        <v>2421</v>
      </c>
      <c r="B1518" t="s">
        <v>2422</v>
      </c>
      <c r="C1518" s="2" t="s">
        <v>2506</v>
      </c>
      <c r="D1518" t="s">
        <v>282</v>
      </c>
      <c r="E1518" s="7" t="s">
        <v>158</v>
      </c>
      <c r="F1518" s="15" t="s">
        <v>118</v>
      </c>
      <c r="G1518" s="5" t="s">
        <v>150</v>
      </c>
      <c r="H1518" s="6" t="s">
        <v>120</v>
      </c>
      <c r="I1518" s="9" t="s">
        <v>2424</v>
      </c>
      <c r="J1518" s="5" t="s">
        <v>120</v>
      </c>
      <c r="K1518" t="s">
        <v>387</v>
      </c>
      <c r="L1518" t="s">
        <v>2492</v>
      </c>
      <c r="M1518" t="s">
        <v>2388</v>
      </c>
      <c r="N1518" t="s">
        <v>247</v>
      </c>
    </row>
    <row r="1519" spans="1:14" x14ac:dyDescent="0.3">
      <c r="A1519" s="1" t="s">
        <v>2421</v>
      </c>
      <c r="B1519" t="s">
        <v>2422</v>
      </c>
      <c r="C1519" s="2" t="s">
        <v>2507</v>
      </c>
      <c r="D1519" t="s">
        <v>282</v>
      </c>
      <c r="E1519" s="8" t="s">
        <v>166</v>
      </c>
      <c r="F1519" s="15" t="s">
        <v>118</v>
      </c>
      <c r="G1519" s="5" t="s">
        <v>150</v>
      </c>
      <c r="H1519" s="6" t="s">
        <v>120</v>
      </c>
      <c r="I1519" s="9" t="s">
        <v>2424</v>
      </c>
      <c r="J1519" s="5" t="s">
        <v>120</v>
      </c>
      <c r="K1519" t="s">
        <v>235</v>
      </c>
      <c r="L1519" t="s">
        <v>2495</v>
      </c>
      <c r="M1519" t="s">
        <v>2388</v>
      </c>
      <c r="N1519" t="s">
        <v>247</v>
      </c>
    </row>
    <row r="1520" spans="1:14" x14ac:dyDescent="0.3">
      <c r="A1520" s="1" t="s">
        <v>2421</v>
      </c>
      <c r="B1520" t="s">
        <v>2422</v>
      </c>
      <c r="C1520" s="2" t="s">
        <v>2508</v>
      </c>
      <c r="D1520" t="s">
        <v>282</v>
      </c>
      <c r="E1520" s="7" t="s">
        <v>158</v>
      </c>
      <c r="F1520" s="15" t="s">
        <v>118</v>
      </c>
      <c r="G1520" s="5" t="s">
        <v>283</v>
      </c>
      <c r="H1520" s="6" t="s">
        <v>120</v>
      </c>
      <c r="I1520" s="5" t="s">
        <v>181</v>
      </c>
      <c r="J1520" s="5" t="s">
        <v>120</v>
      </c>
      <c r="K1520" t="s">
        <v>230</v>
      </c>
      <c r="L1520" t="s">
        <v>2509</v>
      </c>
      <c r="M1520" t="s">
        <v>2388</v>
      </c>
      <c r="N1520" t="s">
        <v>247</v>
      </c>
    </row>
    <row r="1521" spans="1:14" x14ac:dyDescent="0.3">
      <c r="A1521" s="1" t="s">
        <v>2421</v>
      </c>
      <c r="B1521" t="s">
        <v>2422</v>
      </c>
      <c r="C1521" s="2" t="s">
        <v>2510</v>
      </c>
      <c r="D1521" t="s">
        <v>282</v>
      </c>
      <c r="E1521" s="7" t="s">
        <v>158</v>
      </c>
      <c r="F1521" s="15" t="s">
        <v>118</v>
      </c>
      <c r="G1521" s="5" t="s">
        <v>283</v>
      </c>
      <c r="H1521" s="6" t="s">
        <v>120</v>
      </c>
      <c r="I1521" s="9" t="s">
        <v>2431</v>
      </c>
      <c r="J1521" s="5" t="s">
        <v>120</v>
      </c>
      <c r="K1521" t="s">
        <v>230</v>
      </c>
      <c r="L1521" t="s">
        <v>2511</v>
      </c>
      <c r="M1521" t="s">
        <v>2512</v>
      </c>
      <c r="N1521" s="1" t="s">
        <v>247</v>
      </c>
    </row>
    <row r="1522" spans="1:14" x14ac:dyDescent="0.3">
      <c r="A1522" s="1" t="s">
        <v>2421</v>
      </c>
      <c r="B1522" t="s">
        <v>2422</v>
      </c>
      <c r="C1522" s="2" t="s">
        <v>2513</v>
      </c>
      <c r="D1522" t="s">
        <v>282</v>
      </c>
      <c r="E1522" s="8" t="s">
        <v>166</v>
      </c>
      <c r="F1522" s="15" t="s">
        <v>118</v>
      </c>
      <c r="G1522" s="5" t="s">
        <v>150</v>
      </c>
      <c r="H1522" s="6" t="s">
        <v>120</v>
      </c>
      <c r="I1522" s="9" t="s">
        <v>2431</v>
      </c>
      <c r="J1522" s="5" t="s">
        <v>120</v>
      </c>
      <c r="K1522" t="s">
        <v>230</v>
      </c>
      <c r="L1522" t="s">
        <v>2432</v>
      </c>
      <c r="M1522" t="s">
        <v>2433</v>
      </c>
      <c r="N1522" s="1" t="s">
        <v>247</v>
      </c>
    </row>
    <row r="1523" spans="1:14" x14ac:dyDescent="0.3">
      <c r="A1523" s="1" t="s">
        <v>2421</v>
      </c>
      <c r="B1523" t="s">
        <v>2422</v>
      </c>
      <c r="C1523" s="2" t="s">
        <v>2514</v>
      </c>
      <c r="D1523" t="s">
        <v>282</v>
      </c>
      <c r="E1523" s="8" t="s">
        <v>166</v>
      </c>
      <c r="F1523" s="15" t="s">
        <v>118</v>
      </c>
      <c r="G1523" s="5" t="s">
        <v>150</v>
      </c>
      <c r="H1523" s="6" t="s">
        <v>120</v>
      </c>
      <c r="I1523" s="9" t="s">
        <v>2431</v>
      </c>
      <c r="J1523" s="5" t="s">
        <v>120</v>
      </c>
      <c r="K1523" t="s">
        <v>387</v>
      </c>
      <c r="L1523" t="s">
        <v>2499</v>
      </c>
      <c r="M1523" t="s">
        <v>2512</v>
      </c>
      <c r="N1523" s="1" t="s">
        <v>247</v>
      </c>
    </row>
    <row r="1524" spans="1:14" x14ac:dyDescent="0.3">
      <c r="A1524" s="1" t="s">
        <v>2421</v>
      </c>
      <c r="B1524" t="s">
        <v>2422</v>
      </c>
      <c r="C1524" s="2" t="s">
        <v>2515</v>
      </c>
      <c r="D1524" t="s">
        <v>282</v>
      </c>
      <c r="E1524" s="8" t="s">
        <v>166</v>
      </c>
      <c r="F1524" s="15" t="s">
        <v>118</v>
      </c>
      <c r="G1524" s="5" t="s">
        <v>150</v>
      </c>
      <c r="H1524" s="6" t="s">
        <v>120</v>
      </c>
      <c r="I1524" s="9" t="s">
        <v>2424</v>
      </c>
      <c r="J1524" s="5" t="s">
        <v>120</v>
      </c>
      <c r="K1524" t="s">
        <v>235</v>
      </c>
      <c r="L1524" t="s">
        <v>2502</v>
      </c>
      <c r="M1524" t="s">
        <v>2388</v>
      </c>
      <c r="N1524" t="s">
        <v>247</v>
      </c>
    </row>
    <row r="1525" spans="1:14" x14ac:dyDescent="0.3">
      <c r="A1525" s="1" t="s">
        <v>2421</v>
      </c>
      <c r="B1525" t="s">
        <v>2422</v>
      </c>
      <c r="C1525" s="2" t="s">
        <v>2516</v>
      </c>
      <c r="D1525" t="s">
        <v>282</v>
      </c>
      <c r="E1525" s="7" t="s">
        <v>158</v>
      </c>
      <c r="F1525" s="15" t="s">
        <v>118</v>
      </c>
      <c r="G1525" s="5" t="s">
        <v>150</v>
      </c>
      <c r="H1525" s="6" t="s">
        <v>120</v>
      </c>
      <c r="I1525" s="9" t="s">
        <v>2424</v>
      </c>
      <c r="J1525" s="5" t="s">
        <v>120</v>
      </c>
      <c r="K1525" t="s">
        <v>2451</v>
      </c>
      <c r="L1525" t="s">
        <v>2505</v>
      </c>
      <c r="M1525" t="s">
        <v>2388</v>
      </c>
      <c r="N1525" t="s">
        <v>247</v>
      </c>
    </row>
    <row r="1526" spans="1:14" x14ac:dyDescent="0.3">
      <c r="A1526" s="1" t="s">
        <v>2421</v>
      </c>
      <c r="B1526" t="s">
        <v>2422</v>
      </c>
      <c r="C1526" s="2" t="s">
        <v>2517</v>
      </c>
      <c r="D1526" t="s">
        <v>282</v>
      </c>
      <c r="E1526" s="7" t="s">
        <v>158</v>
      </c>
      <c r="F1526" s="15" t="s">
        <v>118</v>
      </c>
      <c r="G1526" s="5" t="s">
        <v>283</v>
      </c>
      <c r="H1526" s="6" t="s">
        <v>120</v>
      </c>
      <c r="I1526" s="9" t="s">
        <v>2424</v>
      </c>
      <c r="J1526" s="5" t="s">
        <v>120</v>
      </c>
      <c r="K1526" t="s">
        <v>230</v>
      </c>
      <c r="L1526" t="s">
        <v>2518</v>
      </c>
      <c r="M1526" t="s">
        <v>2388</v>
      </c>
      <c r="N1526" s="1" t="s">
        <v>247</v>
      </c>
    </row>
    <row r="1527" spans="1:14" x14ac:dyDescent="0.3">
      <c r="A1527" s="1" t="s">
        <v>2421</v>
      </c>
      <c r="B1527" t="s">
        <v>2422</v>
      </c>
      <c r="C1527" s="2" t="s">
        <v>2519</v>
      </c>
      <c r="D1527" t="s">
        <v>282</v>
      </c>
      <c r="E1527" s="7" t="s">
        <v>158</v>
      </c>
      <c r="F1527" s="15" t="s">
        <v>118</v>
      </c>
      <c r="G1527" s="5" t="s">
        <v>150</v>
      </c>
      <c r="H1527" s="6" t="s">
        <v>120</v>
      </c>
      <c r="I1527" s="9" t="s">
        <v>2424</v>
      </c>
      <c r="J1527" s="5" t="s">
        <v>120</v>
      </c>
      <c r="K1527" t="s">
        <v>238</v>
      </c>
      <c r="L1527" t="s">
        <v>2509</v>
      </c>
      <c r="M1527" t="s">
        <v>2388</v>
      </c>
      <c r="N1527" t="s">
        <v>247</v>
      </c>
    </row>
    <row r="1528" spans="1:14" x14ac:dyDescent="0.3">
      <c r="A1528" s="1" t="s">
        <v>2421</v>
      </c>
      <c r="B1528" t="s">
        <v>2422</v>
      </c>
      <c r="C1528" s="2" t="s">
        <v>2520</v>
      </c>
      <c r="D1528" t="s">
        <v>282</v>
      </c>
      <c r="E1528" s="7" t="s">
        <v>158</v>
      </c>
      <c r="F1528" s="15" t="s">
        <v>118</v>
      </c>
      <c r="G1528" s="5" t="s">
        <v>283</v>
      </c>
      <c r="H1528" s="6" t="s">
        <v>120</v>
      </c>
      <c r="I1528" s="9" t="s">
        <v>2424</v>
      </c>
      <c r="J1528" s="5" t="s">
        <v>120</v>
      </c>
      <c r="K1528" t="s">
        <v>230</v>
      </c>
      <c r="L1528" t="s">
        <v>2521</v>
      </c>
      <c r="M1528" t="s">
        <v>2388</v>
      </c>
      <c r="N1528" t="s">
        <v>247</v>
      </c>
    </row>
    <row r="1529" spans="1:14" x14ac:dyDescent="0.3">
      <c r="A1529" s="1" t="s">
        <v>2421</v>
      </c>
      <c r="B1529" t="s">
        <v>2422</v>
      </c>
      <c r="C1529" s="2" t="s">
        <v>2522</v>
      </c>
      <c r="D1529" t="s">
        <v>282</v>
      </c>
      <c r="E1529" s="7" t="s">
        <v>158</v>
      </c>
      <c r="F1529" s="15" t="s">
        <v>118</v>
      </c>
      <c r="G1529" s="5" t="s">
        <v>150</v>
      </c>
      <c r="H1529" s="6" t="s">
        <v>120</v>
      </c>
      <c r="I1529" s="9" t="s">
        <v>2424</v>
      </c>
      <c r="J1529" s="5" t="s">
        <v>120</v>
      </c>
      <c r="K1529" t="s">
        <v>235</v>
      </c>
      <c r="L1529" t="s">
        <v>2511</v>
      </c>
      <c r="M1529" t="s">
        <v>2388</v>
      </c>
      <c r="N1529" t="s">
        <v>247</v>
      </c>
    </row>
    <row r="1530" spans="1:14" x14ac:dyDescent="0.3">
      <c r="A1530" s="1" t="s">
        <v>2421</v>
      </c>
      <c r="B1530" t="s">
        <v>2422</v>
      </c>
      <c r="C1530" s="2" t="s">
        <v>2523</v>
      </c>
      <c r="D1530" t="s">
        <v>282</v>
      </c>
      <c r="E1530" s="8" t="s">
        <v>166</v>
      </c>
      <c r="F1530" s="15" t="s">
        <v>118</v>
      </c>
      <c r="G1530" s="5" t="s">
        <v>150</v>
      </c>
      <c r="H1530" s="6" t="s">
        <v>120</v>
      </c>
      <c r="I1530" s="9" t="s">
        <v>2431</v>
      </c>
      <c r="J1530" s="5" t="s">
        <v>120</v>
      </c>
      <c r="K1530" t="s">
        <v>230</v>
      </c>
      <c r="L1530" t="s">
        <v>2432</v>
      </c>
      <c r="M1530" t="s">
        <v>2433</v>
      </c>
      <c r="N1530" t="s">
        <v>247</v>
      </c>
    </row>
    <row r="1531" spans="1:14" x14ac:dyDescent="0.3">
      <c r="A1531" s="1" t="s">
        <v>2421</v>
      </c>
      <c r="B1531" t="s">
        <v>2422</v>
      </c>
      <c r="C1531" s="2" t="s">
        <v>2524</v>
      </c>
      <c r="D1531" t="s">
        <v>282</v>
      </c>
      <c r="E1531" s="7" t="s">
        <v>158</v>
      </c>
      <c r="F1531" s="15" t="s">
        <v>118</v>
      </c>
      <c r="G1531" s="5" t="s">
        <v>283</v>
      </c>
      <c r="H1531" s="6" t="s">
        <v>120</v>
      </c>
      <c r="I1531" s="9" t="s">
        <v>2424</v>
      </c>
      <c r="J1531" s="5" t="s">
        <v>120</v>
      </c>
      <c r="K1531" t="s">
        <v>230</v>
      </c>
      <c r="L1531" t="s">
        <v>2525</v>
      </c>
      <c r="M1531" t="s">
        <v>2388</v>
      </c>
      <c r="N1531" s="1" t="s">
        <v>247</v>
      </c>
    </row>
    <row r="1532" spans="1:14" x14ac:dyDescent="0.3">
      <c r="A1532" s="1" t="s">
        <v>2421</v>
      </c>
      <c r="B1532" t="s">
        <v>2422</v>
      </c>
      <c r="C1532" s="2" t="s">
        <v>2526</v>
      </c>
      <c r="D1532" t="s">
        <v>282</v>
      </c>
      <c r="E1532" s="7" t="s">
        <v>158</v>
      </c>
      <c r="F1532" s="15" t="s">
        <v>118</v>
      </c>
      <c r="G1532" s="5" t="s">
        <v>283</v>
      </c>
      <c r="H1532" s="6" t="s">
        <v>120</v>
      </c>
      <c r="I1532" s="9" t="s">
        <v>2424</v>
      </c>
      <c r="J1532" s="5" t="s">
        <v>120</v>
      </c>
      <c r="K1532" t="s">
        <v>230</v>
      </c>
      <c r="L1532" t="s">
        <v>2527</v>
      </c>
      <c r="M1532" t="s">
        <v>2388</v>
      </c>
      <c r="N1532" t="s">
        <v>247</v>
      </c>
    </row>
    <row r="1533" spans="1:14" x14ac:dyDescent="0.3">
      <c r="A1533" s="1" t="s">
        <v>2421</v>
      </c>
      <c r="B1533" t="s">
        <v>2422</v>
      </c>
      <c r="C1533" s="2" t="s">
        <v>2528</v>
      </c>
      <c r="D1533" t="s">
        <v>282</v>
      </c>
      <c r="E1533" s="8" t="s">
        <v>166</v>
      </c>
      <c r="F1533" s="15" t="s">
        <v>118</v>
      </c>
      <c r="G1533" s="5" t="s">
        <v>150</v>
      </c>
      <c r="H1533" s="6" t="s">
        <v>120</v>
      </c>
      <c r="I1533" s="9" t="s">
        <v>2424</v>
      </c>
      <c r="J1533" s="5" t="s">
        <v>120</v>
      </c>
      <c r="K1533" t="s">
        <v>387</v>
      </c>
      <c r="L1533" t="s">
        <v>2521</v>
      </c>
      <c r="M1533" t="s">
        <v>2388</v>
      </c>
      <c r="N1533" t="s">
        <v>247</v>
      </c>
    </row>
    <row r="1534" spans="1:14" x14ac:dyDescent="0.3">
      <c r="A1534" s="1" t="s">
        <v>2421</v>
      </c>
      <c r="B1534" t="s">
        <v>2422</v>
      </c>
      <c r="C1534" s="2" t="s">
        <v>2529</v>
      </c>
      <c r="D1534" t="s">
        <v>282</v>
      </c>
      <c r="E1534" s="8" t="s">
        <v>166</v>
      </c>
      <c r="F1534" s="15" t="s">
        <v>118</v>
      </c>
      <c r="G1534" s="5" t="s">
        <v>150</v>
      </c>
      <c r="H1534" s="6" t="s">
        <v>120</v>
      </c>
      <c r="I1534" s="9" t="s">
        <v>2424</v>
      </c>
      <c r="J1534" s="5" t="s">
        <v>120</v>
      </c>
      <c r="K1534" t="s">
        <v>235</v>
      </c>
      <c r="L1534" t="s">
        <v>2525</v>
      </c>
      <c r="M1534" t="s">
        <v>2388</v>
      </c>
      <c r="N1534" t="s">
        <v>247</v>
      </c>
    </row>
    <row r="1535" spans="1:14" x14ac:dyDescent="0.3">
      <c r="A1535" s="1" t="s">
        <v>2421</v>
      </c>
      <c r="B1535" t="s">
        <v>2422</v>
      </c>
      <c r="C1535" s="2" t="s">
        <v>2530</v>
      </c>
      <c r="D1535" t="s">
        <v>282</v>
      </c>
      <c r="E1535" s="7" t="s">
        <v>158</v>
      </c>
      <c r="F1535" s="15" t="s">
        <v>118</v>
      </c>
      <c r="G1535" s="5" t="s">
        <v>283</v>
      </c>
      <c r="H1535" s="6" t="s">
        <v>120</v>
      </c>
      <c r="I1535" s="9" t="s">
        <v>2424</v>
      </c>
      <c r="J1535" s="5" t="s">
        <v>120</v>
      </c>
      <c r="K1535" t="s">
        <v>230</v>
      </c>
      <c r="L1535" t="s">
        <v>2531</v>
      </c>
      <c r="M1535" t="s">
        <v>2388</v>
      </c>
      <c r="N1535" t="s">
        <v>247</v>
      </c>
    </row>
    <row r="1536" spans="1:14" x14ac:dyDescent="0.3">
      <c r="A1536" s="1" t="s">
        <v>2421</v>
      </c>
      <c r="B1536" t="s">
        <v>2422</v>
      </c>
      <c r="C1536" s="2" t="s">
        <v>2532</v>
      </c>
      <c r="D1536" t="s">
        <v>282</v>
      </c>
      <c r="E1536" s="7" t="s">
        <v>158</v>
      </c>
      <c r="F1536" s="15" t="s">
        <v>118</v>
      </c>
      <c r="G1536" s="5" t="s">
        <v>283</v>
      </c>
      <c r="H1536" s="6" t="s">
        <v>120</v>
      </c>
      <c r="I1536" s="9" t="s">
        <v>2424</v>
      </c>
      <c r="J1536" s="5" t="s">
        <v>120</v>
      </c>
      <c r="K1536" t="s">
        <v>230</v>
      </c>
      <c r="L1536" t="s">
        <v>2533</v>
      </c>
      <c r="M1536" t="s">
        <v>2388</v>
      </c>
      <c r="N1536" t="s">
        <v>247</v>
      </c>
    </row>
    <row r="1537" spans="1:14" x14ac:dyDescent="0.3">
      <c r="A1537" s="1" t="s">
        <v>2421</v>
      </c>
      <c r="B1537" t="s">
        <v>2422</v>
      </c>
      <c r="C1537" s="2" t="s">
        <v>2534</v>
      </c>
      <c r="D1537" t="s">
        <v>282</v>
      </c>
      <c r="E1537" s="7" t="s">
        <v>158</v>
      </c>
      <c r="F1537" s="15" t="s">
        <v>118</v>
      </c>
      <c r="G1537" s="5" t="s">
        <v>283</v>
      </c>
      <c r="H1537" s="6" t="s">
        <v>120</v>
      </c>
      <c r="I1537" s="9" t="s">
        <v>2424</v>
      </c>
      <c r="J1537" s="5" t="s">
        <v>120</v>
      </c>
      <c r="K1537" t="s">
        <v>230</v>
      </c>
      <c r="L1537" t="s">
        <v>2535</v>
      </c>
      <c r="M1537" t="s">
        <v>2388</v>
      </c>
      <c r="N1537" s="1" t="s">
        <v>247</v>
      </c>
    </row>
    <row r="1538" spans="1:14" x14ac:dyDescent="0.3">
      <c r="A1538" s="1" t="s">
        <v>2421</v>
      </c>
      <c r="B1538" t="s">
        <v>2422</v>
      </c>
      <c r="C1538" s="2" t="s">
        <v>2536</v>
      </c>
      <c r="D1538" t="s">
        <v>282</v>
      </c>
      <c r="E1538" s="7" t="s">
        <v>158</v>
      </c>
      <c r="F1538" s="15" t="s">
        <v>118</v>
      </c>
      <c r="G1538" s="5" t="s">
        <v>283</v>
      </c>
      <c r="H1538" s="6" t="s">
        <v>120</v>
      </c>
      <c r="I1538" s="9" t="s">
        <v>2424</v>
      </c>
      <c r="J1538" s="5" t="s">
        <v>120</v>
      </c>
      <c r="K1538" t="s">
        <v>230</v>
      </c>
      <c r="L1538" t="s">
        <v>2537</v>
      </c>
      <c r="M1538" t="s">
        <v>2388</v>
      </c>
      <c r="N1538" s="1" t="s">
        <v>247</v>
      </c>
    </row>
    <row r="1539" spans="1:14" x14ac:dyDescent="0.3">
      <c r="A1539" s="1" t="s">
        <v>2421</v>
      </c>
      <c r="B1539" t="s">
        <v>2422</v>
      </c>
      <c r="C1539" s="2" t="s">
        <v>2538</v>
      </c>
      <c r="D1539" t="s">
        <v>282</v>
      </c>
      <c r="E1539" s="7" t="s">
        <v>158</v>
      </c>
      <c r="F1539" s="15" t="s">
        <v>118</v>
      </c>
      <c r="G1539" s="5" t="s">
        <v>283</v>
      </c>
      <c r="H1539" s="6" t="s">
        <v>120</v>
      </c>
      <c r="I1539" s="9" t="s">
        <v>2424</v>
      </c>
      <c r="J1539" s="5" t="s">
        <v>120</v>
      </c>
      <c r="K1539" t="s">
        <v>230</v>
      </c>
      <c r="L1539" t="s">
        <v>2539</v>
      </c>
      <c r="M1539" t="s">
        <v>2388</v>
      </c>
      <c r="N1539" s="1" t="s">
        <v>247</v>
      </c>
    </row>
    <row r="1540" spans="1:14" x14ac:dyDescent="0.3">
      <c r="A1540" s="1" t="s">
        <v>2421</v>
      </c>
      <c r="B1540" t="s">
        <v>2422</v>
      </c>
      <c r="C1540" s="2" t="s">
        <v>2540</v>
      </c>
      <c r="D1540" t="s">
        <v>282</v>
      </c>
      <c r="E1540" s="7" t="s">
        <v>158</v>
      </c>
      <c r="F1540" s="15" t="s">
        <v>118</v>
      </c>
      <c r="G1540" s="5" t="s">
        <v>150</v>
      </c>
      <c r="H1540" s="6" t="s">
        <v>120</v>
      </c>
      <c r="I1540" s="9" t="s">
        <v>2424</v>
      </c>
      <c r="J1540" s="5" t="s">
        <v>120</v>
      </c>
      <c r="K1540" t="s">
        <v>2451</v>
      </c>
      <c r="L1540" t="s">
        <v>2527</v>
      </c>
      <c r="M1540" t="s">
        <v>2388</v>
      </c>
      <c r="N1540" t="s">
        <v>247</v>
      </c>
    </row>
    <row r="1541" spans="1:14" x14ac:dyDescent="0.3">
      <c r="A1541" s="1" t="s">
        <v>2421</v>
      </c>
      <c r="B1541" t="s">
        <v>2422</v>
      </c>
      <c r="C1541" s="2" t="s">
        <v>2541</v>
      </c>
      <c r="D1541" t="s">
        <v>282</v>
      </c>
      <c r="E1541" s="7" t="s">
        <v>158</v>
      </c>
      <c r="F1541" s="15" t="s">
        <v>118</v>
      </c>
      <c r="G1541" s="5" t="s">
        <v>150</v>
      </c>
      <c r="H1541" s="6" t="s">
        <v>120</v>
      </c>
      <c r="I1541" s="9" t="s">
        <v>2424</v>
      </c>
      <c r="J1541" s="5" t="s">
        <v>120</v>
      </c>
      <c r="K1541" t="s">
        <v>238</v>
      </c>
      <c r="L1541" t="s">
        <v>2531</v>
      </c>
      <c r="M1541" t="s">
        <v>2388</v>
      </c>
      <c r="N1541" s="1" t="s">
        <v>247</v>
      </c>
    </row>
    <row r="1542" spans="1:14" x14ac:dyDescent="0.3">
      <c r="A1542" s="1" t="s">
        <v>2421</v>
      </c>
      <c r="B1542" t="s">
        <v>2422</v>
      </c>
      <c r="C1542" s="2" t="s">
        <v>2542</v>
      </c>
      <c r="D1542" t="s">
        <v>282</v>
      </c>
      <c r="E1542" s="7" t="s">
        <v>158</v>
      </c>
      <c r="F1542" s="15" t="s">
        <v>118</v>
      </c>
      <c r="G1542" s="5" t="s">
        <v>283</v>
      </c>
      <c r="H1542" s="6" t="s">
        <v>120</v>
      </c>
      <c r="I1542" s="9" t="s">
        <v>2424</v>
      </c>
      <c r="J1542" s="5" t="s">
        <v>120</v>
      </c>
      <c r="K1542" t="s">
        <v>230</v>
      </c>
      <c r="L1542" t="s">
        <v>2543</v>
      </c>
      <c r="M1542" t="s">
        <v>2388</v>
      </c>
      <c r="N1542" t="s">
        <v>247</v>
      </c>
    </row>
    <row r="1543" spans="1:14" x14ac:dyDescent="0.3">
      <c r="A1543" s="1" t="s">
        <v>2421</v>
      </c>
      <c r="B1543" t="s">
        <v>2422</v>
      </c>
      <c r="C1543" s="2" t="s">
        <v>2544</v>
      </c>
      <c r="D1543" t="s">
        <v>282</v>
      </c>
      <c r="E1543" s="7" t="s">
        <v>158</v>
      </c>
      <c r="F1543" s="15" t="s">
        <v>118</v>
      </c>
      <c r="G1543" s="5" t="s">
        <v>283</v>
      </c>
      <c r="H1543" s="6" t="s">
        <v>120</v>
      </c>
      <c r="I1543" s="9" t="s">
        <v>2424</v>
      </c>
      <c r="J1543" s="5" t="s">
        <v>120</v>
      </c>
      <c r="K1543" t="s">
        <v>230</v>
      </c>
      <c r="L1543" t="s">
        <v>2545</v>
      </c>
      <c r="M1543" t="s">
        <v>2388</v>
      </c>
      <c r="N1543" t="s">
        <v>247</v>
      </c>
    </row>
    <row r="1544" spans="1:14" x14ac:dyDescent="0.3">
      <c r="A1544" s="1" t="s">
        <v>2421</v>
      </c>
      <c r="B1544" t="s">
        <v>2422</v>
      </c>
      <c r="C1544" s="2" t="s">
        <v>2546</v>
      </c>
      <c r="D1544" t="s">
        <v>282</v>
      </c>
      <c r="E1544" s="7" t="s">
        <v>158</v>
      </c>
      <c r="F1544" s="15" t="s">
        <v>118</v>
      </c>
      <c r="G1544" s="5" t="s">
        <v>150</v>
      </c>
      <c r="H1544" s="6" t="s">
        <v>120</v>
      </c>
      <c r="I1544" s="9" t="s">
        <v>2424</v>
      </c>
      <c r="J1544" s="5" t="s">
        <v>120</v>
      </c>
      <c r="K1544" t="s">
        <v>235</v>
      </c>
      <c r="L1544" t="s">
        <v>2533</v>
      </c>
      <c r="M1544" t="s">
        <v>2388</v>
      </c>
      <c r="N1544" t="s">
        <v>247</v>
      </c>
    </row>
    <row r="1545" spans="1:14" x14ac:dyDescent="0.3">
      <c r="A1545" s="1" t="s">
        <v>2421</v>
      </c>
      <c r="B1545" t="s">
        <v>2422</v>
      </c>
      <c r="C1545" s="2" t="s">
        <v>2547</v>
      </c>
      <c r="D1545" t="s">
        <v>282</v>
      </c>
      <c r="E1545" s="7" t="s">
        <v>158</v>
      </c>
      <c r="F1545" s="15" t="s">
        <v>118</v>
      </c>
      <c r="G1545" s="5" t="s">
        <v>283</v>
      </c>
      <c r="H1545" s="6" t="s">
        <v>120</v>
      </c>
      <c r="I1545" s="9" t="s">
        <v>2424</v>
      </c>
      <c r="J1545" s="5" t="s">
        <v>120</v>
      </c>
      <c r="K1545" t="s">
        <v>230</v>
      </c>
      <c r="L1545" t="s">
        <v>2548</v>
      </c>
      <c r="M1545" t="s">
        <v>2388</v>
      </c>
      <c r="N1545" s="1" t="s">
        <v>247</v>
      </c>
    </row>
    <row r="1546" spans="1:14" x14ac:dyDescent="0.3">
      <c r="A1546" s="1" t="s">
        <v>2421</v>
      </c>
      <c r="B1546" t="s">
        <v>2422</v>
      </c>
      <c r="C1546" s="2" t="s">
        <v>2549</v>
      </c>
      <c r="D1546" t="s">
        <v>282</v>
      </c>
      <c r="E1546" s="7" t="s">
        <v>158</v>
      </c>
      <c r="F1546" s="15" t="s">
        <v>118</v>
      </c>
      <c r="G1546" s="5" t="s">
        <v>283</v>
      </c>
      <c r="H1546" s="6" t="s">
        <v>120</v>
      </c>
      <c r="I1546" s="9" t="s">
        <v>2424</v>
      </c>
      <c r="J1546" s="5" t="s">
        <v>120</v>
      </c>
      <c r="K1546" t="s">
        <v>230</v>
      </c>
      <c r="L1546" t="s">
        <v>2550</v>
      </c>
      <c r="M1546" t="s">
        <v>2388</v>
      </c>
      <c r="N1546" s="1" t="s">
        <v>247</v>
      </c>
    </row>
    <row r="1547" spans="1:14" x14ac:dyDescent="0.3">
      <c r="A1547" s="1" t="s">
        <v>2421</v>
      </c>
      <c r="B1547" t="s">
        <v>2422</v>
      </c>
      <c r="C1547" s="2" t="s">
        <v>2551</v>
      </c>
      <c r="D1547" t="s">
        <v>282</v>
      </c>
      <c r="E1547" s="7" t="s">
        <v>158</v>
      </c>
      <c r="F1547" s="15" t="s">
        <v>118</v>
      </c>
      <c r="G1547" s="5" t="s">
        <v>283</v>
      </c>
      <c r="H1547" s="6" t="s">
        <v>120</v>
      </c>
      <c r="I1547" s="9" t="s">
        <v>2424</v>
      </c>
      <c r="J1547" s="5" t="s">
        <v>120</v>
      </c>
      <c r="K1547" t="s">
        <v>230</v>
      </c>
      <c r="L1547" t="s">
        <v>2552</v>
      </c>
      <c r="M1547" t="s">
        <v>2388</v>
      </c>
      <c r="N1547" t="s">
        <v>247</v>
      </c>
    </row>
    <row r="1548" spans="1:14" x14ac:dyDescent="0.3">
      <c r="A1548" s="1" t="s">
        <v>2421</v>
      </c>
      <c r="B1548" t="s">
        <v>2422</v>
      </c>
      <c r="C1548" s="2" t="s">
        <v>2553</v>
      </c>
      <c r="D1548" t="s">
        <v>282</v>
      </c>
      <c r="E1548" s="7" t="s">
        <v>158</v>
      </c>
      <c r="F1548" s="15" t="s">
        <v>118</v>
      </c>
      <c r="G1548" s="5" t="s">
        <v>283</v>
      </c>
      <c r="H1548" s="6" t="s">
        <v>120</v>
      </c>
      <c r="I1548" s="9" t="s">
        <v>2424</v>
      </c>
      <c r="J1548" s="5" t="s">
        <v>120</v>
      </c>
      <c r="K1548" t="s">
        <v>230</v>
      </c>
      <c r="L1548" t="s">
        <v>2554</v>
      </c>
      <c r="M1548" t="s">
        <v>2388</v>
      </c>
      <c r="N1548" t="s">
        <v>247</v>
      </c>
    </row>
    <row r="1549" spans="1:14" x14ac:dyDescent="0.3">
      <c r="A1549" s="1" t="s">
        <v>2421</v>
      </c>
      <c r="B1549" t="s">
        <v>2422</v>
      </c>
      <c r="C1549" s="2" t="s">
        <v>2555</v>
      </c>
      <c r="D1549" t="s">
        <v>282</v>
      </c>
      <c r="E1549" s="7" t="s">
        <v>158</v>
      </c>
      <c r="F1549" s="15" t="s">
        <v>118</v>
      </c>
      <c r="G1549" s="5" t="s">
        <v>283</v>
      </c>
      <c r="H1549" s="6" t="s">
        <v>120</v>
      </c>
      <c r="I1549" s="9" t="s">
        <v>2424</v>
      </c>
      <c r="J1549" s="5" t="s">
        <v>120</v>
      </c>
      <c r="K1549" t="s">
        <v>230</v>
      </c>
      <c r="L1549" t="s">
        <v>2556</v>
      </c>
      <c r="M1549" t="s">
        <v>2388</v>
      </c>
      <c r="N1549" t="s">
        <v>247</v>
      </c>
    </row>
    <row r="1550" spans="1:14" x14ac:dyDescent="0.3">
      <c r="A1550" s="1" t="s">
        <v>2421</v>
      </c>
      <c r="B1550" t="s">
        <v>2422</v>
      </c>
      <c r="C1550" s="2" t="s">
        <v>2557</v>
      </c>
      <c r="D1550" t="s">
        <v>282</v>
      </c>
      <c r="E1550" s="7" t="s">
        <v>158</v>
      </c>
      <c r="F1550" s="15" t="s">
        <v>118</v>
      </c>
      <c r="G1550" s="5" t="s">
        <v>150</v>
      </c>
      <c r="H1550" s="6" t="s">
        <v>120</v>
      </c>
      <c r="I1550" s="9" t="s">
        <v>2424</v>
      </c>
      <c r="J1550" s="5" t="s">
        <v>120</v>
      </c>
      <c r="K1550" t="s">
        <v>235</v>
      </c>
      <c r="L1550" t="s">
        <v>2535</v>
      </c>
      <c r="M1550" t="s">
        <v>2388</v>
      </c>
      <c r="N1550" s="1" t="s">
        <v>247</v>
      </c>
    </row>
    <row r="1551" spans="1:14" x14ac:dyDescent="0.3">
      <c r="A1551" s="1" t="s">
        <v>2421</v>
      </c>
      <c r="B1551" t="s">
        <v>2422</v>
      </c>
      <c r="C1551" s="2" t="s">
        <v>2558</v>
      </c>
      <c r="D1551" t="s">
        <v>282</v>
      </c>
      <c r="E1551" s="7" t="s">
        <v>158</v>
      </c>
      <c r="F1551" s="15" t="s">
        <v>118</v>
      </c>
      <c r="G1551" s="5" t="s">
        <v>283</v>
      </c>
      <c r="H1551" s="6" t="s">
        <v>120</v>
      </c>
      <c r="I1551" s="9" t="s">
        <v>2424</v>
      </c>
      <c r="J1551" s="5" t="s">
        <v>120</v>
      </c>
      <c r="K1551" t="s">
        <v>230</v>
      </c>
      <c r="L1551" t="s">
        <v>2559</v>
      </c>
      <c r="M1551" t="s">
        <v>2388</v>
      </c>
      <c r="N1551" t="s">
        <v>247</v>
      </c>
    </row>
    <row r="1552" spans="1:14" x14ac:dyDescent="0.3">
      <c r="A1552" s="1" t="s">
        <v>2421</v>
      </c>
      <c r="B1552" t="s">
        <v>2422</v>
      </c>
      <c r="C1552" s="2" t="s">
        <v>2560</v>
      </c>
      <c r="D1552" t="s">
        <v>282</v>
      </c>
      <c r="E1552" s="7" t="s">
        <v>158</v>
      </c>
      <c r="F1552" s="15" t="s">
        <v>118</v>
      </c>
      <c r="G1552" s="5" t="s">
        <v>283</v>
      </c>
      <c r="H1552" s="6" t="s">
        <v>120</v>
      </c>
      <c r="I1552" s="9" t="s">
        <v>2424</v>
      </c>
      <c r="J1552" s="5" t="s">
        <v>120</v>
      </c>
      <c r="K1552" t="s">
        <v>230</v>
      </c>
      <c r="L1552" t="s">
        <v>2561</v>
      </c>
      <c r="M1552" t="s">
        <v>2388</v>
      </c>
      <c r="N1552" s="1" t="s">
        <v>247</v>
      </c>
    </row>
    <row r="1553" spans="1:14" x14ac:dyDescent="0.3">
      <c r="A1553" s="1" t="s">
        <v>2421</v>
      </c>
      <c r="B1553" t="s">
        <v>2422</v>
      </c>
      <c r="C1553" s="2" t="s">
        <v>2562</v>
      </c>
      <c r="D1553" t="s">
        <v>282</v>
      </c>
      <c r="E1553" s="7" t="s">
        <v>158</v>
      </c>
      <c r="F1553" s="15" t="s">
        <v>118</v>
      </c>
      <c r="G1553" s="5" t="s">
        <v>283</v>
      </c>
      <c r="H1553" s="6" t="s">
        <v>120</v>
      </c>
      <c r="I1553" s="9" t="s">
        <v>2431</v>
      </c>
      <c r="J1553" s="5" t="s">
        <v>120</v>
      </c>
      <c r="K1553" t="s">
        <v>230</v>
      </c>
      <c r="L1553" t="s">
        <v>2432</v>
      </c>
      <c r="M1553" t="s">
        <v>2433</v>
      </c>
      <c r="N1553" t="s">
        <v>247</v>
      </c>
    </row>
    <row r="1554" spans="1:14" x14ac:dyDescent="0.3">
      <c r="A1554" s="1" t="s">
        <v>2421</v>
      </c>
      <c r="B1554" t="s">
        <v>2422</v>
      </c>
      <c r="C1554" s="2" t="s">
        <v>2563</v>
      </c>
      <c r="D1554" t="s">
        <v>282</v>
      </c>
      <c r="E1554" s="7" t="s">
        <v>158</v>
      </c>
      <c r="F1554" s="15" t="s">
        <v>118</v>
      </c>
      <c r="G1554" s="5" t="s">
        <v>283</v>
      </c>
      <c r="H1554" s="6" t="s">
        <v>120</v>
      </c>
      <c r="I1554" s="9" t="s">
        <v>2424</v>
      </c>
      <c r="J1554" s="5" t="s">
        <v>120</v>
      </c>
      <c r="K1554" t="s">
        <v>230</v>
      </c>
      <c r="L1554" t="s">
        <v>2564</v>
      </c>
      <c r="M1554" t="s">
        <v>2388</v>
      </c>
      <c r="N1554" t="s">
        <v>247</v>
      </c>
    </row>
    <row r="1555" spans="1:14" x14ac:dyDescent="0.3">
      <c r="A1555" s="1" t="s">
        <v>2421</v>
      </c>
      <c r="B1555" t="s">
        <v>2422</v>
      </c>
      <c r="C1555" s="2" t="s">
        <v>2565</v>
      </c>
      <c r="D1555" t="s">
        <v>282</v>
      </c>
      <c r="E1555" s="8" t="s">
        <v>166</v>
      </c>
      <c r="F1555" s="15" t="s">
        <v>118</v>
      </c>
      <c r="G1555" s="5" t="s">
        <v>150</v>
      </c>
      <c r="H1555" s="6" t="s">
        <v>120</v>
      </c>
      <c r="I1555" s="9" t="s">
        <v>2424</v>
      </c>
      <c r="J1555" s="5" t="s">
        <v>120</v>
      </c>
      <c r="K1555" t="s">
        <v>387</v>
      </c>
      <c r="L1555" t="s">
        <v>2537</v>
      </c>
      <c r="M1555" t="s">
        <v>2388</v>
      </c>
      <c r="N1555" t="s">
        <v>247</v>
      </c>
    </row>
    <row r="1556" spans="1:14" x14ac:dyDescent="0.3">
      <c r="A1556" s="1" t="s">
        <v>2421</v>
      </c>
      <c r="B1556" t="s">
        <v>2422</v>
      </c>
      <c r="C1556" s="2" t="s">
        <v>2566</v>
      </c>
      <c r="D1556" t="s">
        <v>282</v>
      </c>
      <c r="E1556" s="7" t="s">
        <v>158</v>
      </c>
      <c r="F1556" s="15" t="s">
        <v>118</v>
      </c>
      <c r="G1556" s="5" t="s">
        <v>283</v>
      </c>
      <c r="H1556" s="6" t="s">
        <v>120</v>
      </c>
      <c r="I1556" s="9" t="s">
        <v>2424</v>
      </c>
      <c r="J1556" s="5" t="s">
        <v>120</v>
      </c>
      <c r="K1556" t="s">
        <v>230</v>
      </c>
      <c r="L1556" t="s">
        <v>2567</v>
      </c>
      <c r="M1556" t="s">
        <v>2388</v>
      </c>
      <c r="N1556" s="1" t="s">
        <v>247</v>
      </c>
    </row>
    <row r="1557" spans="1:14" x14ac:dyDescent="0.3">
      <c r="A1557" s="1" t="s">
        <v>2421</v>
      </c>
      <c r="B1557" t="s">
        <v>2422</v>
      </c>
      <c r="C1557" s="2" t="s">
        <v>2568</v>
      </c>
      <c r="D1557" t="s">
        <v>282</v>
      </c>
      <c r="E1557" s="7" t="s">
        <v>158</v>
      </c>
      <c r="F1557" s="15" t="s">
        <v>118</v>
      </c>
      <c r="G1557" s="5" t="s">
        <v>283</v>
      </c>
      <c r="H1557" s="6" t="s">
        <v>120</v>
      </c>
      <c r="I1557" s="9" t="s">
        <v>2424</v>
      </c>
      <c r="J1557" s="5" t="s">
        <v>120</v>
      </c>
      <c r="K1557" t="s">
        <v>230</v>
      </c>
      <c r="L1557" t="s">
        <v>2569</v>
      </c>
      <c r="M1557" t="s">
        <v>2388</v>
      </c>
      <c r="N1557" t="s">
        <v>247</v>
      </c>
    </row>
    <row r="1558" spans="1:14" x14ac:dyDescent="0.3">
      <c r="A1558" s="1" t="s">
        <v>2421</v>
      </c>
      <c r="B1558" t="s">
        <v>2422</v>
      </c>
      <c r="C1558" s="2" t="s">
        <v>2570</v>
      </c>
      <c r="D1558" t="s">
        <v>282</v>
      </c>
      <c r="E1558" s="7" t="s">
        <v>158</v>
      </c>
      <c r="F1558" s="15" t="s">
        <v>118</v>
      </c>
      <c r="G1558" s="5" t="s">
        <v>283</v>
      </c>
      <c r="H1558" s="6" t="s">
        <v>120</v>
      </c>
      <c r="I1558" s="9" t="s">
        <v>2431</v>
      </c>
      <c r="J1558" s="5" t="s">
        <v>120</v>
      </c>
      <c r="K1558" t="s">
        <v>230</v>
      </c>
      <c r="L1558" t="s">
        <v>2432</v>
      </c>
      <c r="M1558" t="s">
        <v>2433</v>
      </c>
      <c r="N1558" s="1" t="s">
        <v>247</v>
      </c>
    </row>
    <row r="1559" spans="1:14" x14ac:dyDescent="0.3">
      <c r="A1559" s="1" t="s">
        <v>2421</v>
      </c>
      <c r="B1559" t="s">
        <v>2422</v>
      </c>
      <c r="C1559" s="2" t="s">
        <v>2571</v>
      </c>
      <c r="D1559" t="s">
        <v>282</v>
      </c>
      <c r="E1559" s="7" t="s">
        <v>158</v>
      </c>
      <c r="F1559" s="15" t="s">
        <v>118</v>
      </c>
      <c r="G1559" s="5" t="s">
        <v>283</v>
      </c>
      <c r="H1559" s="6" t="s">
        <v>120</v>
      </c>
      <c r="I1559" s="9" t="s">
        <v>2424</v>
      </c>
      <c r="J1559" s="5" t="s">
        <v>120</v>
      </c>
      <c r="K1559" t="s">
        <v>230</v>
      </c>
      <c r="L1559" t="s">
        <v>2572</v>
      </c>
      <c r="M1559" t="s">
        <v>2388</v>
      </c>
      <c r="N1559" t="s">
        <v>247</v>
      </c>
    </row>
    <row r="1560" spans="1:14" x14ac:dyDescent="0.3">
      <c r="A1560" s="1" t="s">
        <v>2421</v>
      </c>
      <c r="B1560" t="s">
        <v>2422</v>
      </c>
      <c r="C1560" s="2" t="s">
        <v>2573</v>
      </c>
      <c r="D1560" t="s">
        <v>282</v>
      </c>
      <c r="E1560" s="7" t="s">
        <v>158</v>
      </c>
      <c r="F1560" s="15" t="s">
        <v>118</v>
      </c>
      <c r="G1560" s="5" t="s">
        <v>150</v>
      </c>
      <c r="H1560" s="6" t="s">
        <v>120</v>
      </c>
      <c r="I1560" s="9" t="s">
        <v>2424</v>
      </c>
      <c r="J1560" s="5" t="s">
        <v>120</v>
      </c>
      <c r="K1560" t="s">
        <v>235</v>
      </c>
      <c r="L1560" t="s">
        <v>2539</v>
      </c>
      <c r="M1560" t="s">
        <v>2388</v>
      </c>
      <c r="N1560" s="1" t="s">
        <v>247</v>
      </c>
    </row>
    <row r="1561" spans="1:14" x14ac:dyDescent="0.3">
      <c r="A1561" s="1" t="s">
        <v>2421</v>
      </c>
      <c r="B1561" t="s">
        <v>2422</v>
      </c>
      <c r="C1561" s="2" t="s">
        <v>2574</v>
      </c>
      <c r="D1561" t="s">
        <v>282</v>
      </c>
      <c r="E1561" s="8" t="s">
        <v>166</v>
      </c>
      <c r="F1561" s="15" t="s">
        <v>118</v>
      </c>
      <c r="G1561" s="5" t="s">
        <v>150</v>
      </c>
      <c r="H1561" s="6" t="s">
        <v>120</v>
      </c>
      <c r="I1561" s="9" t="s">
        <v>2424</v>
      </c>
      <c r="J1561" s="5" t="s">
        <v>120</v>
      </c>
      <c r="K1561" t="s">
        <v>387</v>
      </c>
      <c r="L1561" t="s">
        <v>2543</v>
      </c>
      <c r="M1561" t="s">
        <v>2388</v>
      </c>
      <c r="N1561" t="s">
        <v>247</v>
      </c>
    </row>
    <row r="1562" spans="1:14" x14ac:dyDescent="0.3">
      <c r="A1562" s="1" t="s">
        <v>2421</v>
      </c>
      <c r="B1562" t="s">
        <v>2422</v>
      </c>
      <c r="C1562" s="2" t="s">
        <v>2575</v>
      </c>
      <c r="D1562" t="s">
        <v>282</v>
      </c>
      <c r="E1562" s="7" t="s">
        <v>158</v>
      </c>
      <c r="F1562" s="15" t="s">
        <v>118</v>
      </c>
      <c r="G1562" s="5" t="s">
        <v>283</v>
      </c>
      <c r="H1562" s="6" t="s">
        <v>120</v>
      </c>
      <c r="I1562" s="9" t="s">
        <v>2424</v>
      </c>
      <c r="J1562" s="5" t="s">
        <v>120</v>
      </c>
      <c r="K1562" t="s">
        <v>230</v>
      </c>
      <c r="L1562" t="s">
        <v>2576</v>
      </c>
      <c r="M1562" t="s">
        <v>2388</v>
      </c>
      <c r="N1562" s="1" t="s">
        <v>247</v>
      </c>
    </row>
    <row r="1563" spans="1:14" x14ac:dyDescent="0.3">
      <c r="A1563" s="1" t="s">
        <v>2421</v>
      </c>
      <c r="B1563" t="s">
        <v>2422</v>
      </c>
      <c r="C1563" s="2" t="s">
        <v>2577</v>
      </c>
      <c r="D1563" t="s">
        <v>282</v>
      </c>
      <c r="E1563" s="8" t="s">
        <v>166</v>
      </c>
      <c r="F1563" s="15" t="s">
        <v>118</v>
      </c>
      <c r="G1563" s="5" t="s">
        <v>150</v>
      </c>
      <c r="H1563" s="6" t="s">
        <v>120</v>
      </c>
      <c r="I1563" s="9" t="s">
        <v>2431</v>
      </c>
      <c r="J1563" s="5" t="s">
        <v>120</v>
      </c>
      <c r="K1563" t="s">
        <v>230</v>
      </c>
      <c r="L1563" t="s">
        <v>2432</v>
      </c>
      <c r="M1563" t="s">
        <v>2433</v>
      </c>
      <c r="N1563" s="1" t="s">
        <v>247</v>
      </c>
    </row>
    <row r="1564" spans="1:14" x14ac:dyDescent="0.3">
      <c r="A1564" s="1" t="s">
        <v>2421</v>
      </c>
      <c r="B1564" t="s">
        <v>2422</v>
      </c>
      <c r="C1564" s="2" t="s">
        <v>2578</v>
      </c>
      <c r="D1564" t="s">
        <v>282</v>
      </c>
      <c r="E1564" s="7" t="s">
        <v>158</v>
      </c>
      <c r="F1564" s="15" t="s">
        <v>118</v>
      </c>
      <c r="G1564" s="5" t="s">
        <v>283</v>
      </c>
      <c r="H1564" s="6" t="s">
        <v>120</v>
      </c>
      <c r="I1564" s="9" t="s">
        <v>2424</v>
      </c>
      <c r="J1564" s="5" t="s">
        <v>120</v>
      </c>
      <c r="K1564" t="s">
        <v>230</v>
      </c>
      <c r="L1564" t="s">
        <v>2579</v>
      </c>
      <c r="M1564" t="s">
        <v>2388</v>
      </c>
      <c r="N1564" t="s">
        <v>247</v>
      </c>
    </row>
    <row r="1565" spans="1:14" x14ac:dyDescent="0.3">
      <c r="A1565" s="1" t="s">
        <v>2421</v>
      </c>
      <c r="B1565" t="s">
        <v>2422</v>
      </c>
      <c r="C1565" s="2" t="s">
        <v>2580</v>
      </c>
      <c r="D1565" t="s">
        <v>282</v>
      </c>
      <c r="E1565" s="7" t="s">
        <v>158</v>
      </c>
      <c r="F1565" s="15" t="s">
        <v>118</v>
      </c>
      <c r="G1565" s="5" t="s">
        <v>283</v>
      </c>
      <c r="H1565" s="6" t="s">
        <v>120</v>
      </c>
      <c r="I1565" s="9" t="s">
        <v>2424</v>
      </c>
      <c r="J1565" s="5" t="s">
        <v>120</v>
      </c>
      <c r="K1565" t="s">
        <v>230</v>
      </c>
      <c r="L1565" t="s">
        <v>2581</v>
      </c>
      <c r="M1565" t="s">
        <v>2388</v>
      </c>
      <c r="N1565" s="1" t="s">
        <v>247</v>
      </c>
    </row>
    <row r="1566" spans="1:14" x14ac:dyDescent="0.3">
      <c r="A1566" s="1" t="s">
        <v>2421</v>
      </c>
      <c r="B1566" t="s">
        <v>2422</v>
      </c>
      <c r="C1566" s="2" t="s">
        <v>2582</v>
      </c>
      <c r="D1566" t="s">
        <v>282</v>
      </c>
      <c r="E1566" s="7" t="s">
        <v>158</v>
      </c>
      <c r="F1566" s="15" t="s">
        <v>118</v>
      </c>
      <c r="G1566" s="5" t="s">
        <v>283</v>
      </c>
      <c r="H1566" s="6" t="s">
        <v>120</v>
      </c>
      <c r="I1566" s="9" t="s">
        <v>2431</v>
      </c>
      <c r="J1566" s="5" t="s">
        <v>120</v>
      </c>
      <c r="K1566" t="s">
        <v>230</v>
      </c>
      <c r="L1566" t="s">
        <v>2432</v>
      </c>
      <c r="M1566" t="s">
        <v>2433</v>
      </c>
      <c r="N1566" s="1" t="s">
        <v>247</v>
      </c>
    </row>
    <row r="1567" spans="1:14" x14ac:dyDescent="0.3">
      <c r="A1567" s="1" t="s">
        <v>2421</v>
      </c>
      <c r="B1567" t="s">
        <v>2422</v>
      </c>
      <c r="C1567" s="2" t="s">
        <v>2583</v>
      </c>
      <c r="D1567" t="s">
        <v>282</v>
      </c>
      <c r="E1567" s="8" t="s">
        <v>166</v>
      </c>
      <c r="F1567" s="15" t="s">
        <v>118</v>
      </c>
      <c r="G1567" s="5" t="s">
        <v>150</v>
      </c>
      <c r="H1567" s="6" t="s">
        <v>120</v>
      </c>
      <c r="I1567" s="9" t="s">
        <v>2424</v>
      </c>
      <c r="J1567" s="5" t="s">
        <v>120</v>
      </c>
      <c r="K1567" t="s">
        <v>235</v>
      </c>
      <c r="L1567" t="s">
        <v>2548</v>
      </c>
      <c r="M1567" t="s">
        <v>2388</v>
      </c>
      <c r="N1567" s="1" t="s">
        <v>247</v>
      </c>
    </row>
    <row r="1568" spans="1:14" x14ac:dyDescent="0.3">
      <c r="A1568" s="1" t="s">
        <v>2421</v>
      </c>
      <c r="B1568" t="s">
        <v>2422</v>
      </c>
      <c r="C1568" s="2" t="s">
        <v>2584</v>
      </c>
      <c r="D1568" t="s">
        <v>282</v>
      </c>
      <c r="E1568" s="7" t="s">
        <v>158</v>
      </c>
      <c r="F1568" s="15" t="s">
        <v>118</v>
      </c>
      <c r="G1568" s="5" t="s">
        <v>283</v>
      </c>
      <c r="H1568" s="6" t="s">
        <v>120</v>
      </c>
      <c r="I1568" s="9" t="s">
        <v>2424</v>
      </c>
      <c r="J1568" s="5" t="s">
        <v>120</v>
      </c>
      <c r="K1568" t="s">
        <v>230</v>
      </c>
      <c r="L1568" t="s">
        <v>2585</v>
      </c>
      <c r="M1568" t="s">
        <v>2388</v>
      </c>
      <c r="N1568" s="1" t="s">
        <v>247</v>
      </c>
    </row>
    <row r="1569" spans="1:14" x14ac:dyDescent="0.3">
      <c r="A1569" s="1" t="s">
        <v>2421</v>
      </c>
      <c r="B1569" t="s">
        <v>2422</v>
      </c>
      <c r="C1569" s="2" t="s">
        <v>2586</v>
      </c>
      <c r="D1569" t="s">
        <v>282</v>
      </c>
      <c r="E1569" s="8" t="s">
        <v>166</v>
      </c>
      <c r="F1569" s="15" t="s">
        <v>118</v>
      </c>
      <c r="G1569" s="5" t="s">
        <v>150</v>
      </c>
      <c r="H1569" s="6" t="s">
        <v>120</v>
      </c>
      <c r="I1569" s="9" t="s">
        <v>2424</v>
      </c>
      <c r="J1569" s="5" t="s">
        <v>120</v>
      </c>
      <c r="K1569" t="s">
        <v>235</v>
      </c>
      <c r="L1569" t="s">
        <v>2550</v>
      </c>
      <c r="M1569" t="s">
        <v>2388</v>
      </c>
      <c r="N1569" s="1" t="s">
        <v>247</v>
      </c>
    </row>
    <row r="1570" spans="1:14" x14ac:dyDescent="0.3">
      <c r="A1570" s="1" t="s">
        <v>2421</v>
      </c>
      <c r="B1570" t="s">
        <v>2422</v>
      </c>
      <c r="C1570" s="2" t="s">
        <v>2587</v>
      </c>
      <c r="D1570" t="s">
        <v>282</v>
      </c>
      <c r="E1570" s="7" t="s">
        <v>158</v>
      </c>
      <c r="F1570" s="15" t="s">
        <v>118</v>
      </c>
      <c r="G1570" s="5" t="s">
        <v>283</v>
      </c>
      <c r="H1570" s="6" t="s">
        <v>120</v>
      </c>
      <c r="I1570" s="9" t="s">
        <v>2424</v>
      </c>
      <c r="J1570" s="5" t="s">
        <v>120</v>
      </c>
      <c r="K1570" t="s">
        <v>230</v>
      </c>
      <c r="L1570" t="s">
        <v>2588</v>
      </c>
      <c r="M1570" t="s">
        <v>2388</v>
      </c>
      <c r="N1570" s="1" t="s">
        <v>247</v>
      </c>
    </row>
    <row r="1571" spans="1:14" x14ac:dyDescent="0.3">
      <c r="A1571" s="1" t="s">
        <v>2421</v>
      </c>
      <c r="B1571" t="s">
        <v>2422</v>
      </c>
      <c r="C1571" s="2" t="s">
        <v>2589</v>
      </c>
      <c r="D1571" t="s">
        <v>282</v>
      </c>
      <c r="E1571" s="7" t="s">
        <v>158</v>
      </c>
      <c r="F1571" s="15" t="s">
        <v>118</v>
      </c>
      <c r="G1571" s="5" t="s">
        <v>283</v>
      </c>
      <c r="H1571" s="6" t="s">
        <v>120</v>
      </c>
      <c r="I1571" s="9" t="s">
        <v>2424</v>
      </c>
      <c r="J1571" s="5" t="s">
        <v>120</v>
      </c>
      <c r="K1571" t="s">
        <v>230</v>
      </c>
      <c r="L1571" t="s">
        <v>2590</v>
      </c>
      <c r="M1571" t="s">
        <v>2388</v>
      </c>
      <c r="N1571" s="1" t="s">
        <v>247</v>
      </c>
    </row>
    <row r="1572" spans="1:14" x14ac:dyDescent="0.3">
      <c r="A1572" s="1" t="s">
        <v>2421</v>
      </c>
      <c r="B1572" t="s">
        <v>2422</v>
      </c>
      <c r="C1572" s="2" t="s">
        <v>2591</v>
      </c>
      <c r="D1572" t="s">
        <v>282</v>
      </c>
      <c r="E1572" s="7" t="s">
        <v>158</v>
      </c>
      <c r="F1572" s="15" t="s">
        <v>118</v>
      </c>
      <c r="G1572" s="5" t="s">
        <v>283</v>
      </c>
      <c r="H1572" s="6" t="s">
        <v>120</v>
      </c>
      <c r="I1572" s="9" t="s">
        <v>2424</v>
      </c>
      <c r="J1572" s="5" t="s">
        <v>120</v>
      </c>
      <c r="K1572" t="s">
        <v>230</v>
      </c>
      <c r="L1572" t="s">
        <v>2592</v>
      </c>
      <c r="M1572" t="s">
        <v>2388</v>
      </c>
      <c r="N1572" t="s">
        <v>247</v>
      </c>
    </row>
    <row r="1573" spans="1:14" x14ac:dyDescent="0.3">
      <c r="A1573" s="1" t="s">
        <v>2421</v>
      </c>
      <c r="B1573" t="s">
        <v>2422</v>
      </c>
      <c r="C1573" s="2" t="s">
        <v>2593</v>
      </c>
      <c r="D1573" t="s">
        <v>282</v>
      </c>
      <c r="E1573" s="7" t="s">
        <v>158</v>
      </c>
      <c r="F1573" s="15" t="s">
        <v>118</v>
      </c>
      <c r="G1573" s="5" t="s">
        <v>283</v>
      </c>
      <c r="H1573" s="6" t="s">
        <v>120</v>
      </c>
      <c r="I1573" s="9" t="s">
        <v>2431</v>
      </c>
      <c r="J1573" s="5" t="s">
        <v>120</v>
      </c>
      <c r="K1573" t="s">
        <v>230</v>
      </c>
      <c r="L1573" t="s">
        <v>2594</v>
      </c>
      <c r="M1573" t="s">
        <v>2595</v>
      </c>
      <c r="N1573" t="s">
        <v>247</v>
      </c>
    </row>
    <row r="1574" spans="1:14" x14ac:dyDescent="0.3">
      <c r="A1574" s="1" t="s">
        <v>2421</v>
      </c>
      <c r="B1574" t="s">
        <v>2422</v>
      </c>
      <c r="C1574" s="2" t="s">
        <v>2596</v>
      </c>
      <c r="D1574" t="s">
        <v>282</v>
      </c>
      <c r="E1574" s="7" t="s">
        <v>158</v>
      </c>
      <c r="F1574" s="15" t="s">
        <v>118</v>
      </c>
      <c r="G1574" s="5" t="s">
        <v>283</v>
      </c>
      <c r="H1574" s="6" t="s">
        <v>120</v>
      </c>
      <c r="I1574" s="9" t="s">
        <v>2424</v>
      </c>
      <c r="J1574" s="5" t="s">
        <v>120</v>
      </c>
      <c r="K1574" t="s">
        <v>230</v>
      </c>
      <c r="L1574" t="s">
        <v>2597</v>
      </c>
      <c r="M1574" t="s">
        <v>2388</v>
      </c>
      <c r="N1574" t="s">
        <v>247</v>
      </c>
    </row>
    <row r="1575" spans="1:14" x14ac:dyDescent="0.3">
      <c r="A1575" s="1" t="s">
        <v>2421</v>
      </c>
      <c r="B1575" t="s">
        <v>2422</v>
      </c>
      <c r="C1575" s="2" t="s">
        <v>2598</v>
      </c>
      <c r="D1575" t="s">
        <v>282</v>
      </c>
      <c r="E1575" s="7" t="s">
        <v>158</v>
      </c>
      <c r="F1575" s="15" t="s">
        <v>118</v>
      </c>
      <c r="G1575" s="5" t="s">
        <v>283</v>
      </c>
      <c r="H1575" s="6" t="s">
        <v>120</v>
      </c>
      <c r="I1575" s="9" t="s">
        <v>2424</v>
      </c>
      <c r="J1575" s="5" t="s">
        <v>120</v>
      </c>
      <c r="K1575" t="s">
        <v>230</v>
      </c>
      <c r="L1575" t="s">
        <v>2599</v>
      </c>
      <c r="M1575" t="s">
        <v>2388</v>
      </c>
      <c r="N1575" t="s">
        <v>247</v>
      </c>
    </row>
    <row r="1576" spans="1:14" x14ac:dyDescent="0.3">
      <c r="A1576" s="1" t="s">
        <v>2421</v>
      </c>
      <c r="B1576" t="s">
        <v>2422</v>
      </c>
      <c r="C1576" s="2" t="s">
        <v>2600</v>
      </c>
      <c r="D1576" t="s">
        <v>282</v>
      </c>
      <c r="E1576" s="7" t="s">
        <v>158</v>
      </c>
      <c r="F1576" s="15" t="s">
        <v>118</v>
      </c>
      <c r="G1576" s="5" t="s">
        <v>283</v>
      </c>
      <c r="H1576" s="6" t="s">
        <v>120</v>
      </c>
      <c r="I1576" s="9" t="s">
        <v>2431</v>
      </c>
      <c r="J1576" s="5" t="s">
        <v>120</v>
      </c>
      <c r="K1576" t="s">
        <v>230</v>
      </c>
      <c r="L1576" t="s">
        <v>2432</v>
      </c>
      <c r="M1576" t="s">
        <v>2433</v>
      </c>
      <c r="N1576" s="1" t="s">
        <v>247</v>
      </c>
    </row>
    <row r="1577" spans="1:14" x14ac:dyDescent="0.3">
      <c r="A1577" s="1" t="s">
        <v>2421</v>
      </c>
      <c r="B1577" t="s">
        <v>2422</v>
      </c>
      <c r="C1577" s="2" t="s">
        <v>2601</v>
      </c>
      <c r="D1577" t="s">
        <v>282</v>
      </c>
      <c r="E1577" s="7" t="s">
        <v>158</v>
      </c>
      <c r="F1577" s="15" t="s">
        <v>118</v>
      </c>
      <c r="G1577" s="5" t="s">
        <v>150</v>
      </c>
      <c r="H1577" s="6" t="s">
        <v>120</v>
      </c>
      <c r="I1577" s="9" t="s">
        <v>2424</v>
      </c>
      <c r="J1577" s="5" t="s">
        <v>120</v>
      </c>
      <c r="K1577" t="s">
        <v>235</v>
      </c>
      <c r="L1577" t="s">
        <v>2552</v>
      </c>
      <c r="M1577" t="s">
        <v>2388</v>
      </c>
      <c r="N1577" t="s">
        <v>247</v>
      </c>
    </row>
    <row r="1578" spans="1:14" x14ac:dyDescent="0.3">
      <c r="A1578" s="1" t="s">
        <v>2421</v>
      </c>
      <c r="B1578" t="s">
        <v>2422</v>
      </c>
      <c r="C1578" s="2" t="s">
        <v>2602</v>
      </c>
      <c r="D1578" t="s">
        <v>282</v>
      </c>
      <c r="E1578" s="7" t="s">
        <v>158</v>
      </c>
      <c r="F1578" s="15" t="s">
        <v>118</v>
      </c>
      <c r="G1578" s="5" t="s">
        <v>150</v>
      </c>
      <c r="H1578" s="6" t="s">
        <v>120</v>
      </c>
      <c r="I1578" s="9" t="s">
        <v>2424</v>
      </c>
      <c r="J1578" s="5" t="s">
        <v>120</v>
      </c>
      <c r="K1578" t="s">
        <v>235</v>
      </c>
      <c r="L1578" t="s">
        <v>2554</v>
      </c>
      <c r="M1578" t="s">
        <v>2388</v>
      </c>
      <c r="N1578" s="1" t="s">
        <v>247</v>
      </c>
    </row>
    <row r="1579" spans="1:14" x14ac:dyDescent="0.3">
      <c r="A1579" s="1" t="s">
        <v>2421</v>
      </c>
      <c r="B1579" t="s">
        <v>2422</v>
      </c>
      <c r="C1579" s="2" t="s">
        <v>2603</v>
      </c>
      <c r="D1579" t="s">
        <v>282</v>
      </c>
      <c r="E1579" s="8" t="s">
        <v>166</v>
      </c>
      <c r="F1579" s="15" t="s">
        <v>118</v>
      </c>
      <c r="G1579" s="5" t="s">
        <v>150</v>
      </c>
      <c r="H1579" s="6" t="s">
        <v>120</v>
      </c>
      <c r="I1579" s="9" t="s">
        <v>2424</v>
      </c>
      <c r="J1579" s="5" t="s">
        <v>120</v>
      </c>
      <c r="K1579" t="s">
        <v>235</v>
      </c>
      <c r="L1579" t="s">
        <v>2556</v>
      </c>
      <c r="M1579" t="s">
        <v>2388</v>
      </c>
      <c r="N1579" t="s">
        <v>247</v>
      </c>
    </row>
    <row r="1580" spans="1:14" x14ac:dyDescent="0.3">
      <c r="A1580" s="1" t="s">
        <v>2421</v>
      </c>
      <c r="B1580" t="s">
        <v>2422</v>
      </c>
      <c r="C1580" s="2" t="s">
        <v>2604</v>
      </c>
      <c r="D1580" t="s">
        <v>282</v>
      </c>
      <c r="E1580" s="7" t="s">
        <v>158</v>
      </c>
      <c r="F1580" s="15" t="s">
        <v>118</v>
      </c>
      <c r="G1580" s="5" t="s">
        <v>283</v>
      </c>
      <c r="H1580" s="6" t="s">
        <v>120</v>
      </c>
      <c r="I1580" s="9" t="s">
        <v>2424</v>
      </c>
      <c r="J1580" s="5" t="s">
        <v>120</v>
      </c>
      <c r="K1580" t="s">
        <v>230</v>
      </c>
      <c r="L1580" t="s">
        <v>2605</v>
      </c>
      <c r="M1580" t="s">
        <v>2388</v>
      </c>
      <c r="N1580" s="1" t="s">
        <v>247</v>
      </c>
    </row>
    <row r="1581" spans="1:14" x14ac:dyDescent="0.3">
      <c r="A1581" s="1" t="s">
        <v>2421</v>
      </c>
      <c r="B1581" t="s">
        <v>2422</v>
      </c>
      <c r="C1581" s="2" t="s">
        <v>2606</v>
      </c>
      <c r="D1581" t="s">
        <v>282</v>
      </c>
      <c r="E1581" s="7" t="s">
        <v>158</v>
      </c>
      <c r="F1581" s="15" t="s">
        <v>118</v>
      </c>
      <c r="G1581" s="5" t="s">
        <v>283</v>
      </c>
      <c r="H1581" s="6" t="s">
        <v>120</v>
      </c>
      <c r="I1581" s="9" t="s">
        <v>2424</v>
      </c>
      <c r="J1581" s="5" t="s">
        <v>120</v>
      </c>
      <c r="K1581" t="s">
        <v>230</v>
      </c>
      <c r="L1581" t="s">
        <v>2607</v>
      </c>
      <c r="M1581" t="s">
        <v>2388</v>
      </c>
      <c r="N1581" s="1" t="s">
        <v>247</v>
      </c>
    </row>
    <row r="1582" spans="1:14" x14ac:dyDescent="0.3">
      <c r="A1582" s="1" t="s">
        <v>2421</v>
      </c>
      <c r="B1582" t="s">
        <v>2422</v>
      </c>
      <c r="C1582" s="2" t="s">
        <v>2608</v>
      </c>
      <c r="D1582" t="s">
        <v>282</v>
      </c>
      <c r="E1582" s="7" t="s">
        <v>158</v>
      </c>
      <c r="F1582" s="15" t="s">
        <v>118</v>
      </c>
      <c r="G1582" s="5" t="s">
        <v>283</v>
      </c>
      <c r="H1582" s="6" t="s">
        <v>120</v>
      </c>
      <c r="I1582" s="9" t="s">
        <v>2431</v>
      </c>
      <c r="J1582" s="5" t="s">
        <v>120</v>
      </c>
      <c r="K1582" t="s">
        <v>230</v>
      </c>
      <c r="L1582" t="s">
        <v>2432</v>
      </c>
      <c r="M1582" t="s">
        <v>2433</v>
      </c>
      <c r="N1582" t="s">
        <v>247</v>
      </c>
    </row>
    <row r="1583" spans="1:14" x14ac:dyDescent="0.3">
      <c r="A1583" s="1" t="s">
        <v>2421</v>
      </c>
      <c r="B1583" t="s">
        <v>2422</v>
      </c>
      <c r="C1583" s="2" t="s">
        <v>2609</v>
      </c>
      <c r="D1583" t="s">
        <v>282</v>
      </c>
      <c r="E1583" s="7" t="s">
        <v>158</v>
      </c>
      <c r="F1583" s="15" t="s">
        <v>118</v>
      </c>
      <c r="G1583" s="5" t="s">
        <v>283</v>
      </c>
      <c r="H1583" s="6" t="s">
        <v>120</v>
      </c>
      <c r="I1583" s="5" t="s">
        <v>181</v>
      </c>
      <c r="J1583" s="5" t="s">
        <v>120</v>
      </c>
      <c r="K1583" t="s">
        <v>230</v>
      </c>
      <c r="L1583" t="s">
        <v>2594</v>
      </c>
      <c r="M1583" t="s">
        <v>2610</v>
      </c>
      <c r="N1583" t="s">
        <v>247</v>
      </c>
    </row>
    <row r="1584" spans="1:14" x14ac:dyDescent="0.3">
      <c r="A1584" s="1" t="s">
        <v>2421</v>
      </c>
      <c r="B1584" t="s">
        <v>2422</v>
      </c>
      <c r="C1584" s="2" t="s">
        <v>2611</v>
      </c>
      <c r="D1584" t="s">
        <v>282</v>
      </c>
      <c r="E1584" s="7" t="s">
        <v>158</v>
      </c>
      <c r="F1584" s="15" t="s">
        <v>118</v>
      </c>
      <c r="G1584" s="5" t="s">
        <v>283</v>
      </c>
      <c r="H1584" s="6" t="s">
        <v>120</v>
      </c>
      <c r="I1584" s="9" t="s">
        <v>2424</v>
      </c>
      <c r="J1584" s="5" t="s">
        <v>120</v>
      </c>
      <c r="K1584" t="s">
        <v>230</v>
      </c>
      <c r="L1584" t="s">
        <v>2612</v>
      </c>
      <c r="M1584" t="s">
        <v>2388</v>
      </c>
      <c r="N1584" s="1" t="s">
        <v>247</v>
      </c>
    </row>
    <row r="1585" spans="1:14" x14ac:dyDescent="0.3">
      <c r="A1585" s="1" t="s">
        <v>2421</v>
      </c>
      <c r="B1585" t="s">
        <v>2422</v>
      </c>
      <c r="C1585" s="2" t="s">
        <v>2613</v>
      </c>
      <c r="D1585" t="s">
        <v>282</v>
      </c>
      <c r="E1585" s="7" t="s">
        <v>158</v>
      </c>
      <c r="F1585" s="15" t="s">
        <v>118</v>
      </c>
      <c r="G1585" s="5" t="s">
        <v>150</v>
      </c>
      <c r="H1585" s="6" t="s">
        <v>120</v>
      </c>
      <c r="I1585" s="9" t="s">
        <v>2424</v>
      </c>
      <c r="J1585" s="5" t="s">
        <v>120</v>
      </c>
      <c r="K1585" t="s">
        <v>387</v>
      </c>
      <c r="L1585" t="s">
        <v>2559</v>
      </c>
      <c r="M1585" t="s">
        <v>2388</v>
      </c>
      <c r="N1585" t="s">
        <v>247</v>
      </c>
    </row>
    <row r="1586" spans="1:14" x14ac:dyDescent="0.3">
      <c r="A1586" s="1" t="s">
        <v>2421</v>
      </c>
      <c r="B1586" t="s">
        <v>2422</v>
      </c>
      <c r="C1586" s="2" t="s">
        <v>2614</v>
      </c>
      <c r="D1586" t="s">
        <v>282</v>
      </c>
      <c r="E1586" s="7" t="s">
        <v>158</v>
      </c>
      <c r="F1586" s="15" t="s">
        <v>118</v>
      </c>
      <c r="G1586" s="5" t="s">
        <v>283</v>
      </c>
      <c r="H1586" s="6" t="s">
        <v>120</v>
      </c>
      <c r="I1586" s="9" t="s">
        <v>2424</v>
      </c>
      <c r="J1586" s="5" t="s">
        <v>120</v>
      </c>
      <c r="K1586" t="s">
        <v>230</v>
      </c>
      <c r="L1586" t="s">
        <v>2615</v>
      </c>
      <c r="M1586" t="s">
        <v>2388</v>
      </c>
      <c r="N1586" t="s">
        <v>247</v>
      </c>
    </row>
    <row r="1587" spans="1:14" x14ac:dyDescent="0.3">
      <c r="A1587" s="1" t="s">
        <v>2421</v>
      </c>
      <c r="B1587" t="s">
        <v>2422</v>
      </c>
      <c r="C1587" s="2" t="s">
        <v>2616</v>
      </c>
      <c r="D1587" t="s">
        <v>282</v>
      </c>
      <c r="E1587" s="7" t="s">
        <v>158</v>
      </c>
      <c r="F1587" s="15" t="s">
        <v>118</v>
      </c>
      <c r="G1587" s="5" t="s">
        <v>283</v>
      </c>
      <c r="H1587" s="6" t="s">
        <v>120</v>
      </c>
      <c r="I1587" s="9" t="s">
        <v>2424</v>
      </c>
      <c r="J1587" s="5" t="s">
        <v>120</v>
      </c>
      <c r="K1587" t="s">
        <v>230</v>
      </c>
      <c r="L1587" t="s">
        <v>2617</v>
      </c>
      <c r="M1587" t="s">
        <v>2388</v>
      </c>
      <c r="N1587" t="s">
        <v>247</v>
      </c>
    </row>
    <row r="1588" spans="1:14" x14ac:dyDescent="0.3">
      <c r="A1588" s="1" t="s">
        <v>2421</v>
      </c>
      <c r="B1588" t="s">
        <v>2422</v>
      </c>
      <c r="C1588" s="2" t="s">
        <v>2618</v>
      </c>
      <c r="D1588" t="s">
        <v>282</v>
      </c>
      <c r="E1588" s="8" t="s">
        <v>166</v>
      </c>
      <c r="F1588" s="15" t="s">
        <v>118</v>
      </c>
      <c r="G1588" s="5" t="s">
        <v>150</v>
      </c>
      <c r="H1588" s="6" t="s">
        <v>120</v>
      </c>
      <c r="I1588" s="9" t="s">
        <v>2424</v>
      </c>
      <c r="J1588" s="5" t="s">
        <v>120</v>
      </c>
      <c r="K1588" t="s">
        <v>235</v>
      </c>
      <c r="L1588" t="s">
        <v>2561</v>
      </c>
      <c r="M1588" t="s">
        <v>2388</v>
      </c>
      <c r="N1588" t="s">
        <v>247</v>
      </c>
    </row>
    <row r="1589" spans="1:14" x14ac:dyDescent="0.3">
      <c r="A1589" s="1" t="s">
        <v>2421</v>
      </c>
      <c r="B1589" t="s">
        <v>2422</v>
      </c>
      <c r="C1589" s="2" t="s">
        <v>2619</v>
      </c>
      <c r="D1589" t="s">
        <v>282</v>
      </c>
      <c r="E1589" s="7" t="s">
        <v>158</v>
      </c>
      <c r="F1589" s="15" t="s">
        <v>118</v>
      </c>
      <c r="G1589" s="5" t="s">
        <v>283</v>
      </c>
      <c r="H1589" s="6" t="s">
        <v>120</v>
      </c>
      <c r="I1589" s="9" t="s">
        <v>2431</v>
      </c>
      <c r="J1589" s="5" t="s">
        <v>120</v>
      </c>
      <c r="K1589" t="s">
        <v>230</v>
      </c>
      <c r="L1589" t="s">
        <v>2432</v>
      </c>
      <c r="M1589" t="s">
        <v>2433</v>
      </c>
      <c r="N1589" t="s">
        <v>247</v>
      </c>
    </row>
    <row r="1590" spans="1:14" x14ac:dyDescent="0.3">
      <c r="A1590" s="1" t="s">
        <v>2421</v>
      </c>
      <c r="B1590" t="s">
        <v>2422</v>
      </c>
      <c r="C1590" s="2" t="s">
        <v>2620</v>
      </c>
      <c r="D1590" t="s">
        <v>282</v>
      </c>
      <c r="E1590" s="7" t="s">
        <v>158</v>
      </c>
      <c r="F1590" s="15" t="s">
        <v>118</v>
      </c>
      <c r="G1590" s="5" t="s">
        <v>150</v>
      </c>
      <c r="H1590" s="6" t="s">
        <v>120</v>
      </c>
      <c r="I1590" s="9" t="s">
        <v>2424</v>
      </c>
      <c r="J1590" s="5" t="s">
        <v>120</v>
      </c>
      <c r="K1590" t="s">
        <v>235</v>
      </c>
      <c r="L1590" t="s">
        <v>2621</v>
      </c>
      <c r="M1590" t="s">
        <v>2388</v>
      </c>
      <c r="N1590" t="s">
        <v>247</v>
      </c>
    </row>
    <row r="1591" spans="1:14" x14ac:dyDescent="0.3">
      <c r="A1591" s="1" t="s">
        <v>2421</v>
      </c>
      <c r="B1591" t="s">
        <v>2422</v>
      </c>
      <c r="C1591" s="2" t="s">
        <v>2622</v>
      </c>
      <c r="D1591" t="s">
        <v>282</v>
      </c>
      <c r="E1591" s="7" t="s">
        <v>158</v>
      </c>
      <c r="F1591" s="15" t="s">
        <v>118</v>
      </c>
      <c r="G1591" s="5" t="s">
        <v>283</v>
      </c>
      <c r="H1591" s="6" t="s">
        <v>120</v>
      </c>
      <c r="I1591" s="9" t="s">
        <v>2424</v>
      </c>
      <c r="J1591" s="5" t="s">
        <v>120</v>
      </c>
      <c r="K1591" t="s">
        <v>230</v>
      </c>
      <c r="L1591" t="s">
        <v>2623</v>
      </c>
      <c r="M1591" t="s">
        <v>2388</v>
      </c>
      <c r="N1591" t="s">
        <v>247</v>
      </c>
    </row>
    <row r="1592" spans="1:14" x14ac:dyDescent="0.3">
      <c r="A1592" s="1" t="s">
        <v>2421</v>
      </c>
      <c r="B1592" t="s">
        <v>2422</v>
      </c>
      <c r="C1592" s="2" t="s">
        <v>2624</v>
      </c>
      <c r="D1592" t="s">
        <v>282</v>
      </c>
      <c r="E1592" s="7" t="s">
        <v>158</v>
      </c>
      <c r="F1592" s="15" t="s">
        <v>118</v>
      </c>
      <c r="G1592" s="5" t="s">
        <v>283</v>
      </c>
      <c r="H1592" s="6" t="s">
        <v>120</v>
      </c>
      <c r="I1592" s="9" t="s">
        <v>2424</v>
      </c>
      <c r="J1592" s="5" t="s">
        <v>120</v>
      </c>
      <c r="K1592" t="s">
        <v>230</v>
      </c>
      <c r="L1592" t="s">
        <v>2625</v>
      </c>
      <c r="M1592" t="s">
        <v>2388</v>
      </c>
      <c r="N1592" s="1" t="s">
        <v>247</v>
      </c>
    </row>
    <row r="1593" spans="1:14" x14ac:dyDescent="0.3">
      <c r="A1593" s="1" t="s">
        <v>2421</v>
      </c>
      <c r="B1593" t="s">
        <v>2422</v>
      </c>
      <c r="C1593" s="2" t="s">
        <v>2626</v>
      </c>
      <c r="D1593" t="s">
        <v>282</v>
      </c>
      <c r="E1593" s="7" t="s">
        <v>158</v>
      </c>
      <c r="F1593" s="15" t="s">
        <v>118</v>
      </c>
      <c r="G1593" s="5" t="s">
        <v>283</v>
      </c>
      <c r="H1593" s="6" t="s">
        <v>120</v>
      </c>
      <c r="I1593" s="9" t="s">
        <v>2431</v>
      </c>
      <c r="J1593" s="5" t="s">
        <v>120</v>
      </c>
      <c r="K1593" t="s">
        <v>230</v>
      </c>
      <c r="L1593" t="s">
        <v>2432</v>
      </c>
      <c r="M1593" t="s">
        <v>2433</v>
      </c>
      <c r="N1593" s="1" t="s">
        <v>247</v>
      </c>
    </row>
    <row r="1594" spans="1:14" x14ac:dyDescent="0.3">
      <c r="A1594" s="1" t="s">
        <v>2421</v>
      </c>
      <c r="B1594" t="s">
        <v>2422</v>
      </c>
      <c r="C1594" s="2" t="s">
        <v>2627</v>
      </c>
      <c r="D1594" t="s">
        <v>282</v>
      </c>
      <c r="E1594" s="8" t="s">
        <v>166</v>
      </c>
      <c r="F1594" s="15" t="s">
        <v>118</v>
      </c>
      <c r="G1594" s="5" t="s">
        <v>150</v>
      </c>
      <c r="H1594" s="6" t="s">
        <v>120</v>
      </c>
      <c r="I1594" s="9" t="s">
        <v>2424</v>
      </c>
      <c r="J1594" s="5" t="s">
        <v>120</v>
      </c>
      <c r="K1594" t="s">
        <v>235</v>
      </c>
      <c r="L1594" t="s">
        <v>2564</v>
      </c>
      <c r="M1594" t="s">
        <v>2388</v>
      </c>
      <c r="N1594" t="s">
        <v>247</v>
      </c>
    </row>
    <row r="1595" spans="1:14" x14ac:dyDescent="0.3">
      <c r="A1595" s="1" t="s">
        <v>2421</v>
      </c>
      <c r="B1595" t="s">
        <v>2422</v>
      </c>
      <c r="C1595" s="2" t="s">
        <v>2628</v>
      </c>
      <c r="D1595" t="s">
        <v>282</v>
      </c>
      <c r="E1595" s="8" t="s">
        <v>166</v>
      </c>
      <c r="F1595" s="15" t="s">
        <v>118</v>
      </c>
      <c r="G1595" s="5" t="s">
        <v>150</v>
      </c>
      <c r="H1595" s="6" t="s">
        <v>120</v>
      </c>
      <c r="I1595" s="9" t="s">
        <v>2431</v>
      </c>
      <c r="J1595" s="5" t="s">
        <v>120</v>
      </c>
      <c r="K1595" t="s">
        <v>230</v>
      </c>
      <c r="L1595" t="s">
        <v>2432</v>
      </c>
      <c r="M1595" t="s">
        <v>2433</v>
      </c>
      <c r="N1595" t="s">
        <v>247</v>
      </c>
    </row>
    <row r="1596" spans="1:14" x14ac:dyDescent="0.3">
      <c r="A1596" s="1" t="s">
        <v>2421</v>
      </c>
      <c r="B1596" t="s">
        <v>2422</v>
      </c>
      <c r="C1596" s="2" t="s">
        <v>2629</v>
      </c>
      <c r="D1596" t="s">
        <v>282</v>
      </c>
      <c r="E1596" s="7" t="s">
        <v>158</v>
      </c>
      <c r="F1596" s="15" t="s">
        <v>118</v>
      </c>
      <c r="G1596" s="5" t="s">
        <v>283</v>
      </c>
      <c r="H1596" s="6" t="s">
        <v>120</v>
      </c>
      <c r="I1596" s="9" t="s">
        <v>2424</v>
      </c>
      <c r="J1596" s="5" t="s">
        <v>120</v>
      </c>
      <c r="K1596" t="s">
        <v>230</v>
      </c>
      <c r="L1596" t="s">
        <v>2630</v>
      </c>
      <c r="M1596" t="s">
        <v>2388</v>
      </c>
      <c r="N1596" t="s">
        <v>247</v>
      </c>
    </row>
    <row r="1597" spans="1:14" x14ac:dyDescent="0.3">
      <c r="A1597" s="1" t="s">
        <v>2421</v>
      </c>
      <c r="B1597" t="s">
        <v>2422</v>
      </c>
      <c r="C1597" s="2" t="s">
        <v>2631</v>
      </c>
      <c r="D1597" t="s">
        <v>282</v>
      </c>
      <c r="E1597" s="7" t="s">
        <v>158</v>
      </c>
      <c r="F1597" s="15" t="s">
        <v>118</v>
      </c>
      <c r="G1597" s="5" t="s">
        <v>150</v>
      </c>
      <c r="H1597" s="6" t="s">
        <v>120</v>
      </c>
      <c r="I1597" s="9" t="s">
        <v>2424</v>
      </c>
      <c r="J1597" s="5" t="s">
        <v>120</v>
      </c>
      <c r="K1597" t="s">
        <v>235</v>
      </c>
      <c r="L1597" t="s">
        <v>2569</v>
      </c>
      <c r="M1597" t="s">
        <v>2388</v>
      </c>
      <c r="N1597" t="s">
        <v>247</v>
      </c>
    </row>
    <row r="1598" spans="1:14" x14ac:dyDescent="0.3">
      <c r="A1598" s="1" t="s">
        <v>2421</v>
      </c>
      <c r="B1598" t="s">
        <v>2422</v>
      </c>
      <c r="C1598" s="2" t="s">
        <v>2632</v>
      </c>
      <c r="D1598" t="s">
        <v>282</v>
      </c>
      <c r="E1598" s="7" t="s">
        <v>158</v>
      </c>
      <c r="F1598" s="15" t="s">
        <v>118</v>
      </c>
      <c r="G1598" s="5" t="s">
        <v>283</v>
      </c>
      <c r="H1598" s="6" t="s">
        <v>120</v>
      </c>
      <c r="I1598" s="9" t="s">
        <v>2424</v>
      </c>
      <c r="J1598" s="5" t="s">
        <v>120</v>
      </c>
      <c r="K1598" t="s">
        <v>230</v>
      </c>
      <c r="L1598" t="s">
        <v>2633</v>
      </c>
      <c r="M1598" t="s">
        <v>2388</v>
      </c>
      <c r="N1598" t="s">
        <v>247</v>
      </c>
    </row>
    <row r="1599" spans="1:14" x14ac:dyDescent="0.3">
      <c r="A1599" s="1" t="s">
        <v>2421</v>
      </c>
      <c r="B1599" t="s">
        <v>2422</v>
      </c>
      <c r="C1599" s="2" t="s">
        <v>2634</v>
      </c>
      <c r="D1599" t="s">
        <v>282</v>
      </c>
      <c r="E1599" s="7" t="s">
        <v>158</v>
      </c>
      <c r="F1599" s="15" t="s">
        <v>118</v>
      </c>
      <c r="G1599" s="5" t="s">
        <v>283</v>
      </c>
      <c r="H1599" s="6" t="s">
        <v>120</v>
      </c>
      <c r="I1599" s="9" t="s">
        <v>2431</v>
      </c>
      <c r="J1599" s="5" t="s">
        <v>120</v>
      </c>
      <c r="K1599" t="s">
        <v>230</v>
      </c>
      <c r="L1599" t="s">
        <v>2635</v>
      </c>
      <c r="M1599" t="s">
        <v>2512</v>
      </c>
      <c r="N1599" t="s">
        <v>247</v>
      </c>
    </row>
    <row r="1600" spans="1:14" x14ac:dyDescent="0.3">
      <c r="A1600" s="1" t="s">
        <v>2421</v>
      </c>
      <c r="B1600" t="s">
        <v>2422</v>
      </c>
      <c r="C1600" s="2" t="s">
        <v>2636</v>
      </c>
      <c r="D1600" t="s">
        <v>282</v>
      </c>
      <c r="E1600" s="7" t="s">
        <v>158</v>
      </c>
      <c r="F1600" s="15" t="s">
        <v>118</v>
      </c>
      <c r="G1600" s="5" t="s">
        <v>283</v>
      </c>
      <c r="H1600" s="6" t="s">
        <v>120</v>
      </c>
      <c r="I1600" s="9" t="s">
        <v>2424</v>
      </c>
      <c r="J1600" s="5" t="s">
        <v>120</v>
      </c>
      <c r="K1600" t="s">
        <v>230</v>
      </c>
      <c r="L1600" t="s">
        <v>2637</v>
      </c>
      <c r="M1600" t="s">
        <v>2388</v>
      </c>
      <c r="N1600" t="s">
        <v>247</v>
      </c>
    </row>
    <row r="1601" spans="1:14" x14ac:dyDescent="0.3">
      <c r="A1601" s="1" t="s">
        <v>2421</v>
      </c>
      <c r="B1601" t="s">
        <v>2422</v>
      </c>
      <c r="C1601" s="2" t="s">
        <v>2638</v>
      </c>
      <c r="D1601" t="s">
        <v>282</v>
      </c>
      <c r="E1601" s="7" t="s">
        <v>158</v>
      </c>
      <c r="F1601" s="15" t="s">
        <v>118</v>
      </c>
      <c r="G1601" s="5" t="s">
        <v>283</v>
      </c>
      <c r="H1601" s="6" t="s">
        <v>120</v>
      </c>
      <c r="I1601" s="9" t="s">
        <v>2424</v>
      </c>
      <c r="J1601" s="5" t="s">
        <v>120</v>
      </c>
      <c r="K1601" t="s">
        <v>230</v>
      </c>
      <c r="L1601" t="s">
        <v>2639</v>
      </c>
      <c r="M1601" t="s">
        <v>2388</v>
      </c>
      <c r="N1601" s="1" t="s">
        <v>247</v>
      </c>
    </row>
    <row r="1602" spans="1:14" x14ac:dyDescent="0.3">
      <c r="A1602" s="1" t="s">
        <v>2421</v>
      </c>
      <c r="B1602" t="s">
        <v>2422</v>
      </c>
      <c r="C1602" s="2" t="s">
        <v>2640</v>
      </c>
      <c r="D1602" t="s">
        <v>282</v>
      </c>
      <c r="E1602" s="7" t="s">
        <v>158</v>
      </c>
      <c r="F1602" s="15" t="s">
        <v>118</v>
      </c>
      <c r="G1602" s="5" t="s">
        <v>283</v>
      </c>
      <c r="H1602" s="6" t="s">
        <v>120</v>
      </c>
      <c r="I1602" s="9" t="s">
        <v>2424</v>
      </c>
      <c r="J1602" s="5" t="s">
        <v>120</v>
      </c>
      <c r="K1602" t="s">
        <v>230</v>
      </c>
      <c r="L1602" t="s">
        <v>2641</v>
      </c>
      <c r="M1602" t="s">
        <v>2388</v>
      </c>
      <c r="N1602" t="s">
        <v>247</v>
      </c>
    </row>
    <row r="1603" spans="1:14" x14ac:dyDescent="0.3">
      <c r="A1603" s="1" t="s">
        <v>2421</v>
      </c>
      <c r="B1603" t="s">
        <v>2422</v>
      </c>
      <c r="C1603" s="2" t="s">
        <v>2642</v>
      </c>
      <c r="D1603" t="s">
        <v>282</v>
      </c>
      <c r="E1603" s="7" t="s">
        <v>158</v>
      </c>
      <c r="F1603" s="15" t="s">
        <v>118</v>
      </c>
      <c r="G1603" s="5" t="s">
        <v>283</v>
      </c>
      <c r="H1603" s="6" t="s">
        <v>120</v>
      </c>
      <c r="I1603" s="9" t="s">
        <v>2424</v>
      </c>
      <c r="J1603" s="5" t="s">
        <v>120</v>
      </c>
      <c r="K1603" t="s">
        <v>230</v>
      </c>
      <c r="L1603" t="s">
        <v>2643</v>
      </c>
      <c r="M1603" t="s">
        <v>2388</v>
      </c>
      <c r="N1603" t="s">
        <v>247</v>
      </c>
    </row>
    <row r="1604" spans="1:14" x14ac:dyDescent="0.3">
      <c r="A1604" s="1" t="s">
        <v>2421</v>
      </c>
      <c r="B1604" t="s">
        <v>2422</v>
      </c>
      <c r="C1604" s="2" t="s">
        <v>2644</v>
      </c>
      <c r="D1604" t="s">
        <v>282</v>
      </c>
      <c r="E1604" s="7" t="s">
        <v>158</v>
      </c>
      <c r="F1604" s="15" t="s">
        <v>118</v>
      </c>
      <c r="G1604" s="5" t="s">
        <v>283</v>
      </c>
      <c r="H1604" s="6" t="s">
        <v>120</v>
      </c>
      <c r="I1604" s="9" t="s">
        <v>2424</v>
      </c>
      <c r="J1604" s="5" t="s">
        <v>120</v>
      </c>
      <c r="K1604" t="s">
        <v>230</v>
      </c>
      <c r="L1604" t="s">
        <v>2645</v>
      </c>
      <c r="M1604" t="s">
        <v>2388</v>
      </c>
      <c r="N1604" s="1" t="s">
        <v>247</v>
      </c>
    </row>
    <row r="1605" spans="1:14" x14ac:dyDescent="0.3">
      <c r="A1605" s="1" t="s">
        <v>2421</v>
      </c>
      <c r="B1605" t="s">
        <v>2422</v>
      </c>
      <c r="C1605" s="2" t="s">
        <v>2646</v>
      </c>
      <c r="D1605" t="s">
        <v>282</v>
      </c>
      <c r="E1605" s="7" t="s">
        <v>158</v>
      </c>
      <c r="F1605" s="15" t="s">
        <v>118</v>
      </c>
      <c r="G1605" s="5" t="s">
        <v>283</v>
      </c>
      <c r="H1605" s="6" t="s">
        <v>120</v>
      </c>
      <c r="I1605" s="9" t="s">
        <v>2424</v>
      </c>
      <c r="J1605" s="5" t="s">
        <v>120</v>
      </c>
      <c r="K1605" t="s">
        <v>230</v>
      </c>
      <c r="L1605" t="s">
        <v>2647</v>
      </c>
      <c r="M1605" t="s">
        <v>2388</v>
      </c>
      <c r="N1605" t="s">
        <v>247</v>
      </c>
    </row>
    <row r="1606" spans="1:14" x14ac:dyDescent="0.3">
      <c r="A1606" s="1" t="s">
        <v>2421</v>
      </c>
      <c r="B1606" t="s">
        <v>2422</v>
      </c>
      <c r="C1606" s="2" t="s">
        <v>2648</v>
      </c>
      <c r="D1606" t="s">
        <v>282</v>
      </c>
      <c r="E1606" s="7" t="s">
        <v>158</v>
      </c>
      <c r="F1606" s="15" t="s">
        <v>118</v>
      </c>
      <c r="G1606" s="5" t="s">
        <v>283</v>
      </c>
      <c r="H1606" s="6" t="s">
        <v>120</v>
      </c>
      <c r="I1606" s="9" t="s">
        <v>2424</v>
      </c>
      <c r="J1606" s="5" t="s">
        <v>120</v>
      </c>
      <c r="K1606" t="s">
        <v>230</v>
      </c>
      <c r="L1606" t="s">
        <v>2649</v>
      </c>
      <c r="M1606" t="s">
        <v>2388</v>
      </c>
      <c r="N1606" s="1" t="s">
        <v>247</v>
      </c>
    </row>
    <row r="1607" spans="1:14" x14ac:dyDescent="0.3">
      <c r="A1607" s="1" t="s">
        <v>2421</v>
      </c>
      <c r="B1607" t="s">
        <v>2422</v>
      </c>
      <c r="C1607" s="2" t="s">
        <v>2650</v>
      </c>
      <c r="D1607" t="s">
        <v>282</v>
      </c>
      <c r="E1607" s="7" t="s">
        <v>158</v>
      </c>
      <c r="F1607" s="15" t="s">
        <v>118</v>
      </c>
      <c r="G1607" s="5" t="s">
        <v>283</v>
      </c>
      <c r="H1607" s="6" t="s">
        <v>120</v>
      </c>
      <c r="I1607" s="9" t="s">
        <v>2424</v>
      </c>
      <c r="J1607" s="5" t="s">
        <v>120</v>
      </c>
      <c r="K1607" t="s">
        <v>230</v>
      </c>
      <c r="L1607" t="s">
        <v>2651</v>
      </c>
      <c r="M1607" t="s">
        <v>2388</v>
      </c>
      <c r="N1607" t="s">
        <v>247</v>
      </c>
    </row>
    <row r="1608" spans="1:14" x14ac:dyDescent="0.3">
      <c r="A1608" s="1" t="s">
        <v>2421</v>
      </c>
      <c r="B1608" t="s">
        <v>2422</v>
      </c>
      <c r="C1608" s="2" t="s">
        <v>2652</v>
      </c>
      <c r="D1608" t="s">
        <v>282</v>
      </c>
      <c r="E1608" s="7" t="s">
        <v>158</v>
      </c>
      <c r="F1608" s="15" t="s">
        <v>118</v>
      </c>
      <c r="G1608" s="5" t="s">
        <v>283</v>
      </c>
      <c r="H1608" s="6" t="s">
        <v>120</v>
      </c>
      <c r="I1608" s="9" t="s">
        <v>2424</v>
      </c>
      <c r="J1608" s="5" t="s">
        <v>120</v>
      </c>
      <c r="K1608" t="s">
        <v>230</v>
      </c>
      <c r="L1608" t="s">
        <v>2653</v>
      </c>
      <c r="M1608" t="s">
        <v>2388</v>
      </c>
      <c r="N1608" t="s">
        <v>247</v>
      </c>
    </row>
    <row r="1609" spans="1:14" x14ac:dyDescent="0.3">
      <c r="A1609" s="1" t="s">
        <v>2421</v>
      </c>
      <c r="B1609" t="s">
        <v>2422</v>
      </c>
      <c r="C1609" s="2" t="s">
        <v>2654</v>
      </c>
      <c r="D1609" t="s">
        <v>282</v>
      </c>
      <c r="E1609" s="7" t="s">
        <v>158</v>
      </c>
      <c r="F1609" s="15" t="s">
        <v>118</v>
      </c>
      <c r="G1609" s="5" t="s">
        <v>283</v>
      </c>
      <c r="H1609" s="6" t="s">
        <v>120</v>
      </c>
      <c r="I1609" s="9" t="s">
        <v>2424</v>
      </c>
      <c r="J1609" s="5" t="s">
        <v>120</v>
      </c>
      <c r="K1609" t="s">
        <v>230</v>
      </c>
      <c r="L1609" t="s">
        <v>2655</v>
      </c>
      <c r="M1609" t="s">
        <v>2388</v>
      </c>
      <c r="N1609" s="1" t="s">
        <v>247</v>
      </c>
    </row>
    <row r="1610" spans="1:14" x14ac:dyDescent="0.3">
      <c r="A1610" s="1" t="s">
        <v>2421</v>
      </c>
      <c r="B1610" t="s">
        <v>2422</v>
      </c>
      <c r="C1610" s="2" t="s">
        <v>2656</v>
      </c>
      <c r="D1610" t="s">
        <v>282</v>
      </c>
      <c r="E1610" s="7" t="s">
        <v>158</v>
      </c>
      <c r="F1610" s="15" t="s">
        <v>118</v>
      </c>
      <c r="G1610" s="5" t="s">
        <v>283</v>
      </c>
      <c r="H1610" s="6" t="s">
        <v>120</v>
      </c>
      <c r="I1610" s="4" t="s">
        <v>2657</v>
      </c>
      <c r="J1610" s="5" t="s">
        <v>120</v>
      </c>
      <c r="K1610" t="s">
        <v>230</v>
      </c>
      <c r="L1610" t="s">
        <v>2658</v>
      </c>
      <c r="M1610" t="s">
        <v>2512</v>
      </c>
      <c r="N1610" t="s">
        <v>247</v>
      </c>
    </row>
    <row r="1611" spans="1:14" x14ac:dyDescent="0.3">
      <c r="A1611" s="1" t="s">
        <v>2421</v>
      </c>
      <c r="B1611" t="s">
        <v>2422</v>
      </c>
      <c r="C1611" s="2" t="s">
        <v>2659</v>
      </c>
      <c r="D1611" t="s">
        <v>282</v>
      </c>
      <c r="E1611" s="8" t="s">
        <v>166</v>
      </c>
      <c r="F1611" s="15" t="s">
        <v>118</v>
      </c>
      <c r="G1611" s="5" t="s">
        <v>150</v>
      </c>
      <c r="H1611" s="6" t="s">
        <v>120</v>
      </c>
      <c r="I1611" s="9" t="s">
        <v>2424</v>
      </c>
      <c r="J1611" s="5" t="s">
        <v>120</v>
      </c>
      <c r="K1611" t="s">
        <v>387</v>
      </c>
      <c r="L1611" t="s">
        <v>2660</v>
      </c>
      <c r="M1611" t="s">
        <v>2388</v>
      </c>
      <c r="N1611" t="s">
        <v>247</v>
      </c>
    </row>
    <row r="1612" spans="1:14" x14ac:dyDescent="0.3">
      <c r="A1612" s="1" t="s">
        <v>2421</v>
      </c>
      <c r="B1612" t="s">
        <v>2422</v>
      </c>
      <c r="C1612" s="2" t="s">
        <v>2661</v>
      </c>
      <c r="D1612" t="s">
        <v>282</v>
      </c>
      <c r="E1612" s="8" t="s">
        <v>166</v>
      </c>
      <c r="F1612" s="15" t="s">
        <v>118</v>
      </c>
      <c r="G1612" s="5" t="s">
        <v>150</v>
      </c>
      <c r="H1612" s="6" t="s">
        <v>120</v>
      </c>
      <c r="I1612" s="9" t="s">
        <v>2424</v>
      </c>
      <c r="J1612" s="5" t="s">
        <v>120</v>
      </c>
      <c r="K1612" t="s">
        <v>2451</v>
      </c>
      <c r="L1612" t="s">
        <v>2572</v>
      </c>
      <c r="M1612" t="s">
        <v>2388</v>
      </c>
      <c r="N1612" s="1" t="s">
        <v>247</v>
      </c>
    </row>
    <row r="1613" spans="1:14" x14ac:dyDescent="0.3">
      <c r="A1613" s="1" t="s">
        <v>2421</v>
      </c>
      <c r="B1613" t="s">
        <v>2422</v>
      </c>
      <c r="C1613" s="2" t="s">
        <v>2662</v>
      </c>
      <c r="D1613" t="s">
        <v>282</v>
      </c>
      <c r="E1613" s="8" t="s">
        <v>166</v>
      </c>
      <c r="F1613" s="15" t="s">
        <v>118</v>
      </c>
      <c r="G1613" s="5" t="s">
        <v>150</v>
      </c>
      <c r="H1613" s="6" t="s">
        <v>120</v>
      </c>
      <c r="I1613" s="9" t="s">
        <v>2424</v>
      </c>
      <c r="J1613" s="5" t="s">
        <v>120</v>
      </c>
      <c r="K1613" t="s">
        <v>238</v>
      </c>
      <c r="L1613" t="s">
        <v>2576</v>
      </c>
      <c r="M1613" t="s">
        <v>2388</v>
      </c>
      <c r="N1613" s="1" t="s">
        <v>247</v>
      </c>
    </row>
    <row r="1614" spans="1:14" x14ac:dyDescent="0.3">
      <c r="A1614" s="1" t="s">
        <v>2421</v>
      </c>
      <c r="B1614" t="s">
        <v>2422</v>
      </c>
      <c r="C1614" s="2" t="s">
        <v>2663</v>
      </c>
      <c r="D1614" t="s">
        <v>282</v>
      </c>
      <c r="E1614" s="7" t="s">
        <v>158</v>
      </c>
      <c r="F1614" s="15" t="s">
        <v>118</v>
      </c>
      <c r="G1614" s="5" t="s">
        <v>283</v>
      </c>
      <c r="H1614" s="6" t="s">
        <v>120</v>
      </c>
      <c r="I1614" s="9" t="s">
        <v>2424</v>
      </c>
      <c r="J1614" s="5" t="s">
        <v>120</v>
      </c>
      <c r="K1614" t="s">
        <v>230</v>
      </c>
      <c r="L1614" t="s">
        <v>2664</v>
      </c>
      <c r="M1614" t="s">
        <v>2388</v>
      </c>
      <c r="N1614" t="s">
        <v>247</v>
      </c>
    </row>
    <row r="1615" spans="1:14" x14ac:dyDescent="0.3">
      <c r="A1615" s="1" t="s">
        <v>2421</v>
      </c>
      <c r="B1615" t="s">
        <v>2422</v>
      </c>
      <c r="C1615" s="2" t="s">
        <v>2665</v>
      </c>
      <c r="D1615" t="s">
        <v>282</v>
      </c>
      <c r="E1615" s="7" t="s">
        <v>158</v>
      </c>
      <c r="F1615" s="15" t="s">
        <v>118</v>
      </c>
      <c r="G1615" s="5" t="s">
        <v>283</v>
      </c>
      <c r="H1615" s="6" t="s">
        <v>120</v>
      </c>
      <c r="I1615" s="9" t="s">
        <v>2424</v>
      </c>
      <c r="J1615" s="5" t="s">
        <v>120</v>
      </c>
      <c r="K1615" t="s">
        <v>230</v>
      </c>
      <c r="L1615" t="s">
        <v>2666</v>
      </c>
      <c r="M1615" t="s">
        <v>2388</v>
      </c>
      <c r="N1615" t="s">
        <v>247</v>
      </c>
    </row>
    <row r="1616" spans="1:14" x14ac:dyDescent="0.3">
      <c r="A1616" s="1" t="s">
        <v>2421</v>
      </c>
      <c r="B1616" t="s">
        <v>2422</v>
      </c>
      <c r="C1616" s="2" t="s">
        <v>2667</v>
      </c>
      <c r="D1616" t="s">
        <v>282</v>
      </c>
      <c r="E1616" s="8" t="s">
        <v>166</v>
      </c>
      <c r="F1616" s="15" t="s">
        <v>118</v>
      </c>
      <c r="G1616" s="5" t="s">
        <v>150</v>
      </c>
      <c r="H1616" s="6" t="s">
        <v>120</v>
      </c>
      <c r="I1616" s="9" t="s">
        <v>2431</v>
      </c>
      <c r="J1616" s="5" t="s">
        <v>120</v>
      </c>
      <c r="K1616" t="s">
        <v>230</v>
      </c>
      <c r="L1616" t="s">
        <v>2635</v>
      </c>
      <c r="M1616" t="s">
        <v>2512</v>
      </c>
      <c r="N1616" s="1" t="s">
        <v>247</v>
      </c>
    </row>
    <row r="1617" spans="1:14" x14ac:dyDescent="0.3">
      <c r="A1617" s="1" t="s">
        <v>2421</v>
      </c>
      <c r="B1617" t="s">
        <v>2422</v>
      </c>
      <c r="C1617" s="2" t="s">
        <v>2668</v>
      </c>
      <c r="D1617" t="s">
        <v>282</v>
      </c>
      <c r="E1617" s="7" t="s">
        <v>158</v>
      </c>
      <c r="F1617" s="15" t="s">
        <v>118</v>
      </c>
      <c r="G1617" s="5" t="s">
        <v>283</v>
      </c>
      <c r="H1617" s="6" t="s">
        <v>120</v>
      </c>
      <c r="I1617" s="9" t="s">
        <v>2424</v>
      </c>
      <c r="J1617" s="5" t="s">
        <v>120</v>
      </c>
      <c r="K1617" t="s">
        <v>230</v>
      </c>
      <c r="L1617" t="s">
        <v>2669</v>
      </c>
      <c r="M1617" t="s">
        <v>2388</v>
      </c>
      <c r="N1617" s="1" t="s">
        <v>247</v>
      </c>
    </row>
    <row r="1618" spans="1:14" x14ac:dyDescent="0.3">
      <c r="A1618" s="1" t="s">
        <v>2421</v>
      </c>
      <c r="B1618" t="s">
        <v>2422</v>
      </c>
      <c r="C1618" s="2" t="s">
        <v>2670</v>
      </c>
      <c r="D1618" t="s">
        <v>282</v>
      </c>
      <c r="E1618" s="7" t="s">
        <v>158</v>
      </c>
      <c r="F1618" s="15" t="s">
        <v>118</v>
      </c>
      <c r="G1618" s="5" t="s">
        <v>283</v>
      </c>
      <c r="H1618" s="6" t="s">
        <v>120</v>
      </c>
      <c r="I1618" s="9" t="s">
        <v>2424</v>
      </c>
      <c r="J1618" s="5" t="s">
        <v>120</v>
      </c>
      <c r="K1618" t="s">
        <v>230</v>
      </c>
      <c r="L1618" t="s">
        <v>2671</v>
      </c>
      <c r="M1618" t="s">
        <v>2388</v>
      </c>
      <c r="N1618" s="1" t="s">
        <v>247</v>
      </c>
    </row>
    <row r="1619" spans="1:14" x14ac:dyDescent="0.3">
      <c r="A1619" s="1" t="s">
        <v>2421</v>
      </c>
      <c r="B1619" t="s">
        <v>2422</v>
      </c>
      <c r="C1619" s="2" t="s">
        <v>2672</v>
      </c>
      <c r="D1619" t="s">
        <v>282</v>
      </c>
      <c r="E1619" s="7" t="s">
        <v>158</v>
      </c>
      <c r="F1619" s="15" t="s">
        <v>118</v>
      </c>
      <c r="G1619" s="5" t="s">
        <v>283</v>
      </c>
      <c r="H1619" s="6" t="s">
        <v>120</v>
      </c>
      <c r="I1619" s="9" t="s">
        <v>2424</v>
      </c>
      <c r="J1619" s="5" t="s">
        <v>120</v>
      </c>
      <c r="K1619" t="s">
        <v>230</v>
      </c>
      <c r="L1619" t="s">
        <v>2673</v>
      </c>
      <c r="M1619" t="s">
        <v>2388</v>
      </c>
      <c r="N1619" t="s">
        <v>247</v>
      </c>
    </row>
    <row r="1620" spans="1:14" x14ac:dyDescent="0.3">
      <c r="A1620" s="1" t="s">
        <v>2421</v>
      </c>
      <c r="B1620" t="s">
        <v>2422</v>
      </c>
      <c r="C1620" s="2" t="s">
        <v>2674</v>
      </c>
      <c r="D1620" t="s">
        <v>282</v>
      </c>
      <c r="E1620" s="7" t="s">
        <v>158</v>
      </c>
      <c r="F1620" s="15" t="s">
        <v>118</v>
      </c>
      <c r="G1620" s="5" t="s">
        <v>283</v>
      </c>
      <c r="H1620" s="6" t="s">
        <v>120</v>
      </c>
      <c r="I1620" s="9" t="s">
        <v>2424</v>
      </c>
      <c r="J1620" s="5" t="s">
        <v>120</v>
      </c>
      <c r="K1620" t="s">
        <v>230</v>
      </c>
      <c r="L1620" t="s">
        <v>2675</v>
      </c>
      <c r="M1620" t="s">
        <v>2388</v>
      </c>
      <c r="N1620" t="s">
        <v>247</v>
      </c>
    </row>
    <row r="1621" spans="1:14" x14ac:dyDescent="0.3">
      <c r="A1621" s="1" t="s">
        <v>2421</v>
      </c>
      <c r="B1621" t="s">
        <v>2422</v>
      </c>
      <c r="C1621" s="2" t="s">
        <v>2676</v>
      </c>
      <c r="D1621" t="s">
        <v>282</v>
      </c>
      <c r="E1621" s="8" t="s">
        <v>166</v>
      </c>
      <c r="F1621" s="15" t="s">
        <v>118</v>
      </c>
      <c r="G1621" s="5" t="s">
        <v>150</v>
      </c>
      <c r="H1621" s="6" t="s">
        <v>120</v>
      </c>
      <c r="I1621" s="9" t="s">
        <v>2424</v>
      </c>
      <c r="J1621" s="5" t="s">
        <v>120</v>
      </c>
      <c r="K1621" t="s">
        <v>387</v>
      </c>
      <c r="L1621" t="s">
        <v>2581</v>
      </c>
      <c r="M1621" t="s">
        <v>2388</v>
      </c>
      <c r="N1621" t="s">
        <v>247</v>
      </c>
    </row>
    <row r="1622" spans="1:14" x14ac:dyDescent="0.3">
      <c r="A1622" s="1" t="s">
        <v>2421</v>
      </c>
      <c r="B1622" t="s">
        <v>2422</v>
      </c>
      <c r="C1622" s="2" t="s">
        <v>2677</v>
      </c>
      <c r="D1622" t="s">
        <v>282</v>
      </c>
      <c r="E1622" s="7" t="s">
        <v>158</v>
      </c>
      <c r="F1622" s="15" t="s">
        <v>118</v>
      </c>
      <c r="G1622" s="5" t="s">
        <v>283</v>
      </c>
      <c r="H1622" s="6" t="s">
        <v>120</v>
      </c>
      <c r="I1622" s="9" t="s">
        <v>2424</v>
      </c>
      <c r="J1622" s="5" t="s">
        <v>120</v>
      </c>
      <c r="K1622" t="s">
        <v>230</v>
      </c>
      <c r="L1622" t="s">
        <v>2678</v>
      </c>
      <c r="M1622" t="s">
        <v>2388</v>
      </c>
      <c r="N1622" t="s">
        <v>247</v>
      </c>
    </row>
    <row r="1623" spans="1:14" x14ac:dyDescent="0.3">
      <c r="A1623" s="1" t="s">
        <v>2421</v>
      </c>
      <c r="B1623" t="s">
        <v>2422</v>
      </c>
      <c r="C1623" s="2" t="s">
        <v>2679</v>
      </c>
      <c r="D1623" t="s">
        <v>282</v>
      </c>
      <c r="E1623" s="7" t="s">
        <v>158</v>
      </c>
      <c r="F1623" s="15" t="s">
        <v>118</v>
      </c>
      <c r="G1623" s="5" t="s">
        <v>150</v>
      </c>
      <c r="H1623" s="6" t="s">
        <v>120</v>
      </c>
      <c r="I1623" s="9" t="s">
        <v>2431</v>
      </c>
      <c r="J1623" s="5" t="s">
        <v>120</v>
      </c>
      <c r="K1623" t="s">
        <v>230</v>
      </c>
      <c r="L1623" t="s">
        <v>2635</v>
      </c>
      <c r="M1623" t="s">
        <v>2512</v>
      </c>
      <c r="N1623" t="s">
        <v>247</v>
      </c>
    </row>
    <row r="1624" spans="1:14" x14ac:dyDescent="0.3">
      <c r="A1624" s="1" t="s">
        <v>2421</v>
      </c>
      <c r="B1624" t="s">
        <v>2422</v>
      </c>
      <c r="C1624" s="2" t="s">
        <v>2680</v>
      </c>
      <c r="D1624" t="s">
        <v>282</v>
      </c>
      <c r="E1624" s="7" t="s">
        <v>158</v>
      </c>
      <c r="F1624" s="15" t="s">
        <v>118</v>
      </c>
      <c r="G1624" s="5" t="s">
        <v>283</v>
      </c>
      <c r="H1624" s="6" t="s">
        <v>120</v>
      </c>
      <c r="I1624" s="9" t="s">
        <v>2431</v>
      </c>
      <c r="J1624" s="5" t="s">
        <v>120</v>
      </c>
      <c r="K1624" t="s">
        <v>230</v>
      </c>
      <c r="L1624" t="s">
        <v>2635</v>
      </c>
      <c r="M1624" t="s">
        <v>2512</v>
      </c>
      <c r="N1624" t="s">
        <v>247</v>
      </c>
    </row>
    <row r="1625" spans="1:14" x14ac:dyDescent="0.3">
      <c r="A1625" s="1" t="s">
        <v>2421</v>
      </c>
      <c r="B1625" t="s">
        <v>2422</v>
      </c>
      <c r="C1625" s="2" t="s">
        <v>2681</v>
      </c>
      <c r="D1625" t="s">
        <v>282</v>
      </c>
      <c r="E1625" s="7" t="s">
        <v>158</v>
      </c>
      <c r="F1625" s="15" t="s">
        <v>118</v>
      </c>
      <c r="G1625" s="5" t="s">
        <v>283</v>
      </c>
      <c r="H1625" s="6" t="s">
        <v>120</v>
      </c>
      <c r="I1625" s="9" t="s">
        <v>2431</v>
      </c>
      <c r="J1625" s="5" t="s">
        <v>120</v>
      </c>
      <c r="K1625" t="s">
        <v>230</v>
      </c>
      <c r="L1625" t="s">
        <v>2635</v>
      </c>
      <c r="M1625" t="s">
        <v>2512</v>
      </c>
      <c r="N1625" t="s">
        <v>247</v>
      </c>
    </row>
    <row r="1626" spans="1:14" x14ac:dyDescent="0.3">
      <c r="A1626" s="1" t="s">
        <v>2421</v>
      </c>
      <c r="B1626" t="s">
        <v>2422</v>
      </c>
      <c r="C1626" s="2" t="s">
        <v>2682</v>
      </c>
      <c r="D1626" t="s">
        <v>282</v>
      </c>
      <c r="E1626" s="7" t="s">
        <v>158</v>
      </c>
      <c r="F1626" s="15" t="s">
        <v>118</v>
      </c>
      <c r="G1626" s="5" t="s">
        <v>283</v>
      </c>
      <c r="H1626" s="6" t="s">
        <v>120</v>
      </c>
      <c r="I1626" s="9" t="s">
        <v>2424</v>
      </c>
      <c r="J1626" s="5" t="s">
        <v>120</v>
      </c>
      <c r="K1626" t="s">
        <v>230</v>
      </c>
      <c r="L1626" t="s">
        <v>2683</v>
      </c>
      <c r="M1626" t="s">
        <v>2388</v>
      </c>
      <c r="N1626" t="s">
        <v>247</v>
      </c>
    </row>
    <row r="1627" spans="1:14" x14ac:dyDescent="0.3">
      <c r="A1627" s="1" t="s">
        <v>2421</v>
      </c>
      <c r="B1627" t="s">
        <v>2422</v>
      </c>
      <c r="C1627" s="2" t="s">
        <v>2684</v>
      </c>
      <c r="D1627" t="s">
        <v>282</v>
      </c>
      <c r="E1627" s="7" t="s">
        <v>158</v>
      </c>
      <c r="F1627" s="15" t="s">
        <v>118</v>
      </c>
      <c r="G1627" s="5" t="s">
        <v>283</v>
      </c>
      <c r="H1627" s="6" t="s">
        <v>120</v>
      </c>
      <c r="I1627" s="9" t="s">
        <v>2424</v>
      </c>
      <c r="J1627" s="5" t="s">
        <v>120</v>
      </c>
      <c r="K1627" t="s">
        <v>230</v>
      </c>
      <c r="L1627" t="s">
        <v>2685</v>
      </c>
      <c r="M1627" t="s">
        <v>2388</v>
      </c>
      <c r="N1627" t="s">
        <v>247</v>
      </c>
    </row>
    <row r="1628" spans="1:14" x14ac:dyDescent="0.3">
      <c r="A1628" s="1" t="s">
        <v>2421</v>
      </c>
      <c r="B1628" t="s">
        <v>2422</v>
      </c>
      <c r="C1628" s="2" t="s">
        <v>2686</v>
      </c>
      <c r="D1628" t="s">
        <v>282</v>
      </c>
      <c r="E1628" s="7" t="s">
        <v>158</v>
      </c>
      <c r="F1628" s="15" t="s">
        <v>118</v>
      </c>
      <c r="G1628" s="5" t="s">
        <v>283</v>
      </c>
      <c r="H1628" s="6" t="s">
        <v>120</v>
      </c>
      <c r="I1628" s="9" t="s">
        <v>2424</v>
      </c>
      <c r="J1628" s="5" t="s">
        <v>120</v>
      </c>
      <c r="K1628" t="s">
        <v>230</v>
      </c>
      <c r="L1628" t="s">
        <v>2687</v>
      </c>
      <c r="M1628" t="s">
        <v>2388</v>
      </c>
      <c r="N1628" t="s">
        <v>247</v>
      </c>
    </row>
    <row r="1629" spans="1:14" x14ac:dyDescent="0.3">
      <c r="A1629" s="1" t="s">
        <v>2421</v>
      </c>
      <c r="B1629" t="s">
        <v>2422</v>
      </c>
      <c r="C1629" s="2" t="s">
        <v>2688</v>
      </c>
      <c r="D1629" t="s">
        <v>282</v>
      </c>
      <c r="E1629" s="7" t="s">
        <v>158</v>
      </c>
      <c r="F1629" s="15" t="s">
        <v>118</v>
      </c>
      <c r="G1629" s="5" t="s">
        <v>283</v>
      </c>
      <c r="H1629" s="6" t="s">
        <v>120</v>
      </c>
      <c r="I1629" s="9" t="s">
        <v>2424</v>
      </c>
      <c r="J1629" s="5" t="s">
        <v>120</v>
      </c>
      <c r="K1629" t="s">
        <v>230</v>
      </c>
      <c r="L1629" t="s">
        <v>2689</v>
      </c>
      <c r="M1629" t="s">
        <v>2388</v>
      </c>
      <c r="N1629" t="s">
        <v>247</v>
      </c>
    </row>
    <row r="1630" spans="1:14" x14ac:dyDescent="0.3">
      <c r="A1630" s="1" t="s">
        <v>2421</v>
      </c>
      <c r="B1630" t="s">
        <v>2422</v>
      </c>
      <c r="C1630" s="2" t="s">
        <v>2690</v>
      </c>
      <c r="D1630" t="s">
        <v>282</v>
      </c>
      <c r="E1630" s="7" t="s">
        <v>158</v>
      </c>
      <c r="F1630" s="15" t="s">
        <v>118</v>
      </c>
      <c r="G1630" s="5" t="s">
        <v>283</v>
      </c>
      <c r="H1630" s="6" t="s">
        <v>120</v>
      </c>
      <c r="I1630" s="9" t="s">
        <v>2424</v>
      </c>
      <c r="J1630" s="5" t="s">
        <v>120</v>
      </c>
      <c r="K1630" t="s">
        <v>230</v>
      </c>
      <c r="L1630" t="s">
        <v>2691</v>
      </c>
      <c r="M1630" t="s">
        <v>2388</v>
      </c>
      <c r="N1630" t="s">
        <v>247</v>
      </c>
    </row>
    <row r="1631" spans="1:14" x14ac:dyDescent="0.3">
      <c r="A1631" s="1" t="s">
        <v>2421</v>
      </c>
      <c r="B1631" t="s">
        <v>2422</v>
      </c>
      <c r="C1631" s="2" t="s">
        <v>2692</v>
      </c>
      <c r="D1631" t="s">
        <v>282</v>
      </c>
      <c r="E1631" s="7" t="s">
        <v>158</v>
      </c>
      <c r="F1631" s="15" t="s">
        <v>118</v>
      </c>
      <c r="G1631" s="5" t="s">
        <v>283</v>
      </c>
      <c r="H1631" s="6" t="s">
        <v>120</v>
      </c>
      <c r="I1631" s="9" t="s">
        <v>2424</v>
      </c>
      <c r="J1631" s="5" t="s">
        <v>120</v>
      </c>
      <c r="K1631" t="s">
        <v>230</v>
      </c>
      <c r="L1631" t="s">
        <v>2693</v>
      </c>
      <c r="M1631" t="s">
        <v>2388</v>
      </c>
      <c r="N1631" t="s">
        <v>247</v>
      </c>
    </row>
    <row r="1632" spans="1:14" x14ac:dyDescent="0.3">
      <c r="A1632" s="1" t="s">
        <v>2421</v>
      </c>
      <c r="B1632" t="s">
        <v>2422</v>
      </c>
      <c r="C1632" s="2" t="s">
        <v>2694</v>
      </c>
      <c r="D1632" t="s">
        <v>282</v>
      </c>
      <c r="E1632" s="7" t="s">
        <v>158</v>
      </c>
      <c r="F1632" s="15" t="s">
        <v>118</v>
      </c>
      <c r="G1632" s="5" t="s">
        <v>283</v>
      </c>
      <c r="H1632" s="6" t="s">
        <v>120</v>
      </c>
      <c r="I1632" s="9" t="s">
        <v>2424</v>
      </c>
      <c r="J1632" s="5" t="s">
        <v>120</v>
      </c>
      <c r="K1632" t="s">
        <v>230</v>
      </c>
      <c r="L1632" t="s">
        <v>2695</v>
      </c>
      <c r="M1632" t="s">
        <v>2388</v>
      </c>
      <c r="N1632" t="s">
        <v>247</v>
      </c>
    </row>
    <row r="1633" spans="1:14" x14ac:dyDescent="0.3">
      <c r="A1633" s="1" t="s">
        <v>2421</v>
      </c>
      <c r="B1633" t="s">
        <v>2422</v>
      </c>
      <c r="C1633" s="2" t="s">
        <v>2696</v>
      </c>
      <c r="D1633" t="s">
        <v>282</v>
      </c>
      <c r="E1633" s="7" t="s">
        <v>158</v>
      </c>
      <c r="F1633" s="15" t="s">
        <v>118</v>
      </c>
      <c r="G1633" s="5" t="s">
        <v>283</v>
      </c>
      <c r="H1633" s="6" t="s">
        <v>120</v>
      </c>
      <c r="I1633" s="9" t="s">
        <v>2424</v>
      </c>
      <c r="J1633" s="5" t="s">
        <v>120</v>
      </c>
      <c r="K1633" t="s">
        <v>230</v>
      </c>
      <c r="L1633" t="s">
        <v>2697</v>
      </c>
      <c r="M1633" t="s">
        <v>2388</v>
      </c>
      <c r="N1633" t="s">
        <v>247</v>
      </c>
    </row>
    <row r="1634" spans="1:14" x14ac:dyDescent="0.3">
      <c r="A1634" s="1" t="s">
        <v>2421</v>
      </c>
      <c r="B1634" t="s">
        <v>2422</v>
      </c>
      <c r="C1634" s="2" t="s">
        <v>2698</v>
      </c>
      <c r="D1634" t="s">
        <v>282</v>
      </c>
      <c r="E1634" s="7" t="s">
        <v>158</v>
      </c>
      <c r="F1634" s="15" t="s">
        <v>118</v>
      </c>
      <c r="G1634" s="5" t="s">
        <v>283</v>
      </c>
      <c r="H1634" s="6" t="s">
        <v>120</v>
      </c>
      <c r="I1634" s="5" t="s">
        <v>181</v>
      </c>
      <c r="J1634" s="5" t="s">
        <v>120</v>
      </c>
      <c r="K1634" t="s">
        <v>230</v>
      </c>
      <c r="L1634" t="s">
        <v>2594</v>
      </c>
      <c r="M1634" t="s">
        <v>2610</v>
      </c>
      <c r="N1634" t="s">
        <v>247</v>
      </c>
    </row>
    <row r="1635" spans="1:14" x14ac:dyDescent="0.3">
      <c r="A1635" s="1" t="s">
        <v>2421</v>
      </c>
      <c r="B1635" t="s">
        <v>2422</v>
      </c>
      <c r="C1635" s="2" t="s">
        <v>2699</v>
      </c>
      <c r="D1635" t="s">
        <v>282</v>
      </c>
      <c r="E1635" s="7" t="s">
        <v>158</v>
      </c>
      <c r="F1635" s="15" t="s">
        <v>118</v>
      </c>
      <c r="G1635" s="5" t="s">
        <v>283</v>
      </c>
      <c r="H1635" s="6" t="s">
        <v>120</v>
      </c>
      <c r="I1635" s="9" t="s">
        <v>2424</v>
      </c>
      <c r="J1635" s="5" t="s">
        <v>120</v>
      </c>
      <c r="K1635" t="s">
        <v>230</v>
      </c>
      <c r="L1635" t="s">
        <v>2700</v>
      </c>
      <c r="M1635" t="s">
        <v>2388</v>
      </c>
      <c r="N1635" t="s">
        <v>247</v>
      </c>
    </row>
    <row r="1636" spans="1:14" x14ac:dyDescent="0.3">
      <c r="A1636" s="1" t="s">
        <v>2421</v>
      </c>
      <c r="B1636" t="s">
        <v>2422</v>
      </c>
      <c r="C1636" s="2" t="s">
        <v>2701</v>
      </c>
      <c r="D1636" t="s">
        <v>282</v>
      </c>
      <c r="E1636" s="8" t="s">
        <v>166</v>
      </c>
      <c r="F1636" s="15" t="s">
        <v>118</v>
      </c>
      <c r="G1636" s="5" t="s">
        <v>150</v>
      </c>
      <c r="H1636" s="6" t="s">
        <v>120</v>
      </c>
      <c r="I1636" s="9" t="s">
        <v>2424</v>
      </c>
      <c r="J1636" s="5" t="s">
        <v>120</v>
      </c>
      <c r="K1636" t="s">
        <v>235</v>
      </c>
      <c r="L1636" t="s">
        <v>2585</v>
      </c>
      <c r="M1636" t="s">
        <v>2388</v>
      </c>
      <c r="N1636" t="s">
        <v>247</v>
      </c>
    </row>
    <row r="1637" spans="1:14" x14ac:dyDescent="0.3">
      <c r="A1637" s="1" t="s">
        <v>2421</v>
      </c>
      <c r="B1637" t="s">
        <v>2422</v>
      </c>
      <c r="C1637" s="2" t="s">
        <v>2702</v>
      </c>
      <c r="D1637" t="s">
        <v>282</v>
      </c>
      <c r="E1637" s="7" t="s">
        <v>158</v>
      </c>
      <c r="F1637" s="15" t="s">
        <v>118</v>
      </c>
      <c r="G1637" s="5" t="s">
        <v>283</v>
      </c>
      <c r="H1637" s="6" t="s">
        <v>120</v>
      </c>
      <c r="I1637" s="9" t="s">
        <v>2424</v>
      </c>
      <c r="J1637" s="5" t="s">
        <v>120</v>
      </c>
      <c r="K1637" t="s">
        <v>230</v>
      </c>
      <c r="L1637" t="s">
        <v>2703</v>
      </c>
      <c r="M1637" t="s">
        <v>2388</v>
      </c>
      <c r="N1637" s="1" t="s">
        <v>247</v>
      </c>
    </row>
    <row r="1638" spans="1:14" x14ac:dyDescent="0.3">
      <c r="A1638" s="1" t="s">
        <v>2421</v>
      </c>
      <c r="B1638" t="s">
        <v>2422</v>
      </c>
      <c r="C1638" s="2" t="s">
        <v>2704</v>
      </c>
      <c r="D1638" t="s">
        <v>282</v>
      </c>
      <c r="E1638" s="7" t="s">
        <v>158</v>
      </c>
      <c r="F1638" s="15" t="s">
        <v>118</v>
      </c>
      <c r="G1638" s="5" t="s">
        <v>283</v>
      </c>
      <c r="H1638" s="6" t="s">
        <v>120</v>
      </c>
      <c r="I1638" s="9" t="s">
        <v>2424</v>
      </c>
      <c r="J1638" s="5" t="s">
        <v>120</v>
      </c>
      <c r="K1638" t="s">
        <v>230</v>
      </c>
      <c r="L1638" t="s">
        <v>2705</v>
      </c>
      <c r="M1638" t="s">
        <v>2388</v>
      </c>
      <c r="N1638" s="1" t="s">
        <v>247</v>
      </c>
    </row>
    <row r="1639" spans="1:14" x14ac:dyDescent="0.3">
      <c r="A1639" s="1" t="s">
        <v>2421</v>
      </c>
      <c r="B1639" t="s">
        <v>2422</v>
      </c>
      <c r="C1639" s="2" t="s">
        <v>2706</v>
      </c>
      <c r="D1639" t="s">
        <v>282</v>
      </c>
      <c r="E1639" s="7" t="s">
        <v>158</v>
      </c>
      <c r="F1639" s="15" t="s">
        <v>118</v>
      </c>
      <c r="G1639" s="5" t="s">
        <v>283</v>
      </c>
      <c r="H1639" s="6" t="s">
        <v>120</v>
      </c>
      <c r="I1639" s="9" t="s">
        <v>2424</v>
      </c>
      <c r="J1639" s="5" t="s">
        <v>120</v>
      </c>
      <c r="K1639" t="s">
        <v>230</v>
      </c>
      <c r="L1639" t="s">
        <v>2707</v>
      </c>
      <c r="M1639" t="s">
        <v>2388</v>
      </c>
      <c r="N1639" t="s">
        <v>247</v>
      </c>
    </row>
    <row r="1640" spans="1:14" x14ac:dyDescent="0.3">
      <c r="A1640" s="1" t="s">
        <v>2421</v>
      </c>
      <c r="B1640" t="s">
        <v>2422</v>
      </c>
      <c r="C1640" s="2" t="s">
        <v>2708</v>
      </c>
      <c r="D1640" t="s">
        <v>282</v>
      </c>
      <c r="E1640" s="7" t="s">
        <v>158</v>
      </c>
      <c r="F1640" s="15" t="s">
        <v>118</v>
      </c>
      <c r="G1640" s="5" t="s">
        <v>283</v>
      </c>
      <c r="H1640" s="6" t="s">
        <v>120</v>
      </c>
      <c r="I1640" s="9" t="s">
        <v>2424</v>
      </c>
      <c r="J1640" s="5" t="s">
        <v>120</v>
      </c>
      <c r="K1640" t="s">
        <v>230</v>
      </c>
      <c r="L1640" t="s">
        <v>2709</v>
      </c>
      <c r="M1640" t="s">
        <v>2388</v>
      </c>
      <c r="N1640" s="1" t="s">
        <v>247</v>
      </c>
    </row>
    <row r="1641" spans="1:14" x14ac:dyDescent="0.3">
      <c r="A1641" s="1" t="s">
        <v>2421</v>
      </c>
      <c r="B1641" t="s">
        <v>2422</v>
      </c>
      <c r="C1641" s="2" t="s">
        <v>2710</v>
      </c>
      <c r="D1641" t="s">
        <v>282</v>
      </c>
      <c r="E1641" s="7" t="s">
        <v>158</v>
      </c>
      <c r="F1641" s="15" t="s">
        <v>118</v>
      </c>
      <c r="G1641" s="5" t="s">
        <v>150</v>
      </c>
      <c r="H1641" s="6" t="s">
        <v>120</v>
      </c>
      <c r="I1641" s="9" t="s">
        <v>2424</v>
      </c>
      <c r="J1641" s="5" t="s">
        <v>120</v>
      </c>
      <c r="K1641" t="s">
        <v>235</v>
      </c>
      <c r="L1641" t="s">
        <v>2588</v>
      </c>
      <c r="M1641" t="s">
        <v>2388</v>
      </c>
      <c r="N1641" t="s">
        <v>247</v>
      </c>
    </row>
    <row r="1642" spans="1:14" x14ac:dyDescent="0.3">
      <c r="A1642" s="1" t="s">
        <v>2421</v>
      </c>
      <c r="B1642" t="s">
        <v>2422</v>
      </c>
      <c r="C1642" s="2" t="s">
        <v>2711</v>
      </c>
      <c r="D1642" t="s">
        <v>282</v>
      </c>
      <c r="E1642" s="7" t="s">
        <v>158</v>
      </c>
      <c r="F1642" s="15" t="s">
        <v>118</v>
      </c>
      <c r="G1642" s="5" t="s">
        <v>283</v>
      </c>
      <c r="H1642" s="6" t="s">
        <v>120</v>
      </c>
      <c r="I1642" s="9" t="s">
        <v>2424</v>
      </c>
      <c r="J1642" s="5" t="s">
        <v>120</v>
      </c>
      <c r="K1642" t="s">
        <v>230</v>
      </c>
      <c r="L1642" t="s">
        <v>2712</v>
      </c>
      <c r="M1642" t="s">
        <v>2388</v>
      </c>
      <c r="N1642" s="1" t="s">
        <v>247</v>
      </c>
    </row>
    <row r="1643" spans="1:14" x14ac:dyDescent="0.3">
      <c r="A1643" s="1" t="s">
        <v>2421</v>
      </c>
      <c r="B1643" t="s">
        <v>2422</v>
      </c>
      <c r="C1643" s="2" t="s">
        <v>2713</v>
      </c>
      <c r="D1643" t="s">
        <v>282</v>
      </c>
      <c r="E1643" s="7" t="s">
        <v>158</v>
      </c>
      <c r="F1643" s="15" t="s">
        <v>118</v>
      </c>
      <c r="G1643" s="5" t="s">
        <v>283</v>
      </c>
      <c r="H1643" s="6" t="s">
        <v>120</v>
      </c>
      <c r="I1643" s="9" t="s">
        <v>2424</v>
      </c>
      <c r="J1643" s="5" t="s">
        <v>120</v>
      </c>
      <c r="K1643" t="s">
        <v>230</v>
      </c>
      <c r="L1643" t="s">
        <v>2714</v>
      </c>
      <c r="M1643" t="s">
        <v>2388</v>
      </c>
      <c r="N1643" s="1" t="s">
        <v>247</v>
      </c>
    </row>
    <row r="1644" spans="1:14" x14ac:dyDescent="0.3">
      <c r="A1644" s="1" t="s">
        <v>2421</v>
      </c>
      <c r="B1644" t="s">
        <v>2422</v>
      </c>
      <c r="C1644" s="2" t="s">
        <v>2715</v>
      </c>
      <c r="D1644" t="s">
        <v>282</v>
      </c>
      <c r="E1644" s="7" t="s">
        <v>158</v>
      </c>
      <c r="F1644" s="15" t="s">
        <v>118</v>
      </c>
      <c r="G1644" s="5" t="s">
        <v>150</v>
      </c>
      <c r="H1644" s="6" t="s">
        <v>120</v>
      </c>
      <c r="I1644" s="9" t="s">
        <v>2424</v>
      </c>
      <c r="J1644" s="5" t="s">
        <v>120</v>
      </c>
      <c r="K1644" t="s">
        <v>235</v>
      </c>
      <c r="L1644" t="s">
        <v>2590</v>
      </c>
      <c r="M1644" t="s">
        <v>2388</v>
      </c>
      <c r="N1644" s="1" t="s">
        <v>247</v>
      </c>
    </row>
    <row r="1645" spans="1:14" x14ac:dyDescent="0.3">
      <c r="A1645" s="1" t="s">
        <v>2421</v>
      </c>
      <c r="B1645" t="s">
        <v>2422</v>
      </c>
      <c r="C1645" s="2" t="s">
        <v>2716</v>
      </c>
      <c r="D1645" t="s">
        <v>282</v>
      </c>
      <c r="E1645" s="7" t="s">
        <v>158</v>
      </c>
      <c r="F1645" s="15" t="s">
        <v>118</v>
      </c>
      <c r="G1645" s="5" t="s">
        <v>283</v>
      </c>
      <c r="H1645" s="6" t="s">
        <v>120</v>
      </c>
      <c r="I1645" s="9" t="s">
        <v>2431</v>
      </c>
      <c r="J1645" s="5" t="s">
        <v>120</v>
      </c>
      <c r="K1645" t="s">
        <v>230</v>
      </c>
      <c r="L1645" t="s">
        <v>2635</v>
      </c>
      <c r="M1645" t="s">
        <v>2512</v>
      </c>
      <c r="N1645" t="s">
        <v>247</v>
      </c>
    </row>
    <row r="1646" spans="1:14" x14ac:dyDescent="0.3">
      <c r="A1646" s="1" t="s">
        <v>2421</v>
      </c>
      <c r="B1646" t="s">
        <v>2422</v>
      </c>
      <c r="C1646" s="2" t="s">
        <v>2717</v>
      </c>
      <c r="D1646" t="s">
        <v>282</v>
      </c>
      <c r="E1646" s="7" t="s">
        <v>158</v>
      </c>
      <c r="F1646" s="15" t="s">
        <v>118</v>
      </c>
      <c r="G1646" s="5" t="s">
        <v>283</v>
      </c>
      <c r="H1646" s="6" t="s">
        <v>120</v>
      </c>
      <c r="I1646" s="9" t="s">
        <v>2424</v>
      </c>
      <c r="J1646" s="5" t="s">
        <v>120</v>
      </c>
      <c r="K1646" t="s">
        <v>230</v>
      </c>
      <c r="L1646" t="s">
        <v>2718</v>
      </c>
      <c r="M1646" t="s">
        <v>2388</v>
      </c>
      <c r="N1646" t="s">
        <v>247</v>
      </c>
    </row>
    <row r="1647" spans="1:14" x14ac:dyDescent="0.3">
      <c r="A1647" s="1" t="s">
        <v>2421</v>
      </c>
      <c r="B1647" t="s">
        <v>2422</v>
      </c>
      <c r="C1647" s="2" t="s">
        <v>2719</v>
      </c>
      <c r="D1647" t="s">
        <v>282</v>
      </c>
      <c r="E1647" s="7" t="s">
        <v>158</v>
      </c>
      <c r="F1647" s="15" t="s">
        <v>118</v>
      </c>
      <c r="G1647" s="5" t="s">
        <v>283</v>
      </c>
      <c r="H1647" s="6" t="s">
        <v>120</v>
      </c>
      <c r="I1647" s="9" t="s">
        <v>2431</v>
      </c>
      <c r="J1647" s="5" t="s">
        <v>120</v>
      </c>
      <c r="K1647" t="s">
        <v>230</v>
      </c>
      <c r="L1647" t="s">
        <v>2432</v>
      </c>
      <c r="M1647" t="s">
        <v>2433</v>
      </c>
      <c r="N1647" t="s">
        <v>247</v>
      </c>
    </row>
    <row r="1648" spans="1:14" x14ac:dyDescent="0.3">
      <c r="A1648" s="1" t="s">
        <v>2421</v>
      </c>
      <c r="B1648" t="s">
        <v>2422</v>
      </c>
      <c r="C1648" s="2" t="s">
        <v>2720</v>
      </c>
      <c r="D1648" t="s">
        <v>282</v>
      </c>
      <c r="E1648" s="7" t="s">
        <v>158</v>
      </c>
      <c r="F1648" s="15" t="s">
        <v>118</v>
      </c>
      <c r="G1648" s="5" t="s">
        <v>283</v>
      </c>
      <c r="H1648" s="6" t="s">
        <v>120</v>
      </c>
      <c r="I1648" s="9" t="s">
        <v>2424</v>
      </c>
      <c r="J1648" s="5" t="s">
        <v>120</v>
      </c>
      <c r="K1648" t="s">
        <v>230</v>
      </c>
      <c r="L1648" t="s">
        <v>2721</v>
      </c>
      <c r="M1648" t="s">
        <v>2388</v>
      </c>
      <c r="N1648" s="1" t="s">
        <v>247</v>
      </c>
    </row>
    <row r="1649" spans="1:14" x14ac:dyDescent="0.3">
      <c r="A1649" s="1" t="s">
        <v>2421</v>
      </c>
      <c r="B1649" t="s">
        <v>2422</v>
      </c>
      <c r="C1649" s="2" t="s">
        <v>2722</v>
      </c>
      <c r="D1649" t="s">
        <v>282</v>
      </c>
      <c r="E1649" s="7" t="s">
        <v>158</v>
      </c>
      <c r="F1649" s="15" t="s">
        <v>118</v>
      </c>
      <c r="G1649" s="5" t="s">
        <v>150</v>
      </c>
      <c r="H1649" s="6" t="s">
        <v>120</v>
      </c>
      <c r="I1649" s="9" t="s">
        <v>2424</v>
      </c>
      <c r="J1649" s="5" t="s">
        <v>120</v>
      </c>
      <c r="K1649" t="s">
        <v>2451</v>
      </c>
      <c r="L1649" t="s">
        <v>2592</v>
      </c>
      <c r="M1649" t="s">
        <v>2388</v>
      </c>
      <c r="N1649" t="s">
        <v>247</v>
      </c>
    </row>
    <row r="1650" spans="1:14" x14ac:dyDescent="0.3">
      <c r="A1650" s="1" t="s">
        <v>2421</v>
      </c>
      <c r="B1650" t="s">
        <v>2422</v>
      </c>
      <c r="C1650" s="2" t="s">
        <v>2723</v>
      </c>
      <c r="D1650" t="s">
        <v>282</v>
      </c>
      <c r="E1650" s="7" t="s">
        <v>158</v>
      </c>
      <c r="F1650" s="15" t="s">
        <v>118</v>
      </c>
      <c r="G1650" s="5" t="s">
        <v>150</v>
      </c>
      <c r="H1650" s="6" t="s">
        <v>120</v>
      </c>
      <c r="I1650" s="9" t="s">
        <v>2424</v>
      </c>
      <c r="J1650" s="5" t="s">
        <v>120</v>
      </c>
      <c r="K1650" t="s">
        <v>235</v>
      </c>
      <c r="L1650" t="s">
        <v>2594</v>
      </c>
      <c r="M1650" t="s">
        <v>2388</v>
      </c>
      <c r="N1650" t="s">
        <v>247</v>
      </c>
    </row>
    <row r="1651" spans="1:14" x14ac:dyDescent="0.3">
      <c r="A1651" s="1" t="s">
        <v>2421</v>
      </c>
      <c r="B1651" t="s">
        <v>2422</v>
      </c>
      <c r="C1651" s="2" t="s">
        <v>2724</v>
      </c>
      <c r="D1651" t="s">
        <v>282</v>
      </c>
      <c r="E1651" s="7" t="s">
        <v>158</v>
      </c>
      <c r="F1651" s="15" t="s">
        <v>118</v>
      </c>
      <c r="G1651" s="5" t="s">
        <v>283</v>
      </c>
      <c r="H1651" s="6" t="s">
        <v>120</v>
      </c>
      <c r="I1651" s="9" t="s">
        <v>2424</v>
      </c>
      <c r="J1651" s="5" t="s">
        <v>120</v>
      </c>
      <c r="K1651" t="s">
        <v>230</v>
      </c>
      <c r="L1651" t="s">
        <v>2725</v>
      </c>
      <c r="M1651" t="s">
        <v>2388</v>
      </c>
      <c r="N1651" s="1" t="s">
        <v>247</v>
      </c>
    </row>
    <row r="1652" spans="1:14" x14ac:dyDescent="0.3">
      <c r="A1652" s="1" t="s">
        <v>2421</v>
      </c>
      <c r="B1652" t="s">
        <v>2422</v>
      </c>
      <c r="C1652" s="2" t="s">
        <v>2726</v>
      </c>
      <c r="D1652" t="s">
        <v>282</v>
      </c>
      <c r="E1652" s="7" t="s">
        <v>158</v>
      </c>
      <c r="F1652" s="15" t="s">
        <v>118</v>
      </c>
      <c r="G1652" s="5" t="s">
        <v>283</v>
      </c>
      <c r="H1652" s="6" t="s">
        <v>120</v>
      </c>
      <c r="I1652" s="9" t="s">
        <v>2424</v>
      </c>
      <c r="J1652" s="5" t="s">
        <v>120</v>
      </c>
      <c r="K1652" t="s">
        <v>230</v>
      </c>
      <c r="L1652" t="s">
        <v>2727</v>
      </c>
      <c r="M1652" t="s">
        <v>2388</v>
      </c>
      <c r="N1652" s="1" t="s">
        <v>247</v>
      </c>
    </row>
    <row r="1653" spans="1:14" x14ac:dyDescent="0.3">
      <c r="A1653" s="1" t="s">
        <v>2421</v>
      </c>
      <c r="B1653" t="s">
        <v>2422</v>
      </c>
      <c r="C1653" s="2" t="s">
        <v>2728</v>
      </c>
      <c r="D1653" t="s">
        <v>282</v>
      </c>
      <c r="E1653" s="7" t="s">
        <v>158</v>
      </c>
      <c r="F1653" s="15" t="s">
        <v>118</v>
      </c>
      <c r="G1653" s="5" t="s">
        <v>283</v>
      </c>
      <c r="H1653" s="6" t="s">
        <v>120</v>
      </c>
      <c r="I1653" s="9" t="s">
        <v>2424</v>
      </c>
      <c r="J1653" s="5" t="s">
        <v>120</v>
      </c>
      <c r="K1653" t="s">
        <v>230</v>
      </c>
      <c r="L1653" t="s">
        <v>2729</v>
      </c>
      <c r="M1653" t="s">
        <v>2388</v>
      </c>
      <c r="N1653" t="s">
        <v>247</v>
      </c>
    </row>
    <row r="1654" spans="1:14" x14ac:dyDescent="0.3">
      <c r="A1654" s="1" t="s">
        <v>2421</v>
      </c>
      <c r="B1654" t="s">
        <v>2422</v>
      </c>
      <c r="C1654" s="2" t="s">
        <v>2730</v>
      </c>
      <c r="D1654" t="s">
        <v>282</v>
      </c>
      <c r="E1654" s="7" t="s">
        <v>158</v>
      </c>
      <c r="F1654" s="15" t="s">
        <v>118</v>
      </c>
      <c r="G1654" s="5" t="s">
        <v>283</v>
      </c>
      <c r="H1654" s="6" t="s">
        <v>120</v>
      </c>
      <c r="I1654" s="9" t="s">
        <v>2424</v>
      </c>
      <c r="J1654" s="5" t="s">
        <v>120</v>
      </c>
      <c r="K1654" t="s">
        <v>230</v>
      </c>
      <c r="L1654" t="s">
        <v>2731</v>
      </c>
      <c r="M1654" t="s">
        <v>2388</v>
      </c>
      <c r="N1654" t="s">
        <v>247</v>
      </c>
    </row>
    <row r="1655" spans="1:14" x14ac:dyDescent="0.3">
      <c r="A1655" s="1" t="s">
        <v>2421</v>
      </c>
      <c r="B1655" t="s">
        <v>2422</v>
      </c>
      <c r="C1655" s="2" t="s">
        <v>2732</v>
      </c>
      <c r="D1655" t="s">
        <v>282</v>
      </c>
      <c r="E1655" s="8" t="s">
        <v>166</v>
      </c>
      <c r="F1655" s="15" t="s">
        <v>118</v>
      </c>
      <c r="G1655" s="5" t="s">
        <v>150</v>
      </c>
      <c r="H1655" s="6" t="s">
        <v>120</v>
      </c>
      <c r="I1655" s="9" t="s">
        <v>2424</v>
      </c>
      <c r="J1655" s="5" t="s">
        <v>120</v>
      </c>
      <c r="K1655" t="s">
        <v>2451</v>
      </c>
      <c r="L1655" t="s">
        <v>2597</v>
      </c>
      <c r="M1655" t="s">
        <v>2388</v>
      </c>
      <c r="N1655" s="1" t="s">
        <v>247</v>
      </c>
    </row>
    <row r="1656" spans="1:14" x14ac:dyDescent="0.3">
      <c r="A1656" s="1" t="s">
        <v>2421</v>
      </c>
      <c r="B1656" t="s">
        <v>2422</v>
      </c>
      <c r="C1656" s="2" t="s">
        <v>2733</v>
      </c>
      <c r="D1656" t="s">
        <v>282</v>
      </c>
      <c r="E1656" s="7" t="s">
        <v>158</v>
      </c>
      <c r="F1656" s="15" t="s">
        <v>118</v>
      </c>
      <c r="G1656" s="5" t="s">
        <v>283</v>
      </c>
      <c r="H1656" s="6" t="s">
        <v>120</v>
      </c>
      <c r="I1656" s="5" t="s">
        <v>181</v>
      </c>
      <c r="J1656" s="5" t="s">
        <v>120</v>
      </c>
      <c r="K1656" t="s">
        <v>230</v>
      </c>
      <c r="L1656" t="s">
        <v>2594</v>
      </c>
      <c r="M1656" t="s">
        <v>2610</v>
      </c>
      <c r="N1656" s="1" t="s">
        <v>247</v>
      </c>
    </row>
    <row r="1657" spans="1:14" x14ac:dyDescent="0.3">
      <c r="A1657" s="1" t="s">
        <v>2421</v>
      </c>
      <c r="B1657" t="s">
        <v>2422</v>
      </c>
      <c r="C1657" s="2" t="s">
        <v>2734</v>
      </c>
      <c r="D1657" t="s">
        <v>282</v>
      </c>
      <c r="E1657" s="8" t="s">
        <v>166</v>
      </c>
      <c r="F1657" s="15" t="s">
        <v>118</v>
      </c>
      <c r="G1657" s="5" t="s">
        <v>150</v>
      </c>
      <c r="H1657" s="6" t="s">
        <v>120</v>
      </c>
      <c r="I1657" s="9" t="s">
        <v>2424</v>
      </c>
      <c r="J1657" s="5" t="s">
        <v>120</v>
      </c>
      <c r="K1657" t="s">
        <v>235</v>
      </c>
      <c r="L1657" t="s">
        <v>2599</v>
      </c>
      <c r="M1657" t="s">
        <v>2388</v>
      </c>
      <c r="N1657" t="s">
        <v>247</v>
      </c>
    </row>
    <row r="1658" spans="1:14" x14ac:dyDescent="0.3">
      <c r="A1658" s="1" t="s">
        <v>2421</v>
      </c>
      <c r="B1658" t="s">
        <v>2422</v>
      </c>
      <c r="C1658" s="2" t="s">
        <v>2735</v>
      </c>
      <c r="D1658" t="s">
        <v>282</v>
      </c>
      <c r="E1658" s="7" t="s">
        <v>158</v>
      </c>
      <c r="F1658" s="15" t="s">
        <v>118</v>
      </c>
      <c r="G1658" s="5" t="s">
        <v>283</v>
      </c>
      <c r="H1658" s="6" t="s">
        <v>120</v>
      </c>
      <c r="I1658" s="9" t="s">
        <v>2424</v>
      </c>
      <c r="J1658" s="5" t="s">
        <v>120</v>
      </c>
      <c r="K1658" t="s">
        <v>230</v>
      </c>
      <c r="L1658" t="s">
        <v>2736</v>
      </c>
      <c r="M1658" t="s">
        <v>2388</v>
      </c>
      <c r="N1658" s="1" t="s">
        <v>247</v>
      </c>
    </row>
    <row r="1659" spans="1:14" x14ac:dyDescent="0.3">
      <c r="A1659" s="1" t="s">
        <v>2421</v>
      </c>
      <c r="B1659" t="s">
        <v>2422</v>
      </c>
      <c r="C1659" s="2" t="s">
        <v>2737</v>
      </c>
      <c r="D1659" t="s">
        <v>282</v>
      </c>
      <c r="E1659" s="7" t="s">
        <v>158</v>
      </c>
      <c r="F1659" s="15" t="s">
        <v>118</v>
      </c>
      <c r="G1659" s="5" t="s">
        <v>283</v>
      </c>
      <c r="H1659" s="6" t="s">
        <v>120</v>
      </c>
      <c r="I1659" s="9" t="s">
        <v>2424</v>
      </c>
      <c r="J1659" s="5" t="s">
        <v>120</v>
      </c>
      <c r="K1659" t="s">
        <v>230</v>
      </c>
      <c r="L1659" t="s">
        <v>2738</v>
      </c>
      <c r="M1659" t="s">
        <v>2388</v>
      </c>
      <c r="N1659" t="s">
        <v>247</v>
      </c>
    </row>
    <row r="1660" spans="1:14" x14ac:dyDescent="0.3">
      <c r="A1660" s="1" t="s">
        <v>2421</v>
      </c>
      <c r="B1660" t="s">
        <v>2422</v>
      </c>
      <c r="C1660" s="2" t="s">
        <v>2739</v>
      </c>
      <c r="D1660" t="s">
        <v>282</v>
      </c>
      <c r="E1660" s="7" t="s">
        <v>158</v>
      </c>
      <c r="F1660" s="15" t="s">
        <v>118</v>
      </c>
      <c r="G1660" s="5" t="s">
        <v>283</v>
      </c>
      <c r="H1660" s="6" t="s">
        <v>120</v>
      </c>
      <c r="I1660" s="9" t="s">
        <v>2424</v>
      </c>
      <c r="J1660" s="5" t="s">
        <v>120</v>
      </c>
      <c r="K1660" t="s">
        <v>230</v>
      </c>
      <c r="L1660" t="s">
        <v>2740</v>
      </c>
      <c r="M1660" t="s">
        <v>2388</v>
      </c>
      <c r="N1660" t="s">
        <v>247</v>
      </c>
    </row>
    <row r="1661" spans="1:14" x14ac:dyDescent="0.3">
      <c r="A1661" s="1" t="s">
        <v>2421</v>
      </c>
      <c r="B1661" t="s">
        <v>2422</v>
      </c>
      <c r="C1661" s="2" t="s">
        <v>2741</v>
      </c>
      <c r="D1661" t="s">
        <v>282</v>
      </c>
      <c r="E1661" s="7" t="s">
        <v>158</v>
      </c>
      <c r="F1661" s="15" t="s">
        <v>118</v>
      </c>
      <c r="G1661" s="5" t="s">
        <v>150</v>
      </c>
      <c r="H1661" s="6" t="s">
        <v>120</v>
      </c>
      <c r="I1661" s="9" t="s">
        <v>2424</v>
      </c>
      <c r="J1661" s="5" t="s">
        <v>120</v>
      </c>
      <c r="K1661" t="s">
        <v>235</v>
      </c>
      <c r="L1661" t="s">
        <v>2742</v>
      </c>
      <c r="M1661" t="s">
        <v>2388</v>
      </c>
      <c r="N1661" t="s">
        <v>247</v>
      </c>
    </row>
    <row r="1662" spans="1:14" x14ac:dyDescent="0.3">
      <c r="A1662" s="1" t="s">
        <v>2421</v>
      </c>
      <c r="B1662" t="s">
        <v>2422</v>
      </c>
      <c r="C1662" s="2" t="s">
        <v>2743</v>
      </c>
      <c r="D1662" t="s">
        <v>282</v>
      </c>
      <c r="E1662" s="8" t="s">
        <v>166</v>
      </c>
      <c r="F1662" s="15" t="s">
        <v>118</v>
      </c>
      <c r="G1662" s="5" t="s">
        <v>150</v>
      </c>
      <c r="H1662" s="6" t="s">
        <v>120</v>
      </c>
      <c r="I1662" s="9" t="s">
        <v>2424</v>
      </c>
      <c r="J1662" s="5" t="s">
        <v>120</v>
      </c>
      <c r="K1662" t="s">
        <v>2451</v>
      </c>
      <c r="L1662" t="s">
        <v>2605</v>
      </c>
      <c r="M1662" t="s">
        <v>2388</v>
      </c>
      <c r="N1662" s="1" t="s">
        <v>247</v>
      </c>
    </row>
    <row r="1663" spans="1:14" x14ac:dyDescent="0.3">
      <c r="A1663" s="1" t="s">
        <v>2421</v>
      </c>
      <c r="B1663" t="s">
        <v>2422</v>
      </c>
      <c r="C1663" s="2" t="s">
        <v>2744</v>
      </c>
      <c r="D1663" t="s">
        <v>282</v>
      </c>
      <c r="E1663" s="7" t="s">
        <v>158</v>
      </c>
      <c r="F1663" s="15" t="s">
        <v>118</v>
      </c>
      <c r="G1663" s="5" t="s">
        <v>283</v>
      </c>
      <c r="H1663" s="6" t="s">
        <v>120</v>
      </c>
      <c r="I1663" s="9" t="s">
        <v>2424</v>
      </c>
      <c r="J1663" s="5" t="s">
        <v>120</v>
      </c>
      <c r="K1663" t="s">
        <v>230</v>
      </c>
      <c r="L1663" t="s">
        <v>2745</v>
      </c>
      <c r="M1663" t="s">
        <v>2388</v>
      </c>
      <c r="N1663" s="1" t="s">
        <v>247</v>
      </c>
    </row>
    <row r="1664" spans="1:14" x14ac:dyDescent="0.3">
      <c r="A1664" s="1" t="s">
        <v>2421</v>
      </c>
      <c r="B1664" t="s">
        <v>2422</v>
      </c>
      <c r="C1664" s="2" t="s">
        <v>2746</v>
      </c>
      <c r="D1664" t="s">
        <v>282</v>
      </c>
      <c r="E1664" s="7" t="s">
        <v>158</v>
      </c>
      <c r="F1664" s="15" t="s">
        <v>118</v>
      </c>
      <c r="G1664" s="5" t="s">
        <v>283</v>
      </c>
      <c r="H1664" s="6" t="s">
        <v>120</v>
      </c>
      <c r="I1664" s="9" t="s">
        <v>2424</v>
      </c>
      <c r="J1664" s="5" t="s">
        <v>120</v>
      </c>
      <c r="K1664" t="s">
        <v>230</v>
      </c>
      <c r="L1664" t="s">
        <v>2747</v>
      </c>
      <c r="M1664" t="s">
        <v>2388</v>
      </c>
      <c r="N1664" s="1" t="s">
        <v>247</v>
      </c>
    </row>
    <row r="1665" spans="1:14" x14ac:dyDescent="0.3">
      <c r="A1665" s="1" t="s">
        <v>2421</v>
      </c>
      <c r="B1665" t="s">
        <v>2422</v>
      </c>
      <c r="C1665" s="2" t="s">
        <v>2748</v>
      </c>
      <c r="D1665" t="s">
        <v>282</v>
      </c>
      <c r="E1665" s="7" t="s">
        <v>158</v>
      </c>
      <c r="F1665" s="15" t="s">
        <v>118</v>
      </c>
      <c r="G1665" s="5" t="s">
        <v>283</v>
      </c>
      <c r="H1665" s="6" t="s">
        <v>120</v>
      </c>
      <c r="I1665" s="9" t="s">
        <v>2424</v>
      </c>
      <c r="J1665" s="5" t="s">
        <v>120</v>
      </c>
      <c r="K1665" t="s">
        <v>230</v>
      </c>
      <c r="L1665" t="s">
        <v>2749</v>
      </c>
      <c r="M1665" t="s">
        <v>2388</v>
      </c>
      <c r="N1665" s="1" t="s">
        <v>247</v>
      </c>
    </row>
    <row r="1666" spans="1:14" x14ac:dyDescent="0.3">
      <c r="A1666" s="1" t="s">
        <v>2421</v>
      </c>
      <c r="B1666" t="s">
        <v>2422</v>
      </c>
      <c r="C1666" s="2" t="s">
        <v>2750</v>
      </c>
      <c r="D1666" t="s">
        <v>282</v>
      </c>
      <c r="E1666" s="8" t="s">
        <v>166</v>
      </c>
      <c r="F1666" s="15" t="s">
        <v>118</v>
      </c>
      <c r="G1666" s="5" t="s">
        <v>150</v>
      </c>
      <c r="H1666" s="6" t="s">
        <v>120</v>
      </c>
      <c r="I1666" s="9" t="s">
        <v>2424</v>
      </c>
      <c r="J1666" s="5" t="s">
        <v>120</v>
      </c>
      <c r="K1666" t="s">
        <v>235</v>
      </c>
      <c r="L1666" t="s">
        <v>2607</v>
      </c>
      <c r="M1666" t="s">
        <v>2388</v>
      </c>
      <c r="N1666" t="s">
        <v>247</v>
      </c>
    </row>
    <row r="1667" spans="1:14" x14ac:dyDescent="0.3">
      <c r="A1667" s="1" t="s">
        <v>2421</v>
      </c>
      <c r="B1667" t="s">
        <v>2422</v>
      </c>
      <c r="C1667" s="2" t="s">
        <v>2751</v>
      </c>
      <c r="D1667" t="s">
        <v>282</v>
      </c>
      <c r="E1667" s="7" t="s">
        <v>158</v>
      </c>
      <c r="F1667" s="15" t="s">
        <v>118</v>
      </c>
      <c r="G1667" s="5" t="s">
        <v>150</v>
      </c>
      <c r="H1667" s="6" t="s">
        <v>120</v>
      </c>
      <c r="I1667" s="9" t="s">
        <v>2424</v>
      </c>
      <c r="J1667" s="5" t="s">
        <v>120</v>
      </c>
      <c r="K1667" t="s">
        <v>235</v>
      </c>
      <c r="L1667" t="s">
        <v>2752</v>
      </c>
      <c r="M1667" t="s">
        <v>2388</v>
      </c>
      <c r="N1667" s="1" t="s">
        <v>247</v>
      </c>
    </row>
    <row r="1668" spans="1:14" x14ac:dyDescent="0.3">
      <c r="A1668" s="1" t="s">
        <v>2421</v>
      </c>
      <c r="B1668" t="s">
        <v>2422</v>
      </c>
      <c r="C1668" s="2" t="s">
        <v>2753</v>
      </c>
      <c r="D1668" t="s">
        <v>282</v>
      </c>
      <c r="E1668" s="7" t="s">
        <v>158</v>
      </c>
      <c r="F1668" s="15" t="s">
        <v>118</v>
      </c>
      <c r="G1668" s="5" t="s">
        <v>283</v>
      </c>
      <c r="H1668" s="6" t="s">
        <v>120</v>
      </c>
      <c r="I1668" s="9" t="s">
        <v>2424</v>
      </c>
      <c r="J1668" s="5" t="s">
        <v>120</v>
      </c>
      <c r="K1668" t="s">
        <v>230</v>
      </c>
      <c r="L1668" t="s">
        <v>2754</v>
      </c>
      <c r="M1668" t="s">
        <v>2388</v>
      </c>
      <c r="N1668" s="1" t="s">
        <v>247</v>
      </c>
    </row>
    <row r="1669" spans="1:14" x14ac:dyDescent="0.3">
      <c r="A1669" s="1" t="s">
        <v>2421</v>
      </c>
      <c r="B1669" t="s">
        <v>2422</v>
      </c>
      <c r="C1669" s="2" t="s">
        <v>2755</v>
      </c>
      <c r="D1669" t="s">
        <v>282</v>
      </c>
      <c r="E1669" s="7" t="s">
        <v>158</v>
      </c>
      <c r="F1669" s="15" t="s">
        <v>118</v>
      </c>
      <c r="G1669" s="5" t="s">
        <v>150</v>
      </c>
      <c r="H1669" s="6" t="s">
        <v>120</v>
      </c>
      <c r="I1669" s="9" t="s">
        <v>2424</v>
      </c>
      <c r="J1669" s="5" t="s">
        <v>120</v>
      </c>
      <c r="K1669" t="s">
        <v>387</v>
      </c>
      <c r="L1669" t="s">
        <v>2756</v>
      </c>
      <c r="M1669" t="s">
        <v>2388</v>
      </c>
      <c r="N1669" s="1" t="s">
        <v>247</v>
      </c>
    </row>
    <row r="1670" spans="1:14" x14ac:dyDescent="0.3">
      <c r="A1670" s="1" t="s">
        <v>2421</v>
      </c>
      <c r="B1670" t="s">
        <v>2422</v>
      </c>
      <c r="C1670" s="2" t="s">
        <v>2757</v>
      </c>
      <c r="D1670" t="s">
        <v>282</v>
      </c>
      <c r="E1670" s="7" t="s">
        <v>158</v>
      </c>
      <c r="F1670" s="15" t="s">
        <v>118</v>
      </c>
      <c r="G1670" s="5" t="s">
        <v>283</v>
      </c>
      <c r="H1670" s="6" t="s">
        <v>120</v>
      </c>
      <c r="I1670" s="9" t="s">
        <v>2431</v>
      </c>
      <c r="J1670" s="5" t="s">
        <v>120</v>
      </c>
      <c r="K1670" t="s">
        <v>230</v>
      </c>
      <c r="L1670" t="s">
        <v>2432</v>
      </c>
      <c r="M1670" t="s">
        <v>2433</v>
      </c>
      <c r="N1670" s="1" t="s">
        <v>247</v>
      </c>
    </row>
    <row r="1671" spans="1:14" x14ac:dyDescent="0.3">
      <c r="A1671" s="1" t="s">
        <v>2421</v>
      </c>
      <c r="B1671" t="s">
        <v>2422</v>
      </c>
      <c r="C1671" s="2" t="s">
        <v>2758</v>
      </c>
      <c r="D1671" t="s">
        <v>282</v>
      </c>
      <c r="E1671" s="7" t="s">
        <v>158</v>
      </c>
      <c r="F1671" s="15" t="s">
        <v>118</v>
      </c>
      <c r="G1671" s="5" t="s">
        <v>150</v>
      </c>
      <c r="H1671" s="6" t="s">
        <v>120</v>
      </c>
      <c r="I1671" s="9" t="s">
        <v>2424</v>
      </c>
      <c r="J1671" s="5" t="s">
        <v>120</v>
      </c>
      <c r="K1671" t="s">
        <v>235</v>
      </c>
      <c r="L1671" t="s">
        <v>2612</v>
      </c>
      <c r="M1671" t="s">
        <v>2388</v>
      </c>
      <c r="N1671" s="1" t="s">
        <v>247</v>
      </c>
    </row>
    <row r="1672" spans="1:14" x14ac:dyDescent="0.3">
      <c r="A1672" s="1" t="s">
        <v>2421</v>
      </c>
      <c r="B1672" t="s">
        <v>2422</v>
      </c>
      <c r="C1672" s="2" t="s">
        <v>2759</v>
      </c>
      <c r="D1672" t="s">
        <v>282</v>
      </c>
      <c r="E1672" s="7" t="s">
        <v>158</v>
      </c>
      <c r="F1672" s="15" t="s">
        <v>118</v>
      </c>
      <c r="G1672" s="5" t="s">
        <v>150</v>
      </c>
      <c r="H1672" s="6" t="s">
        <v>120</v>
      </c>
      <c r="I1672" s="9" t="s">
        <v>2424</v>
      </c>
      <c r="J1672" s="5" t="s">
        <v>120</v>
      </c>
      <c r="K1672" t="s">
        <v>235</v>
      </c>
      <c r="L1672" t="s">
        <v>2615</v>
      </c>
      <c r="M1672" t="s">
        <v>2388</v>
      </c>
      <c r="N1672" t="s">
        <v>247</v>
      </c>
    </row>
    <row r="1673" spans="1:14" x14ac:dyDescent="0.3">
      <c r="A1673" s="1" t="s">
        <v>2421</v>
      </c>
      <c r="B1673" t="s">
        <v>2422</v>
      </c>
      <c r="C1673" s="2" t="s">
        <v>2760</v>
      </c>
      <c r="D1673" t="s">
        <v>282</v>
      </c>
      <c r="E1673" s="7" t="s">
        <v>158</v>
      </c>
      <c r="F1673" s="15" t="s">
        <v>118</v>
      </c>
      <c r="G1673" s="5" t="s">
        <v>283</v>
      </c>
      <c r="H1673" s="6" t="s">
        <v>120</v>
      </c>
      <c r="I1673" s="9" t="s">
        <v>2424</v>
      </c>
      <c r="J1673" s="5" t="s">
        <v>120</v>
      </c>
      <c r="K1673" t="s">
        <v>230</v>
      </c>
      <c r="L1673" t="s">
        <v>2761</v>
      </c>
      <c r="M1673" t="s">
        <v>2388</v>
      </c>
      <c r="N1673" t="s">
        <v>247</v>
      </c>
    </row>
    <row r="1674" spans="1:14" x14ac:dyDescent="0.3">
      <c r="A1674" s="1" t="s">
        <v>2421</v>
      </c>
      <c r="B1674" t="s">
        <v>2422</v>
      </c>
      <c r="C1674" s="2" t="s">
        <v>2762</v>
      </c>
      <c r="D1674" t="s">
        <v>282</v>
      </c>
      <c r="E1674" s="7" t="s">
        <v>158</v>
      </c>
      <c r="F1674" s="15" t="s">
        <v>118</v>
      </c>
      <c r="G1674" s="5" t="s">
        <v>283</v>
      </c>
      <c r="H1674" s="6" t="s">
        <v>120</v>
      </c>
      <c r="I1674" s="9" t="s">
        <v>2424</v>
      </c>
      <c r="J1674" s="5" t="s">
        <v>120</v>
      </c>
      <c r="K1674" t="s">
        <v>230</v>
      </c>
      <c r="L1674" t="s">
        <v>2763</v>
      </c>
      <c r="M1674" t="s">
        <v>2388</v>
      </c>
      <c r="N1674" s="1" t="s">
        <v>247</v>
      </c>
    </row>
    <row r="1675" spans="1:14" x14ac:dyDescent="0.3">
      <c r="A1675" s="1" t="s">
        <v>2421</v>
      </c>
      <c r="B1675" t="s">
        <v>2422</v>
      </c>
      <c r="C1675" s="2" t="s">
        <v>2764</v>
      </c>
      <c r="D1675" t="s">
        <v>282</v>
      </c>
      <c r="E1675" s="7" t="s">
        <v>158</v>
      </c>
      <c r="F1675" s="15" t="s">
        <v>118</v>
      </c>
      <c r="G1675" s="5" t="s">
        <v>283</v>
      </c>
      <c r="H1675" s="6" t="s">
        <v>120</v>
      </c>
      <c r="I1675" s="9" t="s">
        <v>2424</v>
      </c>
      <c r="J1675" s="5" t="s">
        <v>120</v>
      </c>
      <c r="K1675" t="s">
        <v>230</v>
      </c>
      <c r="L1675" t="s">
        <v>2765</v>
      </c>
      <c r="M1675" t="s">
        <v>2388</v>
      </c>
      <c r="N1675" t="s">
        <v>247</v>
      </c>
    </row>
    <row r="1676" spans="1:14" x14ac:dyDescent="0.3">
      <c r="A1676" s="1" t="s">
        <v>2421</v>
      </c>
      <c r="B1676" t="s">
        <v>2422</v>
      </c>
      <c r="C1676" s="2" t="s">
        <v>2766</v>
      </c>
      <c r="D1676" t="s">
        <v>282</v>
      </c>
      <c r="E1676" s="7" t="s">
        <v>158</v>
      </c>
      <c r="F1676" s="15" t="s">
        <v>118</v>
      </c>
      <c r="G1676" s="5" t="s">
        <v>150</v>
      </c>
      <c r="H1676" s="6" t="s">
        <v>120</v>
      </c>
      <c r="I1676" s="9" t="s">
        <v>2424</v>
      </c>
      <c r="J1676" s="5" t="s">
        <v>120</v>
      </c>
      <c r="K1676" t="s">
        <v>235</v>
      </c>
      <c r="L1676" t="s">
        <v>2617</v>
      </c>
      <c r="M1676" t="s">
        <v>2388</v>
      </c>
      <c r="N1676" s="1" t="s">
        <v>247</v>
      </c>
    </row>
    <row r="1677" spans="1:14" x14ac:dyDescent="0.3">
      <c r="A1677" s="1" t="s">
        <v>2421</v>
      </c>
      <c r="B1677" t="s">
        <v>2767</v>
      </c>
      <c r="C1677" s="2" t="s">
        <v>2768</v>
      </c>
      <c r="D1677" t="s">
        <v>282</v>
      </c>
      <c r="E1677" s="10" t="s">
        <v>187</v>
      </c>
      <c r="F1677" s="14" t="s">
        <v>119</v>
      </c>
      <c r="G1677" s="5" t="s">
        <v>468</v>
      </c>
      <c r="H1677" s="6" t="s">
        <v>120</v>
      </c>
      <c r="I1677" s="9" t="s">
        <v>1477</v>
      </c>
      <c r="J1677" s="5" t="s">
        <v>120</v>
      </c>
      <c r="K1677" t="s">
        <v>230</v>
      </c>
      <c r="L1677" t="s">
        <v>2769</v>
      </c>
      <c r="M1677" t="s">
        <v>2770</v>
      </c>
      <c r="N1677" s="1" t="s">
        <v>247</v>
      </c>
    </row>
    <row r="1678" spans="1:14" x14ac:dyDescent="0.3">
      <c r="A1678" s="1" t="s">
        <v>2421</v>
      </c>
      <c r="B1678" t="s">
        <v>2767</v>
      </c>
      <c r="C1678" s="2" t="s">
        <v>2771</v>
      </c>
      <c r="D1678" t="s">
        <v>282</v>
      </c>
      <c r="E1678" s="7" t="s">
        <v>158</v>
      </c>
      <c r="F1678" s="15" t="s">
        <v>118</v>
      </c>
      <c r="G1678" s="5" t="s">
        <v>150</v>
      </c>
      <c r="H1678" s="6" t="s">
        <v>120</v>
      </c>
      <c r="I1678" s="9" t="s">
        <v>1477</v>
      </c>
      <c r="J1678" s="5" t="s">
        <v>120</v>
      </c>
      <c r="K1678" t="s">
        <v>235</v>
      </c>
      <c r="L1678" t="s">
        <v>2769</v>
      </c>
      <c r="M1678" t="s">
        <v>2770</v>
      </c>
      <c r="N1678" s="1" t="s">
        <v>247</v>
      </c>
    </row>
    <row r="1679" spans="1:14" x14ac:dyDescent="0.3">
      <c r="A1679" s="1" t="s">
        <v>2421</v>
      </c>
      <c r="B1679" t="s">
        <v>2772</v>
      </c>
      <c r="C1679" s="2" t="s">
        <v>2773</v>
      </c>
      <c r="D1679" t="s">
        <v>282</v>
      </c>
      <c r="E1679" s="10" t="s">
        <v>187</v>
      </c>
      <c r="F1679" s="14" t="s">
        <v>119</v>
      </c>
      <c r="G1679" s="5" t="s">
        <v>468</v>
      </c>
      <c r="H1679" s="6" t="s">
        <v>120</v>
      </c>
      <c r="I1679" s="4" t="s">
        <v>461</v>
      </c>
      <c r="J1679" s="4" t="s">
        <v>121</v>
      </c>
      <c r="K1679" t="s">
        <v>230</v>
      </c>
      <c r="L1679" t="s">
        <v>2769</v>
      </c>
      <c r="M1679" t="s">
        <v>2774</v>
      </c>
      <c r="N1679" s="1" t="s">
        <v>247</v>
      </c>
    </row>
    <row r="1680" spans="1:14" x14ac:dyDescent="0.3">
      <c r="A1680" s="1" t="s">
        <v>2421</v>
      </c>
      <c r="B1680" t="s">
        <v>2775</v>
      </c>
      <c r="C1680" s="2" t="s">
        <v>2776</v>
      </c>
      <c r="D1680" t="s">
        <v>282</v>
      </c>
      <c r="E1680" s="7" t="s">
        <v>158</v>
      </c>
      <c r="F1680" s="15" t="s">
        <v>118</v>
      </c>
      <c r="G1680" s="5" t="s">
        <v>150</v>
      </c>
      <c r="H1680" s="6" t="s">
        <v>120</v>
      </c>
      <c r="I1680" s="4" t="s">
        <v>2777</v>
      </c>
      <c r="J1680" s="4" t="s">
        <v>121</v>
      </c>
      <c r="K1680" t="s">
        <v>300</v>
      </c>
      <c r="L1680" t="s">
        <v>2769</v>
      </c>
      <c r="M1680" t="s">
        <v>247</v>
      </c>
      <c r="N1680" s="1" t="s">
        <v>247</v>
      </c>
    </row>
    <row r="1681" spans="1:14" x14ac:dyDescent="0.3">
      <c r="A1681" s="1" t="s">
        <v>2421</v>
      </c>
      <c r="B1681" t="s">
        <v>2778</v>
      </c>
      <c r="C1681" s="2" t="s">
        <v>2779</v>
      </c>
      <c r="D1681" t="s">
        <v>282</v>
      </c>
      <c r="E1681" s="7" t="s">
        <v>158</v>
      </c>
      <c r="F1681" s="14" t="s">
        <v>119</v>
      </c>
      <c r="G1681" s="5" t="s">
        <v>468</v>
      </c>
      <c r="H1681" s="6" t="s">
        <v>120</v>
      </c>
      <c r="I1681" s="4" t="s">
        <v>2780</v>
      </c>
      <c r="J1681" s="4" t="s">
        <v>121</v>
      </c>
      <c r="K1681" t="s">
        <v>230</v>
      </c>
      <c r="L1681" t="s">
        <v>2769</v>
      </c>
      <c r="M1681" t="s">
        <v>247</v>
      </c>
      <c r="N1681" s="1" t="s">
        <v>247</v>
      </c>
    </row>
    <row r="1682" spans="1:14" x14ac:dyDescent="0.3">
      <c r="A1682" s="1" t="s">
        <v>2421</v>
      </c>
      <c r="B1682" t="s">
        <v>2781</v>
      </c>
      <c r="C1682" s="2" t="s">
        <v>2782</v>
      </c>
      <c r="D1682" t="s">
        <v>282</v>
      </c>
      <c r="E1682" s="8" t="s">
        <v>166</v>
      </c>
      <c r="F1682" s="15" t="s">
        <v>118</v>
      </c>
      <c r="G1682" s="5" t="s">
        <v>2783</v>
      </c>
      <c r="H1682" s="6" t="s">
        <v>120</v>
      </c>
      <c r="I1682" s="4" t="s">
        <v>2784</v>
      </c>
      <c r="J1682" s="4" t="s">
        <v>121</v>
      </c>
      <c r="K1682" t="s">
        <v>2785</v>
      </c>
      <c r="L1682" t="s">
        <v>2786</v>
      </c>
      <c r="M1682" t="s">
        <v>2787</v>
      </c>
      <c r="N1682" s="1" t="s">
        <v>247</v>
      </c>
    </row>
    <row r="1683" spans="1:14" x14ac:dyDescent="0.3">
      <c r="A1683" s="1" t="s">
        <v>2421</v>
      </c>
      <c r="B1683" t="s">
        <v>2788</v>
      </c>
      <c r="C1683" s="2" t="s">
        <v>2789</v>
      </c>
      <c r="D1683" t="s">
        <v>282</v>
      </c>
      <c r="E1683" s="8" t="s">
        <v>166</v>
      </c>
      <c r="F1683" s="15" t="s">
        <v>118</v>
      </c>
      <c r="G1683" s="5" t="s">
        <v>306</v>
      </c>
      <c r="H1683" s="6" t="s">
        <v>120</v>
      </c>
      <c r="I1683" s="4" t="s">
        <v>2790</v>
      </c>
      <c r="J1683" s="4" t="s">
        <v>121</v>
      </c>
      <c r="K1683" t="s">
        <v>230</v>
      </c>
      <c r="L1683" t="s">
        <v>2791</v>
      </c>
      <c r="M1683" t="s">
        <v>247</v>
      </c>
      <c r="N1683" t="s">
        <v>247</v>
      </c>
    </row>
    <row r="1684" spans="1:14" x14ac:dyDescent="0.3">
      <c r="A1684" s="1" t="s">
        <v>2421</v>
      </c>
      <c r="B1684" t="s">
        <v>2792</v>
      </c>
      <c r="C1684" s="2" t="s">
        <v>2793</v>
      </c>
      <c r="D1684" t="s">
        <v>282</v>
      </c>
      <c r="E1684" s="7" t="s">
        <v>158</v>
      </c>
      <c r="F1684" s="15" t="s">
        <v>118</v>
      </c>
      <c r="G1684" s="5" t="s">
        <v>468</v>
      </c>
      <c r="H1684" s="6" t="s">
        <v>120</v>
      </c>
      <c r="I1684" s="9" t="s">
        <v>1477</v>
      </c>
      <c r="J1684" s="5" t="s">
        <v>120</v>
      </c>
      <c r="K1684" t="s">
        <v>230</v>
      </c>
      <c r="L1684" t="s">
        <v>2769</v>
      </c>
      <c r="M1684" t="s">
        <v>2388</v>
      </c>
      <c r="N1684" t="s">
        <v>247</v>
      </c>
    </row>
    <row r="1685" spans="1:14" x14ac:dyDescent="0.3">
      <c r="A1685" s="1" t="s">
        <v>2421</v>
      </c>
      <c r="B1685" t="s">
        <v>2792</v>
      </c>
      <c r="C1685" s="2" t="s">
        <v>2794</v>
      </c>
      <c r="D1685" t="s">
        <v>282</v>
      </c>
      <c r="E1685" s="7" t="s">
        <v>158</v>
      </c>
      <c r="F1685" s="15" t="s">
        <v>118</v>
      </c>
      <c r="G1685" s="5" t="s">
        <v>150</v>
      </c>
      <c r="H1685" s="6" t="s">
        <v>120</v>
      </c>
      <c r="I1685" s="9" t="s">
        <v>1477</v>
      </c>
      <c r="J1685" s="5" t="s">
        <v>120</v>
      </c>
      <c r="K1685" t="s">
        <v>235</v>
      </c>
      <c r="L1685" t="s">
        <v>2769</v>
      </c>
      <c r="M1685" t="s">
        <v>2388</v>
      </c>
      <c r="N1685" s="1" t="s">
        <v>247</v>
      </c>
    </row>
    <row r="1686" spans="1:14" x14ac:dyDescent="0.3">
      <c r="A1686" s="1" t="s">
        <v>2421</v>
      </c>
      <c r="B1686" t="s">
        <v>2792</v>
      </c>
      <c r="C1686" s="2" t="s">
        <v>2795</v>
      </c>
      <c r="D1686" t="s">
        <v>282</v>
      </c>
      <c r="E1686" s="7" t="s">
        <v>158</v>
      </c>
      <c r="F1686" s="15" t="s">
        <v>118</v>
      </c>
      <c r="G1686" s="5" t="s">
        <v>468</v>
      </c>
      <c r="H1686" s="6" t="s">
        <v>120</v>
      </c>
      <c r="I1686" s="9" t="s">
        <v>1477</v>
      </c>
      <c r="J1686" s="5" t="s">
        <v>120</v>
      </c>
      <c r="K1686" t="s">
        <v>230</v>
      </c>
      <c r="L1686" t="s">
        <v>2769</v>
      </c>
      <c r="M1686" t="s">
        <v>2388</v>
      </c>
      <c r="N1686" s="1" t="s">
        <v>247</v>
      </c>
    </row>
    <row r="1687" spans="1:14" x14ac:dyDescent="0.3">
      <c r="A1687" s="1" t="s">
        <v>2421</v>
      </c>
      <c r="B1687" t="s">
        <v>2792</v>
      </c>
      <c r="C1687" s="2" t="s">
        <v>2796</v>
      </c>
      <c r="D1687" t="s">
        <v>282</v>
      </c>
      <c r="E1687" s="7" t="s">
        <v>158</v>
      </c>
      <c r="F1687" s="15" t="s">
        <v>118</v>
      </c>
      <c r="G1687" s="5" t="s">
        <v>468</v>
      </c>
      <c r="H1687" s="6" t="s">
        <v>120</v>
      </c>
      <c r="I1687" s="9" t="s">
        <v>1477</v>
      </c>
      <c r="J1687" s="5" t="s">
        <v>120</v>
      </c>
      <c r="K1687" t="s">
        <v>230</v>
      </c>
      <c r="L1687" t="s">
        <v>2769</v>
      </c>
      <c r="M1687" t="s">
        <v>2388</v>
      </c>
      <c r="N1687" s="1" t="s">
        <v>247</v>
      </c>
    </row>
    <row r="1688" spans="1:14" x14ac:dyDescent="0.3">
      <c r="A1688" s="1" t="s">
        <v>2421</v>
      </c>
      <c r="B1688" t="s">
        <v>2792</v>
      </c>
      <c r="C1688" s="2" t="s">
        <v>2797</v>
      </c>
      <c r="D1688" t="s">
        <v>282</v>
      </c>
      <c r="E1688" s="7" t="s">
        <v>158</v>
      </c>
      <c r="F1688" s="15" t="s">
        <v>118</v>
      </c>
      <c r="G1688" s="5" t="s">
        <v>150</v>
      </c>
      <c r="H1688" s="6" t="s">
        <v>120</v>
      </c>
      <c r="I1688" s="9" t="s">
        <v>1477</v>
      </c>
      <c r="J1688" s="5" t="s">
        <v>120</v>
      </c>
      <c r="K1688" t="s">
        <v>235</v>
      </c>
      <c r="L1688" t="s">
        <v>2769</v>
      </c>
      <c r="M1688" t="s">
        <v>2388</v>
      </c>
      <c r="N1688" t="s">
        <v>247</v>
      </c>
    </row>
    <row r="1689" spans="1:14" x14ac:dyDescent="0.3">
      <c r="A1689" s="1" t="s">
        <v>2421</v>
      </c>
      <c r="B1689" t="s">
        <v>2792</v>
      </c>
      <c r="C1689" s="2" t="s">
        <v>2798</v>
      </c>
      <c r="D1689" t="s">
        <v>282</v>
      </c>
      <c r="E1689" s="7" t="s">
        <v>158</v>
      </c>
      <c r="F1689" s="15" t="s">
        <v>118</v>
      </c>
      <c r="G1689" s="5" t="s">
        <v>468</v>
      </c>
      <c r="H1689" s="6" t="s">
        <v>120</v>
      </c>
      <c r="I1689" s="9" t="s">
        <v>1477</v>
      </c>
      <c r="J1689" s="5" t="s">
        <v>120</v>
      </c>
      <c r="K1689" t="s">
        <v>230</v>
      </c>
      <c r="L1689" t="s">
        <v>2769</v>
      </c>
      <c r="M1689" t="s">
        <v>2388</v>
      </c>
      <c r="N1689" s="1" t="s">
        <v>247</v>
      </c>
    </row>
    <row r="1690" spans="1:14" x14ac:dyDescent="0.3">
      <c r="A1690" s="1" t="s">
        <v>2421</v>
      </c>
      <c r="B1690" t="s">
        <v>2799</v>
      </c>
      <c r="C1690" s="2" t="s">
        <v>2800</v>
      </c>
      <c r="D1690" t="s">
        <v>282</v>
      </c>
      <c r="E1690" s="7" t="s">
        <v>158</v>
      </c>
      <c r="F1690" s="14" t="s">
        <v>119</v>
      </c>
      <c r="G1690" s="5" t="s">
        <v>468</v>
      </c>
      <c r="H1690" s="6" t="s">
        <v>120</v>
      </c>
      <c r="I1690" s="9" t="s">
        <v>2801</v>
      </c>
      <c r="J1690" s="4" t="s">
        <v>121</v>
      </c>
      <c r="K1690" t="s">
        <v>230</v>
      </c>
      <c r="L1690" t="s">
        <v>2802</v>
      </c>
      <c r="M1690" t="s">
        <v>2803</v>
      </c>
      <c r="N1690" s="1" t="s">
        <v>247</v>
      </c>
    </row>
    <row r="1691" spans="1:14" x14ac:dyDescent="0.3">
      <c r="A1691" s="1" t="s">
        <v>2421</v>
      </c>
      <c r="B1691" t="s">
        <v>2799</v>
      </c>
      <c r="C1691" s="2" t="s">
        <v>2804</v>
      </c>
      <c r="D1691" t="s">
        <v>282</v>
      </c>
      <c r="E1691" s="7" t="s">
        <v>158</v>
      </c>
      <c r="F1691" s="14" t="s">
        <v>119</v>
      </c>
      <c r="G1691" s="5" t="s">
        <v>468</v>
      </c>
      <c r="H1691" s="6" t="s">
        <v>120</v>
      </c>
      <c r="I1691" s="9" t="s">
        <v>2801</v>
      </c>
      <c r="J1691" s="4" t="s">
        <v>121</v>
      </c>
      <c r="K1691" t="s">
        <v>230</v>
      </c>
      <c r="L1691" t="s">
        <v>2802</v>
      </c>
      <c r="M1691" t="s">
        <v>2803</v>
      </c>
      <c r="N1691" s="1" t="s">
        <v>247</v>
      </c>
    </row>
    <row r="1692" spans="1:14" x14ac:dyDescent="0.3">
      <c r="A1692" s="1" t="s">
        <v>2421</v>
      </c>
      <c r="B1692" t="s">
        <v>2799</v>
      </c>
      <c r="C1692" s="2" t="s">
        <v>2805</v>
      </c>
      <c r="D1692" t="s">
        <v>282</v>
      </c>
      <c r="E1692" s="7" t="s">
        <v>158</v>
      </c>
      <c r="F1692" s="14" t="s">
        <v>119</v>
      </c>
      <c r="G1692" s="5" t="s">
        <v>468</v>
      </c>
      <c r="H1692" s="6" t="s">
        <v>120</v>
      </c>
      <c r="I1692" s="9" t="s">
        <v>2801</v>
      </c>
      <c r="J1692" s="4" t="s">
        <v>121</v>
      </c>
      <c r="K1692" t="s">
        <v>230</v>
      </c>
      <c r="L1692" t="s">
        <v>2802</v>
      </c>
      <c r="M1692" t="s">
        <v>2803</v>
      </c>
      <c r="N1692" s="1" t="s">
        <v>247</v>
      </c>
    </row>
    <row r="1693" spans="1:14" x14ac:dyDescent="0.3">
      <c r="A1693" s="1" t="s">
        <v>2421</v>
      </c>
      <c r="B1693" t="s">
        <v>2799</v>
      </c>
      <c r="C1693" s="2" t="s">
        <v>2806</v>
      </c>
      <c r="D1693" t="s">
        <v>282</v>
      </c>
      <c r="E1693" s="7" t="s">
        <v>158</v>
      </c>
      <c r="F1693" s="14" t="s">
        <v>119</v>
      </c>
      <c r="G1693" s="5" t="s">
        <v>468</v>
      </c>
      <c r="H1693" s="6" t="s">
        <v>120</v>
      </c>
      <c r="I1693" s="9" t="s">
        <v>2801</v>
      </c>
      <c r="J1693" s="4" t="s">
        <v>121</v>
      </c>
      <c r="K1693" t="s">
        <v>230</v>
      </c>
      <c r="L1693" t="s">
        <v>2802</v>
      </c>
      <c r="M1693" t="s">
        <v>2803</v>
      </c>
      <c r="N1693" s="1" t="s">
        <v>247</v>
      </c>
    </row>
    <row r="1694" spans="1:14" x14ac:dyDescent="0.3">
      <c r="A1694" s="1" t="s">
        <v>2421</v>
      </c>
      <c r="B1694" t="s">
        <v>2799</v>
      </c>
      <c r="C1694" s="2" t="s">
        <v>2807</v>
      </c>
      <c r="D1694" t="s">
        <v>282</v>
      </c>
      <c r="E1694" s="7" t="s">
        <v>158</v>
      </c>
      <c r="F1694" s="14" t="s">
        <v>119</v>
      </c>
      <c r="G1694" s="5" t="s">
        <v>468</v>
      </c>
      <c r="H1694" s="6" t="s">
        <v>120</v>
      </c>
      <c r="I1694" s="9" t="s">
        <v>2801</v>
      </c>
      <c r="J1694" s="4" t="s">
        <v>121</v>
      </c>
      <c r="K1694" t="s">
        <v>230</v>
      </c>
      <c r="L1694" t="s">
        <v>2802</v>
      </c>
      <c r="M1694" t="s">
        <v>2803</v>
      </c>
      <c r="N1694" s="1" t="s">
        <v>247</v>
      </c>
    </row>
    <row r="1695" spans="1:14" x14ac:dyDescent="0.3">
      <c r="A1695" s="1" t="s">
        <v>2421</v>
      </c>
      <c r="B1695" t="s">
        <v>2799</v>
      </c>
      <c r="C1695" s="2" t="s">
        <v>2808</v>
      </c>
      <c r="D1695" t="s">
        <v>282</v>
      </c>
      <c r="E1695" s="7" t="s">
        <v>158</v>
      </c>
      <c r="F1695" s="14" t="s">
        <v>119</v>
      </c>
      <c r="G1695" s="5" t="s">
        <v>468</v>
      </c>
      <c r="H1695" s="6" t="s">
        <v>120</v>
      </c>
      <c r="I1695" s="9" t="s">
        <v>2801</v>
      </c>
      <c r="J1695" s="4" t="s">
        <v>121</v>
      </c>
      <c r="K1695" t="s">
        <v>230</v>
      </c>
      <c r="L1695" t="s">
        <v>2802</v>
      </c>
      <c r="M1695" t="s">
        <v>2803</v>
      </c>
      <c r="N1695" t="s">
        <v>247</v>
      </c>
    </row>
    <row r="1696" spans="1:14" x14ac:dyDescent="0.3">
      <c r="A1696" s="1" t="s">
        <v>2421</v>
      </c>
      <c r="B1696" t="s">
        <v>2809</v>
      </c>
      <c r="C1696" s="2" t="s">
        <v>2810</v>
      </c>
      <c r="D1696" t="s">
        <v>282</v>
      </c>
      <c r="E1696" s="7" t="s">
        <v>158</v>
      </c>
      <c r="F1696" s="15" t="s">
        <v>118</v>
      </c>
      <c r="G1696" s="5" t="s">
        <v>468</v>
      </c>
      <c r="H1696" s="6" t="s">
        <v>120</v>
      </c>
      <c r="I1696" s="4" t="s">
        <v>2790</v>
      </c>
      <c r="J1696" s="4" t="s">
        <v>121</v>
      </c>
      <c r="K1696" t="s">
        <v>230</v>
      </c>
      <c r="L1696" t="s">
        <v>2811</v>
      </c>
      <c r="M1696" t="s">
        <v>247</v>
      </c>
      <c r="N1696" s="1" t="s">
        <v>247</v>
      </c>
    </row>
    <row r="1697" spans="1:14" x14ac:dyDescent="0.3">
      <c r="A1697" s="1" t="s">
        <v>2421</v>
      </c>
      <c r="B1697" t="s">
        <v>2809</v>
      </c>
      <c r="C1697" s="2" t="s">
        <v>2812</v>
      </c>
      <c r="D1697" t="s">
        <v>282</v>
      </c>
      <c r="E1697" s="3" t="s">
        <v>152</v>
      </c>
      <c r="F1697" s="14" t="s">
        <v>119</v>
      </c>
      <c r="G1697" s="5" t="s">
        <v>468</v>
      </c>
      <c r="H1697" s="6" t="s">
        <v>120</v>
      </c>
      <c r="I1697" s="4" t="s">
        <v>2790</v>
      </c>
      <c r="J1697" s="4" t="s">
        <v>121</v>
      </c>
      <c r="K1697" t="s">
        <v>230</v>
      </c>
      <c r="L1697" t="s">
        <v>2811</v>
      </c>
      <c r="M1697" t="s">
        <v>247</v>
      </c>
      <c r="N1697" s="1" t="s">
        <v>247</v>
      </c>
    </row>
    <row r="1698" spans="1:14" x14ac:dyDescent="0.3">
      <c r="A1698" s="1" t="s">
        <v>2421</v>
      </c>
      <c r="B1698" t="s">
        <v>2809</v>
      </c>
      <c r="C1698" s="2" t="s">
        <v>2813</v>
      </c>
      <c r="D1698" t="s">
        <v>282</v>
      </c>
      <c r="E1698" s="3" t="s">
        <v>152</v>
      </c>
      <c r="F1698" s="14" t="s">
        <v>119</v>
      </c>
      <c r="G1698" s="5" t="s">
        <v>468</v>
      </c>
      <c r="H1698" s="6" t="s">
        <v>120</v>
      </c>
      <c r="I1698" s="4" t="s">
        <v>2790</v>
      </c>
      <c r="J1698" s="4" t="s">
        <v>121</v>
      </c>
      <c r="K1698" t="s">
        <v>638</v>
      </c>
      <c r="L1698" t="s">
        <v>2811</v>
      </c>
      <c r="M1698" t="s">
        <v>247</v>
      </c>
      <c r="N1698" s="1" t="s">
        <v>247</v>
      </c>
    </row>
    <row r="1699" spans="1:14" x14ac:dyDescent="0.3">
      <c r="A1699" s="1" t="s">
        <v>2421</v>
      </c>
      <c r="B1699" t="s">
        <v>2809</v>
      </c>
      <c r="C1699" s="2" t="s">
        <v>2814</v>
      </c>
      <c r="D1699" t="s">
        <v>282</v>
      </c>
      <c r="E1699" s="3" t="s">
        <v>152</v>
      </c>
      <c r="F1699" s="14" t="s">
        <v>119</v>
      </c>
      <c r="G1699" s="5" t="s">
        <v>468</v>
      </c>
      <c r="H1699" s="6" t="s">
        <v>120</v>
      </c>
      <c r="I1699" s="4" t="s">
        <v>2790</v>
      </c>
      <c r="J1699" s="4" t="s">
        <v>121</v>
      </c>
      <c r="K1699" t="s">
        <v>230</v>
      </c>
      <c r="L1699" t="s">
        <v>2811</v>
      </c>
      <c r="M1699" t="s">
        <v>247</v>
      </c>
      <c r="N1699" s="1" t="s">
        <v>247</v>
      </c>
    </row>
    <row r="1700" spans="1:14" x14ac:dyDescent="0.3">
      <c r="A1700" s="1" t="s">
        <v>2421</v>
      </c>
      <c r="B1700" t="s">
        <v>2809</v>
      </c>
      <c r="C1700" s="2" t="s">
        <v>2815</v>
      </c>
      <c r="D1700" t="s">
        <v>282</v>
      </c>
      <c r="E1700" s="7" t="s">
        <v>158</v>
      </c>
      <c r="F1700" s="15" t="s">
        <v>118</v>
      </c>
      <c r="G1700" s="5" t="s">
        <v>468</v>
      </c>
      <c r="H1700" s="6" t="s">
        <v>120</v>
      </c>
      <c r="I1700" s="4" t="s">
        <v>2790</v>
      </c>
      <c r="J1700" s="4" t="s">
        <v>121</v>
      </c>
      <c r="K1700" t="s">
        <v>230</v>
      </c>
      <c r="L1700" t="s">
        <v>2811</v>
      </c>
      <c r="M1700" t="s">
        <v>247</v>
      </c>
      <c r="N1700" s="1" t="s">
        <v>247</v>
      </c>
    </row>
    <row r="1701" spans="1:14" x14ac:dyDescent="0.3">
      <c r="A1701" s="1" t="s">
        <v>2421</v>
      </c>
      <c r="B1701" t="s">
        <v>2809</v>
      </c>
      <c r="C1701" s="2" t="s">
        <v>2816</v>
      </c>
      <c r="D1701" t="s">
        <v>282</v>
      </c>
      <c r="E1701" s="3" t="s">
        <v>152</v>
      </c>
      <c r="F1701" s="15" t="s">
        <v>118</v>
      </c>
      <c r="G1701" s="5" t="s">
        <v>468</v>
      </c>
      <c r="H1701" s="6" t="s">
        <v>120</v>
      </c>
      <c r="I1701" s="4" t="s">
        <v>2790</v>
      </c>
      <c r="J1701" s="4" t="s">
        <v>121</v>
      </c>
      <c r="K1701" t="s">
        <v>230</v>
      </c>
      <c r="L1701" t="s">
        <v>2811</v>
      </c>
      <c r="M1701" t="s">
        <v>247</v>
      </c>
      <c r="N1701" t="s">
        <v>247</v>
      </c>
    </row>
    <row r="1702" spans="1:14" x14ac:dyDescent="0.3">
      <c r="A1702" s="1" t="s">
        <v>2421</v>
      </c>
      <c r="B1702" t="s">
        <v>2809</v>
      </c>
      <c r="C1702" s="2" t="s">
        <v>2817</v>
      </c>
      <c r="D1702" t="s">
        <v>282</v>
      </c>
      <c r="E1702" s="7" t="s">
        <v>158</v>
      </c>
      <c r="F1702" s="15" t="s">
        <v>118</v>
      </c>
      <c r="G1702" s="5" t="s">
        <v>468</v>
      </c>
      <c r="H1702" s="6" t="s">
        <v>120</v>
      </c>
      <c r="I1702" s="4" t="s">
        <v>2790</v>
      </c>
      <c r="J1702" s="4" t="s">
        <v>121</v>
      </c>
      <c r="K1702" t="s">
        <v>230</v>
      </c>
      <c r="L1702" t="s">
        <v>2811</v>
      </c>
      <c r="M1702" t="s">
        <v>247</v>
      </c>
      <c r="N1702" t="s">
        <v>247</v>
      </c>
    </row>
    <row r="1703" spans="1:14" x14ac:dyDescent="0.3">
      <c r="A1703" s="1" t="s">
        <v>2421</v>
      </c>
      <c r="B1703" t="s">
        <v>2809</v>
      </c>
      <c r="C1703" s="2" t="s">
        <v>2818</v>
      </c>
      <c r="D1703" t="s">
        <v>282</v>
      </c>
      <c r="E1703" s="3" t="s">
        <v>152</v>
      </c>
      <c r="F1703" s="14" t="s">
        <v>119</v>
      </c>
      <c r="G1703" s="5" t="s">
        <v>468</v>
      </c>
      <c r="H1703" s="6" t="s">
        <v>120</v>
      </c>
      <c r="I1703" s="4" t="s">
        <v>2790</v>
      </c>
      <c r="J1703" s="4" t="s">
        <v>121</v>
      </c>
      <c r="K1703" t="s">
        <v>230</v>
      </c>
      <c r="L1703" t="s">
        <v>2811</v>
      </c>
      <c r="M1703" t="s">
        <v>247</v>
      </c>
      <c r="N1703" s="1" t="s">
        <v>247</v>
      </c>
    </row>
    <row r="1704" spans="1:14" x14ac:dyDescent="0.3">
      <c r="A1704" s="1" t="s">
        <v>2421</v>
      </c>
      <c r="B1704" t="s">
        <v>2809</v>
      </c>
      <c r="C1704" s="2" t="s">
        <v>2819</v>
      </c>
      <c r="D1704" t="s">
        <v>282</v>
      </c>
      <c r="E1704" s="3" t="s">
        <v>152</v>
      </c>
      <c r="F1704" s="14" t="s">
        <v>119</v>
      </c>
      <c r="G1704" s="5" t="s">
        <v>468</v>
      </c>
      <c r="H1704" s="6" t="s">
        <v>120</v>
      </c>
      <c r="I1704" s="4" t="s">
        <v>2790</v>
      </c>
      <c r="J1704" s="4" t="s">
        <v>121</v>
      </c>
      <c r="K1704" t="s">
        <v>254</v>
      </c>
      <c r="L1704" t="s">
        <v>2811</v>
      </c>
      <c r="M1704" t="s">
        <v>247</v>
      </c>
      <c r="N1704" s="1" t="s">
        <v>247</v>
      </c>
    </row>
    <row r="1705" spans="1:14" x14ac:dyDescent="0.3">
      <c r="A1705" s="1" t="s">
        <v>2421</v>
      </c>
      <c r="B1705" t="s">
        <v>2820</v>
      </c>
      <c r="C1705" s="2" t="s">
        <v>2821</v>
      </c>
      <c r="D1705" t="s">
        <v>282</v>
      </c>
      <c r="E1705" s="7" t="s">
        <v>158</v>
      </c>
      <c r="F1705" s="15" t="s">
        <v>118</v>
      </c>
      <c r="G1705" s="5" t="s">
        <v>779</v>
      </c>
      <c r="H1705" s="6" t="s">
        <v>120</v>
      </c>
      <c r="I1705" s="9" t="s">
        <v>1477</v>
      </c>
      <c r="J1705" s="5" t="s">
        <v>120</v>
      </c>
      <c r="K1705" t="s">
        <v>230</v>
      </c>
      <c r="L1705" t="s">
        <v>2822</v>
      </c>
      <c r="M1705" t="s">
        <v>2388</v>
      </c>
      <c r="N1705" t="s">
        <v>247</v>
      </c>
    </row>
    <row r="1706" spans="1:14" x14ac:dyDescent="0.3">
      <c r="A1706" s="1" t="s">
        <v>2421</v>
      </c>
      <c r="B1706" t="s">
        <v>2820</v>
      </c>
      <c r="C1706" s="2" t="s">
        <v>2823</v>
      </c>
      <c r="D1706" t="s">
        <v>282</v>
      </c>
      <c r="E1706" s="7" t="s">
        <v>158</v>
      </c>
      <c r="F1706" s="15" t="s">
        <v>118</v>
      </c>
      <c r="G1706" s="5" t="s">
        <v>779</v>
      </c>
      <c r="H1706" s="6" t="s">
        <v>120</v>
      </c>
      <c r="I1706" s="9" t="s">
        <v>1477</v>
      </c>
      <c r="J1706" s="5" t="s">
        <v>120</v>
      </c>
      <c r="K1706" t="s">
        <v>230</v>
      </c>
      <c r="L1706" t="s">
        <v>2822</v>
      </c>
      <c r="M1706" t="s">
        <v>2388</v>
      </c>
      <c r="N1706" t="s">
        <v>247</v>
      </c>
    </row>
    <row r="1707" spans="1:14" x14ac:dyDescent="0.3">
      <c r="A1707" s="1" t="s">
        <v>2421</v>
      </c>
      <c r="B1707" t="s">
        <v>2820</v>
      </c>
      <c r="C1707" s="2" t="s">
        <v>2824</v>
      </c>
      <c r="D1707" t="s">
        <v>282</v>
      </c>
      <c r="E1707" s="7" t="s">
        <v>158</v>
      </c>
      <c r="F1707" s="15" t="s">
        <v>118</v>
      </c>
      <c r="G1707" s="5" t="s">
        <v>779</v>
      </c>
      <c r="H1707" s="6" t="s">
        <v>120</v>
      </c>
      <c r="I1707" s="9" t="s">
        <v>1477</v>
      </c>
      <c r="J1707" s="5" t="s">
        <v>120</v>
      </c>
      <c r="K1707" t="s">
        <v>230</v>
      </c>
      <c r="L1707" t="s">
        <v>2822</v>
      </c>
      <c r="M1707" t="s">
        <v>2388</v>
      </c>
      <c r="N1707" s="1" t="s">
        <v>247</v>
      </c>
    </row>
    <row r="1708" spans="1:14" x14ac:dyDescent="0.3">
      <c r="A1708" s="1" t="s">
        <v>2421</v>
      </c>
      <c r="B1708" t="s">
        <v>2820</v>
      </c>
      <c r="C1708" s="2" t="s">
        <v>2825</v>
      </c>
      <c r="D1708" t="s">
        <v>282</v>
      </c>
      <c r="E1708" s="7" t="s">
        <v>158</v>
      </c>
      <c r="F1708" s="15" t="s">
        <v>118</v>
      </c>
      <c r="G1708" s="5" t="s">
        <v>779</v>
      </c>
      <c r="H1708" s="6" t="s">
        <v>120</v>
      </c>
      <c r="I1708" s="9" t="s">
        <v>1477</v>
      </c>
      <c r="J1708" s="5" t="s">
        <v>120</v>
      </c>
      <c r="K1708" t="s">
        <v>230</v>
      </c>
      <c r="L1708" t="s">
        <v>2822</v>
      </c>
      <c r="M1708" t="s">
        <v>2388</v>
      </c>
      <c r="N1708" s="1" t="s">
        <v>247</v>
      </c>
    </row>
    <row r="1709" spans="1:14" x14ac:dyDescent="0.3">
      <c r="A1709" s="1" t="s">
        <v>2421</v>
      </c>
      <c r="B1709" t="s">
        <v>2820</v>
      </c>
      <c r="C1709" s="2" t="s">
        <v>2826</v>
      </c>
      <c r="D1709" t="s">
        <v>282</v>
      </c>
      <c r="E1709" s="7" t="s">
        <v>158</v>
      </c>
      <c r="F1709" s="15" t="s">
        <v>118</v>
      </c>
      <c r="G1709" s="5" t="s">
        <v>779</v>
      </c>
      <c r="H1709" s="6" t="s">
        <v>120</v>
      </c>
      <c r="I1709" s="9" t="s">
        <v>1477</v>
      </c>
      <c r="J1709" s="5" t="s">
        <v>120</v>
      </c>
      <c r="K1709" t="s">
        <v>235</v>
      </c>
      <c r="L1709" t="s">
        <v>2822</v>
      </c>
      <c r="M1709" t="s">
        <v>2388</v>
      </c>
      <c r="N1709" t="s">
        <v>247</v>
      </c>
    </row>
    <row r="1710" spans="1:14" x14ac:dyDescent="0.3">
      <c r="A1710" s="1" t="s">
        <v>2421</v>
      </c>
      <c r="B1710" t="s">
        <v>2820</v>
      </c>
      <c r="C1710" s="2" t="s">
        <v>2827</v>
      </c>
      <c r="D1710" t="s">
        <v>282</v>
      </c>
      <c r="E1710" s="7" t="s">
        <v>158</v>
      </c>
      <c r="F1710" s="15" t="s">
        <v>118</v>
      </c>
      <c r="G1710" s="5" t="s">
        <v>779</v>
      </c>
      <c r="H1710" s="6" t="s">
        <v>120</v>
      </c>
      <c r="I1710" s="9" t="s">
        <v>1477</v>
      </c>
      <c r="J1710" s="5" t="s">
        <v>120</v>
      </c>
      <c r="K1710" t="s">
        <v>230</v>
      </c>
      <c r="L1710" t="s">
        <v>2822</v>
      </c>
      <c r="M1710" t="s">
        <v>2388</v>
      </c>
      <c r="N1710" s="1" t="s">
        <v>247</v>
      </c>
    </row>
    <row r="1711" spans="1:14" x14ac:dyDescent="0.3">
      <c r="A1711" s="1" t="s">
        <v>2421</v>
      </c>
      <c r="B1711" t="s">
        <v>2820</v>
      </c>
      <c r="C1711" s="2" t="s">
        <v>2828</v>
      </c>
      <c r="D1711" t="s">
        <v>282</v>
      </c>
      <c r="E1711" s="7" t="s">
        <v>158</v>
      </c>
      <c r="F1711" s="15" t="s">
        <v>118</v>
      </c>
      <c r="G1711" s="5" t="s">
        <v>779</v>
      </c>
      <c r="H1711" s="6" t="s">
        <v>120</v>
      </c>
      <c r="I1711" s="9" t="s">
        <v>1477</v>
      </c>
      <c r="J1711" s="5" t="s">
        <v>120</v>
      </c>
      <c r="K1711" t="s">
        <v>235</v>
      </c>
      <c r="L1711" t="s">
        <v>2822</v>
      </c>
      <c r="M1711" t="s">
        <v>2388</v>
      </c>
      <c r="N1711" s="1" t="s">
        <v>247</v>
      </c>
    </row>
    <row r="1712" spans="1:14" x14ac:dyDescent="0.3">
      <c r="A1712" s="1" t="s">
        <v>2421</v>
      </c>
      <c r="B1712" t="s">
        <v>2820</v>
      </c>
      <c r="C1712" s="2" t="s">
        <v>2829</v>
      </c>
      <c r="D1712" t="s">
        <v>282</v>
      </c>
      <c r="E1712" s="7" t="s">
        <v>158</v>
      </c>
      <c r="F1712" s="15" t="s">
        <v>118</v>
      </c>
      <c r="G1712" s="5" t="s">
        <v>779</v>
      </c>
      <c r="H1712" s="6" t="s">
        <v>120</v>
      </c>
      <c r="I1712" s="9" t="s">
        <v>1477</v>
      </c>
      <c r="J1712" s="5" t="s">
        <v>120</v>
      </c>
      <c r="K1712" t="s">
        <v>230</v>
      </c>
      <c r="L1712" t="s">
        <v>2822</v>
      </c>
      <c r="M1712" t="s">
        <v>2388</v>
      </c>
      <c r="N1712" t="s">
        <v>247</v>
      </c>
    </row>
    <row r="1713" spans="1:14" x14ac:dyDescent="0.3">
      <c r="A1713" s="1" t="s">
        <v>2421</v>
      </c>
      <c r="B1713" t="s">
        <v>2820</v>
      </c>
      <c r="C1713" s="2" t="s">
        <v>2830</v>
      </c>
      <c r="D1713" t="s">
        <v>282</v>
      </c>
      <c r="E1713" s="7" t="s">
        <v>158</v>
      </c>
      <c r="F1713" s="15" t="s">
        <v>118</v>
      </c>
      <c r="G1713" s="5" t="s">
        <v>779</v>
      </c>
      <c r="H1713" s="6" t="s">
        <v>120</v>
      </c>
      <c r="I1713" s="9" t="s">
        <v>1477</v>
      </c>
      <c r="J1713" s="5" t="s">
        <v>120</v>
      </c>
      <c r="K1713" t="s">
        <v>235</v>
      </c>
      <c r="L1713" t="s">
        <v>2822</v>
      </c>
      <c r="M1713" t="s">
        <v>2388</v>
      </c>
      <c r="N1713" s="1" t="s">
        <v>247</v>
      </c>
    </row>
    <row r="1714" spans="1:14" x14ac:dyDescent="0.3">
      <c r="A1714" s="1" t="s">
        <v>2421</v>
      </c>
      <c r="B1714" t="s">
        <v>2820</v>
      </c>
      <c r="C1714" s="2" t="s">
        <v>2831</v>
      </c>
      <c r="D1714" t="s">
        <v>282</v>
      </c>
      <c r="E1714" s="7" t="s">
        <v>158</v>
      </c>
      <c r="F1714" s="15" t="s">
        <v>118</v>
      </c>
      <c r="G1714" s="5" t="s">
        <v>779</v>
      </c>
      <c r="H1714" s="6" t="s">
        <v>120</v>
      </c>
      <c r="I1714" s="9" t="s">
        <v>1477</v>
      </c>
      <c r="J1714" s="5" t="s">
        <v>120</v>
      </c>
      <c r="K1714" t="s">
        <v>230</v>
      </c>
      <c r="L1714" t="s">
        <v>2822</v>
      </c>
      <c r="M1714" t="s">
        <v>2388</v>
      </c>
      <c r="N1714" s="1" t="s">
        <v>247</v>
      </c>
    </row>
    <row r="1715" spans="1:14" x14ac:dyDescent="0.3">
      <c r="A1715" s="1" t="s">
        <v>2421</v>
      </c>
      <c r="B1715" t="s">
        <v>2820</v>
      </c>
      <c r="C1715" s="2" t="s">
        <v>2832</v>
      </c>
      <c r="D1715" t="s">
        <v>282</v>
      </c>
      <c r="E1715" s="7" t="s">
        <v>158</v>
      </c>
      <c r="F1715" s="15" t="s">
        <v>118</v>
      </c>
      <c r="G1715" s="5" t="s">
        <v>779</v>
      </c>
      <c r="H1715" s="6" t="s">
        <v>120</v>
      </c>
      <c r="I1715" s="9" t="s">
        <v>1477</v>
      </c>
      <c r="J1715" s="5" t="s">
        <v>120</v>
      </c>
      <c r="K1715" t="s">
        <v>235</v>
      </c>
      <c r="L1715" t="s">
        <v>2822</v>
      </c>
      <c r="M1715" t="s">
        <v>2388</v>
      </c>
      <c r="N1715" t="s">
        <v>247</v>
      </c>
    </row>
    <row r="1716" spans="1:14" x14ac:dyDescent="0.3">
      <c r="A1716" s="1" t="s">
        <v>2421</v>
      </c>
      <c r="B1716" t="s">
        <v>2820</v>
      </c>
      <c r="C1716" s="2" t="s">
        <v>2833</v>
      </c>
      <c r="D1716" t="s">
        <v>282</v>
      </c>
      <c r="E1716" s="7" t="s">
        <v>158</v>
      </c>
      <c r="F1716" s="15" t="s">
        <v>118</v>
      </c>
      <c r="G1716" s="5" t="s">
        <v>779</v>
      </c>
      <c r="H1716" s="6" t="s">
        <v>120</v>
      </c>
      <c r="I1716" s="9" t="s">
        <v>1477</v>
      </c>
      <c r="J1716" s="5" t="s">
        <v>120</v>
      </c>
      <c r="K1716" t="s">
        <v>230</v>
      </c>
      <c r="L1716" t="s">
        <v>2822</v>
      </c>
      <c r="M1716" t="s">
        <v>2388</v>
      </c>
      <c r="N1716" s="1" t="s">
        <v>247</v>
      </c>
    </row>
    <row r="1717" spans="1:14" x14ac:dyDescent="0.3">
      <c r="A1717" s="1" t="s">
        <v>2421</v>
      </c>
      <c r="B1717" t="s">
        <v>2820</v>
      </c>
      <c r="C1717" s="2" t="s">
        <v>2834</v>
      </c>
      <c r="D1717" t="s">
        <v>282</v>
      </c>
      <c r="E1717" s="7" t="s">
        <v>158</v>
      </c>
      <c r="F1717" s="15" t="s">
        <v>118</v>
      </c>
      <c r="G1717" s="5" t="s">
        <v>779</v>
      </c>
      <c r="H1717" s="6" t="s">
        <v>120</v>
      </c>
      <c r="I1717" s="9" t="s">
        <v>1477</v>
      </c>
      <c r="J1717" s="5" t="s">
        <v>120</v>
      </c>
      <c r="K1717" t="s">
        <v>235</v>
      </c>
      <c r="L1717" t="s">
        <v>2822</v>
      </c>
      <c r="M1717" t="s">
        <v>2388</v>
      </c>
      <c r="N1717" t="s">
        <v>247</v>
      </c>
    </row>
    <row r="1718" spans="1:14" x14ac:dyDescent="0.3">
      <c r="A1718" s="1" t="s">
        <v>2421</v>
      </c>
      <c r="B1718" t="s">
        <v>2820</v>
      </c>
      <c r="C1718" s="2" t="s">
        <v>2835</v>
      </c>
      <c r="D1718" t="s">
        <v>282</v>
      </c>
      <c r="E1718" s="7" t="s">
        <v>158</v>
      </c>
      <c r="F1718" s="15" t="s">
        <v>118</v>
      </c>
      <c r="G1718" s="5" t="s">
        <v>779</v>
      </c>
      <c r="H1718" s="6" t="s">
        <v>120</v>
      </c>
      <c r="I1718" s="9" t="s">
        <v>1477</v>
      </c>
      <c r="J1718" s="5" t="s">
        <v>120</v>
      </c>
      <c r="K1718" t="s">
        <v>230</v>
      </c>
      <c r="L1718" t="s">
        <v>2822</v>
      </c>
      <c r="M1718" t="s">
        <v>2388</v>
      </c>
      <c r="N1718" t="s">
        <v>247</v>
      </c>
    </row>
    <row r="1719" spans="1:14" x14ac:dyDescent="0.3">
      <c r="A1719" s="1" t="s">
        <v>2421</v>
      </c>
      <c r="B1719" t="s">
        <v>2820</v>
      </c>
      <c r="C1719" s="2" t="s">
        <v>2836</v>
      </c>
      <c r="D1719" t="s">
        <v>282</v>
      </c>
      <c r="E1719" s="7" t="s">
        <v>158</v>
      </c>
      <c r="F1719" s="15" t="s">
        <v>118</v>
      </c>
      <c r="G1719" s="5" t="s">
        <v>779</v>
      </c>
      <c r="H1719" s="6" t="s">
        <v>120</v>
      </c>
      <c r="I1719" s="9" t="s">
        <v>1477</v>
      </c>
      <c r="J1719" s="5" t="s">
        <v>120</v>
      </c>
      <c r="K1719" t="s">
        <v>230</v>
      </c>
      <c r="L1719" t="s">
        <v>2822</v>
      </c>
      <c r="M1719" t="s">
        <v>2388</v>
      </c>
      <c r="N1719" s="1" t="s">
        <v>247</v>
      </c>
    </row>
    <row r="1720" spans="1:14" x14ac:dyDescent="0.3">
      <c r="A1720" s="1" t="s">
        <v>2421</v>
      </c>
      <c r="B1720" t="s">
        <v>2820</v>
      </c>
      <c r="C1720" s="2" t="s">
        <v>2837</v>
      </c>
      <c r="D1720" t="s">
        <v>282</v>
      </c>
      <c r="E1720" s="7" t="s">
        <v>158</v>
      </c>
      <c r="F1720" s="15" t="s">
        <v>118</v>
      </c>
      <c r="G1720" s="5" t="s">
        <v>779</v>
      </c>
      <c r="H1720" s="6" t="s">
        <v>120</v>
      </c>
      <c r="I1720" s="9" t="s">
        <v>1477</v>
      </c>
      <c r="J1720" s="5" t="s">
        <v>120</v>
      </c>
      <c r="K1720" t="s">
        <v>230</v>
      </c>
      <c r="L1720" t="s">
        <v>2822</v>
      </c>
      <c r="M1720" t="s">
        <v>2388</v>
      </c>
      <c r="N1720" s="1" t="s">
        <v>247</v>
      </c>
    </row>
    <row r="1721" spans="1:14" x14ac:dyDescent="0.3">
      <c r="A1721" s="1" t="s">
        <v>2421</v>
      </c>
      <c r="B1721" t="s">
        <v>2820</v>
      </c>
      <c r="C1721" s="2" t="s">
        <v>2838</v>
      </c>
      <c r="D1721" t="s">
        <v>282</v>
      </c>
      <c r="E1721" s="7" t="s">
        <v>158</v>
      </c>
      <c r="F1721" s="15" t="s">
        <v>118</v>
      </c>
      <c r="G1721" s="5" t="s">
        <v>779</v>
      </c>
      <c r="H1721" s="6" t="s">
        <v>120</v>
      </c>
      <c r="I1721" s="9" t="s">
        <v>1477</v>
      </c>
      <c r="J1721" s="5" t="s">
        <v>120</v>
      </c>
      <c r="K1721" t="s">
        <v>235</v>
      </c>
      <c r="L1721" t="s">
        <v>2822</v>
      </c>
      <c r="M1721" t="s">
        <v>2388</v>
      </c>
      <c r="N1721" s="1" t="s">
        <v>247</v>
      </c>
    </row>
    <row r="1722" spans="1:14" x14ac:dyDescent="0.3">
      <c r="A1722" s="1" t="s">
        <v>2421</v>
      </c>
      <c r="B1722" t="s">
        <v>2820</v>
      </c>
      <c r="C1722" s="2" t="s">
        <v>2839</v>
      </c>
      <c r="D1722" t="s">
        <v>282</v>
      </c>
      <c r="E1722" s="7" t="s">
        <v>158</v>
      </c>
      <c r="F1722" s="15" t="s">
        <v>118</v>
      </c>
      <c r="G1722" s="5" t="s">
        <v>779</v>
      </c>
      <c r="H1722" s="6" t="s">
        <v>120</v>
      </c>
      <c r="I1722" s="9" t="s">
        <v>1477</v>
      </c>
      <c r="J1722" s="5" t="s">
        <v>120</v>
      </c>
      <c r="K1722" t="s">
        <v>230</v>
      </c>
      <c r="L1722" t="s">
        <v>2822</v>
      </c>
      <c r="M1722" t="s">
        <v>2388</v>
      </c>
      <c r="N1722" s="1" t="s">
        <v>247</v>
      </c>
    </row>
    <row r="1723" spans="1:14" x14ac:dyDescent="0.3">
      <c r="A1723" s="1" t="s">
        <v>2421</v>
      </c>
      <c r="B1723" t="s">
        <v>2820</v>
      </c>
      <c r="C1723" s="2" t="s">
        <v>2840</v>
      </c>
      <c r="D1723" t="s">
        <v>282</v>
      </c>
      <c r="E1723" s="7" t="s">
        <v>158</v>
      </c>
      <c r="F1723" s="15" t="s">
        <v>118</v>
      </c>
      <c r="G1723" s="5" t="s">
        <v>779</v>
      </c>
      <c r="H1723" s="6" t="s">
        <v>120</v>
      </c>
      <c r="I1723" s="9" t="s">
        <v>1477</v>
      </c>
      <c r="J1723" s="5" t="s">
        <v>120</v>
      </c>
      <c r="K1723" t="s">
        <v>230</v>
      </c>
      <c r="L1723" t="s">
        <v>2822</v>
      </c>
      <c r="M1723" t="s">
        <v>2388</v>
      </c>
      <c r="N1723" s="1" t="s">
        <v>247</v>
      </c>
    </row>
    <row r="1724" spans="1:14" x14ac:dyDescent="0.3">
      <c r="A1724" s="1" t="s">
        <v>2421</v>
      </c>
      <c r="B1724" t="s">
        <v>2820</v>
      </c>
      <c r="C1724" s="2" t="s">
        <v>2841</v>
      </c>
      <c r="D1724" t="s">
        <v>282</v>
      </c>
      <c r="E1724" s="7" t="s">
        <v>158</v>
      </c>
      <c r="F1724" s="15" t="s">
        <v>118</v>
      </c>
      <c r="G1724" s="5" t="s">
        <v>779</v>
      </c>
      <c r="H1724" s="6" t="s">
        <v>120</v>
      </c>
      <c r="I1724" s="9" t="s">
        <v>1477</v>
      </c>
      <c r="J1724" s="5" t="s">
        <v>120</v>
      </c>
      <c r="K1724" t="s">
        <v>230</v>
      </c>
      <c r="L1724" t="s">
        <v>2822</v>
      </c>
      <c r="M1724" t="s">
        <v>2388</v>
      </c>
      <c r="N1724" t="s">
        <v>247</v>
      </c>
    </row>
    <row r="1725" spans="1:14" x14ac:dyDescent="0.3">
      <c r="A1725" s="1" t="s">
        <v>2421</v>
      </c>
      <c r="B1725" t="s">
        <v>2820</v>
      </c>
      <c r="C1725" s="2" t="s">
        <v>2842</v>
      </c>
      <c r="D1725" t="s">
        <v>282</v>
      </c>
      <c r="E1725" s="7" t="s">
        <v>158</v>
      </c>
      <c r="F1725" s="15" t="s">
        <v>118</v>
      </c>
      <c r="G1725" s="5" t="s">
        <v>779</v>
      </c>
      <c r="H1725" s="6" t="s">
        <v>120</v>
      </c>
      <c r="I1725" s="9" t="s">
        <v>1477</v>
      </c>
      <c r="J1725" s="5" t="s">
        <v>120</v>
      </c>
      <c r="K1725" t="s">
        <v>230</v>
      </c>
      <c r="L1725" t="s">
        <v>2822</v>
      </c>
      <c r="M1725" t="s">
        <v>2388</v>
      </c>
      <c r="N1725" t="s">
        <v>247</v>
      </c>
    </row>
    <row r="1726" spans="1:14" x14ac:dyDescent="0.3">
      <c r="A1726" s="1" t="s">
        <v>2421</v>
      </c>
      <c r="B1726" t="s">
        <v>2843</v>
      </c>
      <c r="C1726" s="2" t="s">
        <v>2844</v>
      </c>
      <c r="D1726" t="s">
        <v>282</v>
      </c>
      <c r="E1726" s="3" t="s">
        <v>152</v>
      </c>
      <c r="F1726" s="14" t="s">
        <v>119</v>
      </c>
      <c r="G1726" s="5" t="s">
        <v>779</v>
      </c>
      <c r="H1726" s="6" t="s">
        <v>120</v>
      </c>
      <c r="I1726" s="5" t="s">
        <v>1410</v>
      </c>
      <c r="J1726" s="5" t="s">
        <v>120</v>
      </c>
      <c r="K1726" t="s">
        <v>230</v>
      </c>
      <c r="L1726" t="s">
        <v>2845</v>
      </c>
      <c r="M1726" t="s">
        <v>2846</v>
      </c>
      <c r="N1726" t="s">
        <v>247</v>
      </c>
    </row>
    <row r="1727" spans="1:14" x14ac:dyDescent="0.3">
      <c r="A1727" s="1" t="s">
        <v>2421</v>
      </c>
      <c r="B1727" t="s">
        <v>2843</v>
      </c>
      <c r="C1727" s="2" t="s">
        <v>2847</v>
      </c>
      <c r="D1727" t="s">
        <v>282</v>
      </c>
      <c r="E1727" s="3" t="s">
        <v>152</v>
      </c>
      <c r="F1727" s="14" t="s">
        <v>119</v>
      </c>
      <c r="G1727" s="5" t="s">
        <v>779</v>
      </c>
      <c r="H1727" s="6" t="s">
        <v>120</v>
      </c>
      <c r="I1727" s="5" t="s">
        <v>1410</v>
      </c>
      <c r="J1727" s="5" t="s">
        <v>120</v>
      </c>
      <c r="K1727" t="s">
        <v>235</v>
      </c>
      <c r="L1727" t="s">
        <v>2845</v>
      </c>
      <c r="M1727" t="s">
        <v>2846</v>
      </c>
      <c r="N1727" s="1" t="s">
        <v>247</v>
      </c>
    </row>
    <row r="1728" spans="1:14" x14ac:dyDescent="0.3">
      <c r="A1728" s="1" t="s">
        <v>2421</v>
      </c>
      <c r="B1728" t="s">
        <v>2848</v>
      </c>
      <c r="C1728" s="2" t="s">
        <v>2849</v>
      </c>
      <c r="D1728" t="s">
        <v>282</v>
      </c>
      <c r="E1728" s="7" t="s">
        <v>158</v>
      </c>
      <c r="F1728" s="15" t="s">
        <v>118</v>
      </c>
      <c r="G1728" s="5" t="s">
        <v>1801</v>
      </c>
      <c r="H1728" s="6" t="s">
        <v>120</v>
      </c>
      <c r="I1728" s="9" t="s">
        <v>2158</v>
      </c>
      <c r="J1728" s="5" t="s">
        <v>120</v>
      </c>
      <c r="K1728" t="s">
        <v>235</v>
      </c>
      <c r="L1728" t="s">
        <v>2769</v>
      </c>
      <c r="M1728" t="s">
        <v>2850</v>
      </c>
      <c r="N1728" s="1" t="s">
        <v>247</v>
      </c>
    </row>
    <row r="1729" spans="1:14" x14ac:dyDescent="0.3">
      <c r="A1729" s="1" t="s">
        <v>2421</v>
      </c>
      <c r="B1729" t="s">
        <v>2848</v>
      </c>
      <c r="C1729" s="2" t="s">
        <v>2851</v>
      </c>
      <c r="D1729" t="s">
        <v>282</v>
      </c>
      <c r="E1729" s="7" t="s">
        <v>158</v>
      </c>
      <c r="F1729" s="15" t="s">
        <v>118</v>
      </c>
      <c r="G1729" s="5" t="s">
        <v>468</v>
      </c>
      <c r="H1729" s="6" t="s">
        <v>120</v>
      </c>
      <c r="I1729" s="9" t="s">
        <v>2158</v>
      </c>
      <c r="J1729" s="5" t="s">
        <v>120</v>
      </c>
      <c r="K1729" t="s">
        <v>230</v>
      </c>
      <c r="L1729" t="s">
        <v>2769</v>
      </c>
      <c r="M1729" t="s">
        <v>2850</v>
      </c>
      <c r="N1729" s="1" t="s">
        <v>247</v>
      </c>
    </row>
    <row r="1730" spans="1:14" x14ac:dyDescent="0.3">
      <c r="A1730" s="1" t="s">
        <v>2421</v>
      </c>
      <c r="B1730" t="s">
        <v>2848</v>
      </c>
      <c r="C1730" s="2" t="s">
        <v>2852</v>
      </c>
      <c r="D1730" t="s">
        <v>282</v>
      </c>
      <c r="E1730" s="7" t="s">
        <v>158</v>
      </c>
      <c r="F1730" s="15" t="s">
        <v>118</v>
      </c>
      <c r="G1730" s="5" t="s">
        <v>1801</v>
      </c>
      <c r="H1730" s="6" t="s">
        <v>120</v>
      </c>
      <c r="I1730" s="9" t="s">
        <v>2158</v>
      </c>
      <c r="J1730" s="5" t="s">
        <v>120</v>
      </c>
      <c r="K1730" t="s">
        <v>235</v>
      </c>
      <c r="L1730" t="s">
        <v>2853</v>
      </c>
      <c r="M1730" t="s">
        <v>2850</v>
      </c>
      <c r="N1730" s="1" t="s">
        <v>247</v>
      </c>
    </row>
    <row r="1731" spans="1:14" x14ac:dyDescent="0.3">
      <c r="A1731" s="1" t="s">
        <v>2421</v>
      </c>
      <c r="B1731" t="s">
        <v>2848</v>
      </c>
      <c r="C1731" s="2" t="s">
        <v>2854</v>
      </c>
      <c r="D1731" t="s">
        <v>282</v>
      </c>
      <c r="E1731" s="7" t="s">
        <v>158</v>
      </c>
      <c r="F1731" s="15" t="s">
        <v>118</v>
      </c>
      <c r="G1731" s="5" t="s">
        <v>468</v>
      </c>
      <c r="H1731" s="6" t="s">
        <v>120</v>
      </c>
      <c r="I1731" s="9" t="s">
        <v>2158</v>
      </c>
      <c r="J1731" s="5" t="s">
        <v>120</v>
      </c>
      <c r="K1731" t="s">
        <v>230</v>
      </c>
      <c r="L1731" t="s">
        <v>2769</v>
      </c>
      <c r="M1731" t="s">
        <v>2850</v>
      </c>
      <c r="N1731" t="s">
        <v>247</v>
      </c>
    </row>
    <row r="1732" spans="1:14" x14ac:dyDescent="0.3">
      <c r="A1732" s="1" t="s">
        <v>2421</v>
      </c>
      <c r="B1732" t="s">
        <v>2848</v>
      </c>
      <c r="C1732" s="2" t="s">
        <v>2855</v>
      </c>
      <c r="D1732" t="s">
        <v>282</v>
      </c>
      <c r="E1732" s="7" t="s">
        <v>158</v>
      </c>
      <c r="F1732" s="15" t="s">
        <v>118</v>
      </c>
      <c r="G1732" s="5" t="s">
        <v>468</v>
      </c>
      <c r="H1732" s="6" t="s">
        <v>120</v>
      </c>
      <c r="I1732" s="9" t="s">
        <v>2158</v>
      </c>
      <c r="J1732" s="5" t="s">
        <v>120</v>
      </c>
      <c r="K1732" t="s">
        <v>230</v>
      </c>
      <c r="L1732" t="s">
        <v>2769</v>
      </c>
      <c r="M1732" t="s">
        <v>2850</v>
      </c>
      <c r="N1732" s="1" t="s">
        <v>247</v>
      </c>
    </row>
    <row r="1733" spans="1:14" x14ac:dyDescent="0.3">
      <c r="A1733" s="1" t="s">
        <v>2421</v>
      </c>
      <c r="B1733" t="s">
        <v>2848</v>
      </c>
      <c r="C1733" s="2" t="s">
        <v>2856</v>
      </c>
      <c r="D1733" t="s">
        <v>282</v>
      </c>
      <c r="E1733" s="7" t="s">
        <v>158</v>
      </c>
      <c r="F1733" s="15" t="s">
        <v>118</v>
      </c>
      <c r="G1733" s="5" t="s">
        <v>1801</v>
      </c>
      <c r="H1733" s="6" t="s">
        <v>120</v>
      </c>
      <c r="I1733" s="9" t="s">
        <v>2158</v>
      </c>
      <c r="J1733" s="5" t="s">
        <v>120</v>
      </c>
      <c r="K1733" t="s">
        <v>235</v>
      </c>
      <c r="L1733" t="s">
        <v>2857</v>
      </c>
      <c r="M1733" t="s">
        <v>2850</v>
      </c>
      <c r="N1733" s="1" t="s">
        <v>247</v>
      </c>
    </row>
    <row r="1734" spans="1:14" x14ac:dyDescent="0.3">
      <c r="A1734" s="1" t="s">
        <v>2421</v>
      </c>
      <c r="B1734" t="s">
        <v>2848</v>
      </c>
      <c r="C1734" s="2" t="s">
        <v>2858</v>
      </c>
      <c r="D1734" t="s">
        <v>282</v>
      </c>
      <c r="E1734" s="7" t="s">
        <v>158</v>
      </c>
      <c r="F1734" s="15" t="s">
        <v>118</v>
      </c>
      <c r="G1734" s="5" t="s">
        <v>1801</v>
      </c>
      <c r="H1734" s="6" t="s">
        <v>120</v>
      </c>
      <c r="I1734" s="9" t="s">
        <v>2158</v>
      </c>
      <c r="J1734" s="5" t="s">
        <v>120</v>
      </c>
      <c r="K1734" t="s">
        <v>235</v>
      </c>
      <c r="L1734" t="s">
        <v>2859</v>
      </c>
      <c r="M1734" t="s">
        <v>2850</v>
      </c>
      <c r="N1734" s="1" t="s">
        <v>247</v>
      </c>
    </row>
    <row r="1735" spans="1:14" x14ac:dyDescent="0.3">
      <c r="A1735" s="1" t="s">
        <v>2421</v>
      </c>
      <c r="B1735" t="s">
        <v>2848</v>
      </c>
      <c r="C1735" s="2" t="s">
        <v>2860</v>
      </c>
      <c r="D1735" t="s">
        <v>282</v>
      </c>
      <c r="E1735" s="7" t="s">
        <v>158</v>
      </c>
      <c r="F1735" s="15" t="s">
        <v>118</v>
      </c>
      <c r="G1735" s="5" t="s">
        <v>1801</v>
      </c>
      <c r="H1735" s="6" t="s">
        <v>120</v>
      </c>
      <c r="I1735" s="9" t="s">
        <v>2158</v>
      </c>
      <c r="J1735" s="5" t="s">
        <v>120</v>
      </c>
      <c r="K1735" t="s">
        <v>235</v>
      </c>
      <c r="L1735" t="s">
        <v>2861</v>
      </c>
      <c r="M1735" t="s">
        <v>2850</v>
      </c>
      <c r="N1735" s="1" t="s">
        <v>247</v>
      </c>
    </row>
    <row r="1736" spans="1:14" x14ac:dyDescent="0.3">
      <c r="A1736" s="1" t="s">
        <v>2421</v>
      </c>
      <c r="B1736" t="s">
        <v>2848</v>
      </c>
      <c r="C1736" s="2" t="s">
        <v>2862</v>
      </c>
      <c r="D1736" t="s">
        <v>282</v>
      </c>
      <c r="E1736" s="7" t="s">
        <v>158</v>
      </c>
      <c r="F1736" s="15" t="s">
        <v>118</v>
      </c>
      <c r="G1736" s="5" t="s">
        <v>1801</v>
      </c>
      <c r="H1736" s="6" t="s">
        <v>120</v>
      </c>
      <c r="I1736" s="9" t="s">
        <v>2158</v>
      </c>
      <c r="J1736" s="5" t="s">
        <v>120</v>
      </c>
      <c r="K1736" t="s">
        <v>235</v>
      </c>
      <c r="L1736" t="s">
        <v>2863</v>
      </c>
      <c r="M1736" t="s">
        <v>2850</v>
      </c>
      <c r="N1736" s="1" t="s">
        <v>247</v>
      </c>
    </row>
    <row r="1737" spans="1:14" x14ac:dyDescent="0.3">
      <c r="A1737" s="1" t="s">
        <v>2421</v>
      </c>
      <c r="B1737" t="s">
        <v>2848</v>
      </c>
      <c r="C1737" s="2" t="s">
        <v>2864</v>
      </c>
      <c r="D1737" t="s">
        <v>282</v>
      </c>
      <c r="E1737" s="7" t="s">
        <v>158</v>
      </c>
      <c r="F1737" s="15" t="s">
        <v>118</v>
      </c>
      <c r="G1737" s="5" t="s">
        <v>1801</v>
      </c>
      <c r="H1737" s="6" t="s">
        <v>120</v>
      </c>
      <c r="I1737" s="9" t="s">
        <v>2158</v>
      </c>
      <c r="J1737" s="5" t="s">
        <v>120</v>
      </c>
      <c r="K1737" t="s">
        <v>235</v>
      </c>
      <c r="L1737" t="s">
        <v>2865</v>
      </c>
      <c r="M1737" t="s">
        <v>2850</v>
      </c>
      <c r="N1737" s="1" t="s">
        <v>247</v>
      </c>
    </row>
    <row r="1738" spans="1:14" x14ac:dyDescent="0.3">
      <c r="A1738" s="1" t="s">
        <v>2421</v>
      </c>
      <c r="B1738" t="s">
        <v>2848</v>
      </c>
      <c r="C1738" s="2" t="s">
        <v>2866</v>
      </c>
      <c r="D1738" t="s">
        <v>282</v>
      </c>
      <c r="E1738" s="7" t="s">
        <v>158</v>
      </c>
      <c r="F1738" s="15" t="s">
        <v>118</v>
      </c>
      <c r="G1738" s="5" t="s">
        <v>468</v>
      </c>
      <c r="H1738" s="6" t="s">
        <v>120</v>
      </c>
      <c r="I1738" s="9" t="s">
        <v>2158</v>
      </c>
      <c r="J1738" s="5" t="s">
        <v>120</v>
      </c>
      <c r="K1738" t="s">
        <v>230</v>
      </c>
      <c r="L1738" t="s">
        <v>2769</v>
      </c>
      <c r="M1738" t="s">
        <v>2850</v>
      </c>
      <c r="N1738" s="1" t="s">
        <v>247</v>
      </c>
    </row>
    <row r="1739" spans="1:14" x14ac:dyDescent="0.3">
      <c r="A1739" s="1" t="s">
        <v>2421</v>
      </c>
      <c r="B1739" t="s">
        <v>2848</v>
      </c>
      <c r="C1739" s="2" t="s">
        <v>2867</v>
      </c>
      <c r="D1739" t="s">
        <v>282</v>
      </c>
      <c r="E1739" s="7" t="s">
        <v>158</v>
      </c>
      <c r="F1739" s="15" t="s">
        <v>118</v>
      </c>
      <c r="G1739" s="5" t="s">
        <v>468</v>
      </c>
      <c r="H1739" s="6" t="s">
        <v>120</v>
      </c>
      <c r="I1739" s="9" t="s">
        <v>2158</v>
      </c>
      <c r="J1739" s="5" t="s">
        <v>120</v>
      </c>
      <c r="K1739" t="s">
        <v>230</v>
      </c>
      <c r="L1739" t="s">
        <v>2769</v>
      </c>
      <c r="M1739" t="s">
        <v>2850</v>
      </c>
      <c r="N1739" s="1" t="s">
        <v>247</v>
      </c>
    </row>
    <row r="1740" spans="1:14" x14ac:dyDescent="0.3">
      <c r="A1740" s="1" t="s">
        <v>2421</v>
      </c>
      <c r="B1740" t="s">
        <v>2868</v>
      </c>
      <c r="C1740" s="2" t="s">
        <v>2869</v>
      </c>
      <c r="D1740" t="s">
        <v>282</v>
      </c>
      <c r="E1740" s="8" t="s">
        <v>166</v>
      </c>
      <c r="F1740" s="15" t="s">
        <v>118</v>
      </c>
      <c r="G1740" s="19" t="s">
        <v>2870</v>
      </c>
      <c r="H1740" s="6" t="s">
        <v>120</v>
      </c>
      <c r="I1740" s="4" t="s">
        <v>2871</v>
      </c>
      <c r="J1740" s="4" t="s">
        <v>121</v>
      </c>
      <c r="K1740" t="s">
        <v>300</v>
      </c>
      <c r="L1740" t="s">
        <v>2872</v>
      </c>
      <c r="M1740" t="s">
        <v>2873</v>
      </c>
      <c r="N1740" t="s">
        <v>247</v>
      </c>
    </row>
    <row r="1741" spans="1:14" x14ac:dyDescent="0.3">
      <c r="A1741" s="1" t="s">
        <v>2421</v>
      </c>
      <c r="B1741" t="s">
        <v>2874</v>
      </c>
      <c r="C1741" s="2" t="s">
        <v>2875</v>
      </c>
      <c r="D1741" t="s">
        <v>282</v>
      </c>
      <c r="E1741" s="7" t="s">
        <v>158</v>
      </c>
      <c r="F1741" s="15" t="s">
        <v>118</v>
      </c>
      <c r="G1741" s="5" t="s">
        <v>468</v>
      </c>
      <c r="H1741" s="6" t="s">
        <v>120</v>
      </c>
      <c r="I1741" s="5" t="s">
        <v>2876</v>
      </c>
      <c r="J1741" s="5" t="s">
        <v>120</v>
      </c>
      <c r="K1741" t="s">
        <v>230</v>
      </c>
      <c r="L1741" t="s">
        <v>2769</v>
      </c>
      <c r="M1741" t="s">
        <v>2877</v>
      </c>
      <c r="N1741" s="1" t="s">
        <v>247</v>
      </c>
    </row>
    <row r="1742" spans="1:14" x14ac:dyDescent="0.3">
      <c r="A1742" s="1" t="s">
        <v>2421</v>
      </c>
      <c r="B1742" t="s">
        <v>2874</v>
      </c>
      <c r="C1742" s="2" t="s">
        <v>2878</v>
      </c>
      <c r="D1742" t="s">
        <v>282</v>
      </c>
      <c r="E1742" s="7" t="s">
        <v>158</v>
      </c>
      <c r="F1742" s="15" t="s">
        <v>118</v>
      </c>
      <c r="G1742" s="5" t="s">
        <v>468</v>
      </c>
      <c r="H1742" s="6" t="s">
        <v>120</v>
      </c>
      <c r="I1742" s="5" t="s">
        <v>2876</v>
      </c>
      <c r="J1742" s="5" t="s">
        <v>120</v>
      </c>
      <c r="K1742" t="s">
        <v>230</v>
      </c>
      <c r="L1742" t="s">
        <v>2769</v>
      </c>
      <c r="M1742" t="s">
        <v>2877</v>
      </c>
      <c r="N1742" s="1" t="s">
        <v>247</v>
      </c>
    </row>
    <row r="1743" spans="1:14" x14ac:dyDescent="0.3">
      <c r="A1743" s="1" t="s">
        <v>2421</v>
      </c>
      <c r="B1743" t="s">
        <v>2879</v>
      </c>
      <c r="C1743" s="2" t="s">
        <v>2880</v>
      </c>
      <c r="D1743" t="s">
        <v>282</v>
      </c>
      <c r="E1743" s="7" t="s">
        <v>158</v>
      </c>
      <c r="F1743" s="15" t="s">
        <v>118</v>
      </c>
      <c r="G1743" s="5" t="s">
        <v>468</v>
      </c>
      <c r="H1743" s="6" t="s">
        <v>120</v>
      </c>
      <c r="I1743" s="5" t="s">
        <v>2881</v>
      </c>
      <c r="J1743" s="5" t="s">
        <v>120</v>
      </c>
      <c r="K1743" t="s">
        <v>235</v>
      </c>
      <c r="L1743" t="s">
        <v>2769</v>
      </c>
      <c r="M1743" t="s">
        <v>2882</v>
      </c>
      <c r="N1743" t="s">
        <v>247</v>
      </c>
    </row>
    <row r="1744" spans="1:14" x14ac:dyDescent="0.3">
      <c r="A1744" s="1" t="s">
        <v>2421</v>
      </c>
      <c r="B1744" t="s">
        <v>2879</v>
      </c>
      <c r="C1744" s="2" t="s">
        <v>2883</v>
      </c>
      <c r="D1744" t="s">
        <v>282</v>
      </c>
      <c r="E1744" s="7" t="s">
        <v>158</v>
      </c>
      <c r="F1744" s="15" t="s">
        <v>118</v>
      </c>
      <c r="G1744" s="5" t="s">
        <v>468</v>
      </c>
      <c r="H1744" s="6" t="s">
        <v>120</v>
      </c>
      <c r="I1744" s="5" t="s">
        <v>2881</v>
      </c>
      <c r="J1744" s="5" t="s">
        <v>120</v>
      </c>
      <c r="K1744" t="s">
        <v>235</v>
      </c>
      <c r="L1744" t="s">
        <v>2769</v>
      </c>
      <c r="M1744" t="s">
        <v>2882</v>
      </c>
      <c r="N1744" s="1" t="s">
        <v>247</v>
      </c>
    </row>
    <row r="1745" spans="1:14" x14ac:dyDescent="0.3">
      <c r="A1745" s="1" t="s">
        <v>2421</v>
      </c>
      <c r="B1745" t="s">
        <v>2879</v>
      </c>
      <c r="C1745" s="2" t="s">
        <v>2884</v>
      </c>
      <c r="D1745" t="s">
        <v>282</v>
      </c>
      <c r="E1745" s="7" t="s">
        <v>158</v>
      </c>
      <c r="F1745" s="15" t="s">
        <v>118</v>
      </c>
      <c r="G1745" s="5" t="s">
        <v>468</v>
      </c>
      <c r="H1745" s="6" t="s">
        <v>120</v>
      </c>
      <c r="I1745" s="5" t="s">
        <v>2885</v>
      </c>
      <c r="J1745" s="5" t="s">
        <v>120</v>
      </c>
      <c r="K1745" t="s">
        <v>235</v>
      </c>
      <c r="L1745" t="s">
        <v>2769</v>
      </c>
      <c r="M1745" t="s">
        <v>2886</v>
      </c>
      <c r="N1745" t="s">
        <v>247</v>
      </c>
    </row>
    <row r="1746" spans="1:14" x14ac:dyDescent="0.3">
      <c r="A1746" s="1" t="s">
        <v>2421</v>
      </c>
      <c r="B1746" t="s">
        <v>2887</v>
      </c>
      <c r="C1746" s="2" t="s">
        <v>2888</v>
      </c>
      <c r="D1746" t="s">
        <v>282</v>
      </c>
      <c r="E1746" s="3" t="s">
        <v>152</v>
      </c>
      <c r="F1746" s="15" t="s">
        <v>118</v>
      </c>
      <c r="G1746" s="5" t="s">
        <v>779</v>
      </c>
      <c r="H1746" s="6" t="s">
        <v>120</v>
      </c>
      <c r="I1746" s="9" t="s">
        <v>2889</v>
      </c>
      <c r="J1746" s="5" t="s">
        <v>120</v>
      </c>
      <c r="K1746" t="s">
        <v>230</v>
      </c>
      <c r="L1746" t="s">
        <v>2890</v>
      </c>
      <c r="M1746" t="s">
        <v>2891</v>
      </c>
      <c r="N1746" s="1" t="s">
        <v>247</v>
      </c>
    </row>
    <row r="1747" spans="1:14" x14ac:dyDescent="0.3">
      <c r="A1747" s="1" t="s">
        <v>2421</v>
      </c>
      <c r="B1747" t="s">
        <v>2887</v>
      </c>
      <c r="C1747" s="2" t="s">
        <v>2892</v>
      </c>
      <c r="D1747" t="s">
        <v>282</v>
      </c>
      <c r="E1747" s="10" t="s">
        <v>187</v>
      </c>
      <c r="F1747" s="14" t="s">
        <v>119</v>
      </c>
      <c r="G1747" s="5" t="s">
        <v>779</v>
      </c>
      <c r="H1747" s="6" t="s">
        <v>120</v>
      </c>
      <c r="I1747" s="9" t="s">
        <v>2889</v>
      </c>
      <c r="J1747" s="5" t="s">
        <v>120</v>
      </c>
      <c r="K1747" t="s">
        <v>387</v>
      </c>
      <c r="L1747" t="s">
        <v>2890</v>
      </c>
      <c r="M1747" t="s">
        <v>2891</v>
      </c>
      <c r="N1747" s="1" t="s">
        <v>247</v>
      </c>
    </row>
    <row r="1748" spans="1:14" x14ac:dyDescent="0.3">
      <c r="A1748" s="1" t="s">
        <v>2421</v>
      </c>
      <c r="B1748" t="s">
        <v>2887</v>
      </c>
      <c r="C1748" s="2" t="s">
        <v>2893</v>
      </c>
      <c r="D1748" t="s">
        <v>282</v>
      </c>
      <c r="E1748" s="3" t="s">
        <v>152</v>
      </c>
      <c r="F1748" s="15" t="s">
        <v>118</v>
      </c>
      <c r="G1748" s="5" t="s">
        <v>779</v>
      </c>
      <c r="H1748" s="6" t="s">
        <v>120</v>
      </c>
      <c r="I1748" s="9" t="s">
        <v>2889</v>
      </c>
      <c r="J1748" s="5" t="s">
        <v>120</v>
      </c>
      <c r="K1748" t="s">
        <v>230</v>
      </c>
      <c r="L1748" t="s">
        <v>2890</v>
      </c>
      <c r="M1748" t="s">
        <v>2891</v>
      </c>
      <c r="N1748" t="s">
        <v>247</v>
      </c>
    </row>
    <row r="1749" spans="1:14" x14ac:dyDescent="0.3">
      <c r="A1749" s="1" t="s">
        <v>2421</v>
      </c>
      <c r="B1749" t="s">
        <v>2887</v>
      </c>
      <c r="C1749" s="2" t="s">
        <v>2894</v>
      </c>
      <c r="D1749" t="s">
        <v>282</v>
      </c>
      <c r="E1749" s="3" t="s">
        <v>152</v>
      </c>
      <c r="F1749" s="15" t="s">
        <v>118</v>
      </c>
      <c r="G1749" s="5" t="s">
        <v>779</v>
      </c>
      <c r="H1749" s="6" t="s">
        <v>120</v>
      </c>
      <c r="I1749" s="9" t="s">
        <v>2889</v>
      </c>
      <c r="J1749" s="5" t="s">
        <v>120</v>
      </c>
      <c r="K1749" t="s">
        <v>230</v>
      </c>
      <c r="L1749" t="s">
        <v>2890</v>
      </c>
      <c r="M1749" t="s">
        <v>2891</v>
      </c>
      <c r="N1749" s="1" t="s">
        <v>247</v>
      </c>
    </row>
    <row r="1750" spans="1:14" x14ac:dyDescent="0.3">
      <c r="A1750" s="1" t="s">
        <v>2421</v>
      </c>
      <c r="B1750" t="s">
        <v>2887</v>
      </c>
      <c r="C1750" s="2" t="s">
        <v>2895</v>
      </c>
      <c r="D1750" t="s">
        <v>282</v>
      </c>
      <c r="E1750" s="12" t="s">
        <v>205</v>
      </c>
      <c r="F1750" s="14" t="s">
        <v>119</v>
      </c>
      <c r="G1750" s="5" t="s">
        <v>779</v>
      </c>
      <c r="H1750" s="6" t="s">
        <v>120</v>
      </c>
      <c r="I1750" s="9" t="s">
        <v>2889</v>
      </c>
      <c r="J1750" s="5" t="s">
        <v>120</v>
      </c>
      <c r="K1750" t="s">
        <v>235</v>
      </c>
      <c r="L1750" t="s">
        <v>2890</v>
      </c>
      <c r="M1750" t="s">
        <v>2891</v>
      </c>
      <c r="N1750" s="1" t="s">
        <v>247</v>
      </c>
    </row>
    <row r="1751" spans="1:14" x14ac:dyDescent="0.3">
      <c r="A1751" s="1" t="s">
        <v>2421</v>
      </c>
      <c r="B1751" t="s">
        <v>2887</v>
      </c>
      <c r="C1751" s="2" t="s">
        <v>2896</v>
      </c>
      <c r="D1751" t="s">
        <v>282</v>
      </c>
      <c r="E1751" s="3" t="s">
        <v>152</v>
      </c>
      <c r="F1751" s="15" t="s">
        <v>118</v>
      </c>
      <c r="G1751" s="5" t="s">
        <v>779</v>
      </c>
      <c r="H1751" s="6" t="s">
        <v>120</v>
      </c>
      <c r="I1751" s="9" t="s">
        <v>2889</v>
      </c>
      <c r="J1751" s="5" t="s">
        <v>120</v>
      </c>
      <c r="K1751" t="s">
        <v>230</v>
      </c>
      <c r="L1751" t="s">
        <v>2890</v>
      </c>
      <c r="M1751" t="s">
        <v>2891</v>
      </c>
      <c r="N1751" s="1" t="s">
        <v>247</v>
      </c>
    </row>
    <row r="1752" spans="1:14" x14ac:dyDescent="0.3">
      <c r="A1752" s="1" t="s">
        <v>2421</v>
      </c>
      <c r="B1752" t="s">
        <v>2887</v>
      </c>
      <c r="C1752" s="2" t="s">
        <v>2897</v>
      </c>
      <c r="D1752" t="s">
        <v>282</v>
      </c>
      <c r="E1752" s="3" t="s">
        <v>152</v>
      </c>
      <c r="F1752" s="15" t="s">
        <v>118</v>
      </c>
      <c r="G1752" s="5" t="s">
        <v>779</v>
      </c>
      <c r="H1752" s="6" t="s">
        <v>120</v>
      </c>
      <c r="I1752" s="9" t="s">
        <v>2889</v>
      </c>
      <c r="J1752" s="5" t="s">
        <v>120</v>
      </c>
      <c r="K1752" t="s">
        <v>230</v>
      </c>
      <c r="L1752" t="s">
        <v>2890</v>
      </c>
      <c r="M1752" t="s">
        <v>2891</v>
      </c>
      <c r="N1752" t="s">
        <v>247</v>
      </c>
    </row>
    <row r="1753" spans="1:14" x14ac:dyDescent="0.3">
      <c r="A1753" s="1" t="s">
        <v>2421</v>
      </c>
      <c r="B1753" t="s">
        <v>2898</v>
      </c>
      <c r="C1753" s="2" t="s">
        <v>2899</v>
      </c>
      <c r="D1753" t="s">
        <v>282</v>
      </c>
      <c r="E1753" s="7" t="s">
        <v>158</v>
      </c>
      <c r="F1753" s="15" t="s">
        <v>118</v>
      </c>
      <c r="G1753" s="5" t="s">
        <v>2900</v>
      </c>
      <c r="H1753" s="6" t="s">
        <v>120</v>
      </c>
      <c r="I1753" s="5" t="s">
        <v>2901</v>
      </c>
      <c r="J1753" s="5" t="s">
        <v>120</v>
      </c>
      <c r="K1753" t="s">
        <v>230</v>
      </c>
      <c r="L1753" t="s">
        <v>247</v>
      </c>
      <c r="M1753" s="20" t="s">
        <v>2902</v>
      </c>
      <c r="N1753" s="1" t="s">
        <v>247</v>
      </c>
    </row>
    <row r="1754" spans="1:14" x14ac:dyDescent="0.3">
      <c r="A1754" s="1" t="s">
        <v>2421</v>
      </c>
      <c r="B1754" t="s">
        <v>2903</v>
      </c>
      <c r="C1754" s="2" t="s">
        <v>2904</v>
      </c>
      <c r="D1754" t="s">
        <v>282</v>
      </c>
      <c r="E1754" s="7" t="s">
        <v>158</v>
      </c>
      <c r="F1754" s="15" t="s">
        <v>118</v>
      </c>
      <c r="G1754" s="5" t="s">
        <v>468</v>
      </c>
      <c r="H1754" s="6" t="s">
        <v>120</v>
      </c>
      <c r="I1754" s="4" t="s">
        <v>1529</v>
      </c>
      <c r="J1754" s="4" t="s">
        <v>121</v>
      </c>
      <c r="K1754" t="s">
        <v>238</v>
      </c>
      <c r="L1754" t="s">
        <v>2769</v>
      </c>
      <c r="M1754" t="s">
        <v>2905</v>
      </c>
      <c r="N1754" t="s">
        <v>247</v>
      </c>
    </row>
    <row r="1755" spans="1:14" x14ac:dyDescent="0.3">
      <c r="A1755" s="1" t="s">
        <v>2421</v>
      </c>
      <c r="B1755" t="s">
        <v>2903</v>
      </c>
      <c r="C1755" s="2" t="s">
        <v>2906</v>
      </c>
      <c r="D1755" t="s">
        <v>282</v>
      </c>
      <c r="E1755" s="7" t="s">
        <v>158</v>
      </c>
      <c r="F1755" s="15" t="s">
        <v>118</v>
      </c>
      <c r="G1755" s="5" t="s">
        <v>468</v>
      </c>
      <c r="H1755" s="6" t="s">
        <v>120</v>
      </c>
      <c r="I1755" s="4" t="s">
        <v>1529</v>
      </c>
      <c r="J1755" s="4" t="s">
        <v>121</v>
      </c>
      <c r="K1755" t="s">
        <v>235</v>
      </c>
      <c r="L1755" t="s">
        <v>2769</v>
      </c>
      <c r="M1755" t="s">
        <v>2905</v>
      </c>
      <c r="N1755" t="s">
        <v>247</v>
      </c>
    </row>
    <row r="1756" spans="1:14" x14ac:dyDescent="0.3">
      <c r="A1756" s="1" t="s">
        <v>2421</v>
      </c>
      <c r="B1756" t="s">
        <v>2903</v>
      </c>
      <c r="C1756" s="2" t="s">
        <v>2907</v>
      </c>
      <c r="D1756" t="s">
        <v>282</v>
      </c>
      <c r="E1756" s="7" t="s">
        <v>158</v>
      </c>
      <c r="F1756" s="15" t="s">
        <v>118</v>
      </c>
      <c r="G1756" s="5" t="s">
        <v>468</v>
      </c>
      <c r="H1756" s="6" t="s">
        <v>120</v>
      </c>
      <c r="I1756" s="4" t="s">
        <v>1529</v>
      </c>
      <c r="J1756" s="4" t="s">
        <v>121</v>
      </c>
      <c r="K1756" t="s">
        <v>235</v>
      </c>
      <c r="L1756" t="s">
        <v>2769</v>
      </c>
      <c r="M1756" t="s">
        <v>2905</v>
      </c>
      <c r="N1756" s="1" t="s">
        <v>247</v>
      </c>
    </row>
    <row r="1757" spans="1:14" x14ac:dyDescent="0.3">
      <c r="A1757" s="1" t="s">
        <v>2421</v>
      </c>
      <c r="B1757" t="s">
        <v>2903</v>
      </c>
      <c r="C1757" s="2" t="s">
        <v>2908</v>
      </c>
      <c r="D1757" t="s">
        <v>282</v>
      </c>
      <c r="E1757" s="7" t="s">
        <v>158</v>
      </c>
      <c r="F1757" s="15" t="s">
        <v>118</v>
      </c>
      <c r="G1757" s="5" t="s">
        <v>468</v>
      </c>
      <c r="H1757" s="6" t="s">
        <v>120</v>
      </c>
      <c r="I1757" s="4" t="s">
        <v>1529</v>
      </c>
      <c r="J1757" s="4" t="s">
        <v>121</v>
      </c>
      <c r="K1757" t="s">
        <v>230</v>
      </c>
      <c r="L1757" t="s">
        <v>2769</v>
      </c>
      <c r="M1757" t="s">
        <v>2905</v>
      </c>
      <c r="N1757" t="s">
        <v>247</v>
      </c>
    </row>
    <row r="1758" spans="1:14" x14ac:dyDescent="0.3">
      <c r="A1758" s="1" t="s">
        <v>2421</v>
      </c>
      <c r="B1758" t="s">
        <v>2909</v>
      </c>
      <c r="C1758" s="2" t="s">
        <v>2910</v>
      </c>
      <c r="D1758" t="s">
        <v>282</v>
      </c>
      <c r="E1758" s="7" t="s">
        <v>158</v>
      </c>
      <c r="F1758" s="15" t="s">
        <v>118</v>
      </c>
      <c r="G1758" s="5" t="s">
        <v>468</v>
      </c>
      <c r="H1758" s="6" t="s">
        <v>120</v>
      </c>
      <c r="I1758" s="9" t="s">
        <v>1477</v>
      </c>
      <c r="J1758" s="5" t="s">
        <v>120</v>
      </c>
      <c r="K1758" t="s">
        <v>387</v>
      </c>
      <c r="L1758" t="s">
        <v>2769</v>
      </c>
      <c r="M1758" t="s">
        <v>2388</v>
      </c>
      <c r="N1758" s="1" t="s">
        <v>247</v>
      </c>
    </row>
    <row r="1759" spans="1:14" x14ac:dyDescent="0.3">
      <c r="A1759" s="1" t="s">
        <v>2421</v>
      </c>
      <c r="B1759" t="s">
        <v>2909</v>
      </c>
      <c r="C1759" s="2" t="s">
        <v>2911</v>
      </c>
      <c r="D1759" t="s">
        <v>282</v>
      </c>
      <c r="E1759" s="7" t="s">
        <v>158</v>
      </c>
      <c r="F1759" s="15" t="s">
        <v>118</v>
      </c>
      <c r="G1759" s="5" t="s">
        <v>468</v>
      </c>
      <c r="H1759" s="6" t="s">
        <v>120</v>
      </c>
      <c r="I1759" s="9" t="s">
        <v>1477</v>
      </c>
      <c r="J1759" s="5" t="s">
        <v>120</v>
      </c>
      <c r="K1759" t="s">
        <v>230</v>
      </c>
      <c r="L1759" t="s">
        <v>2769</v>
      </c>
      <c r="M1759" t="s">
        <v>2388</v>
      </c>
      <c r="N1759" t="s">
        <v>247</v>
      </c>
    </row>
    <row r="1760" spans="1:14" x14ac:dyDescent="0.3">
      <c r="A1760" s="1" t="s">
        <v>2421</v>
      </c>
      <c r="B1760" t="s">
        <v>2909</v>
      </c>
      <c r="C1760" s="2" t="s">
        <v>2912</v>
      </c>
      <c r="D1760" t="s">
        <v>282</v>
      </c>
      <c r="E1760" s="8" t="s">
        <v>166</v>
      </c>
      <c r="F1760" s="15" t="s">
        <v>118</v>
      </c>
      <c r="G1760" s="5" t="s">
        <v>468</v>
      </c>
      <c r="H1760" s="6" t="s">
        <v>120</v>
      </c>
      <c r="I1760" s="9" t="s">
        <v>1477</v>
      </c>
      <c r="J1760" s="5" t="s">
        <v>120</v>
      </c>
      <c r="K1760" t="s">
        <v>387</v>
      </c>
      <c r="L1760" t="s">
        <v>2769</v>
      </c>
      <c r="M1760" t="s">
        <v>2388</v>
      </c>
      <c r="N1760" s="1" t="s">
        <v>247</v>
      </c>
    </row>
    <row r="1761" spans="1:14" x14ac:dyDescent="0.3">
      <c r="A1761" s="1" t="s">
        <v>2421</v>
      </c>
      <c r="B1761" t="s">
        <v>2913</v>
      </c>
      <c r="C1761" s="2" t="s">
        <v>2914</v>
      </c>
      <c r="D1761" t="s">
        <v>282</v>
      </c>
      <c r="E1761" s="12" t="s">
        <v>205</v>
      </c>
      <c r="F1761" s="14" t="s">
        <v>119</v>
      </c>
      <c r="G1761" s="5" t="s">
        <v>2915</v>
      </c>
      <c r="H1761" s="6" t="s">
        <v>120</v>
      </c>
      <c r="I1761" s="9" t="s">
        <v>1477</v>
      </c>
      <c r="J1761" s="5" t="s">
        <v>120</v>
      </c>
      <c r="K1761" t="s">
        <v>235</v>
      </c>
      <c r="L1761" t="s">
        <v>2916</v>
      </c>
      <c r="M1761" t="s">
        <v>2388</v>
      </c>
      <c r="N1761" t="s">
        <v>247</v>
      </c>
    </row>
    <row r="1762" spans="1:14" x14ac:dyDescent="0.3">
      <c r="A1762" s="1" t="s">
        <v>2421</v>
      </c>
      <c r="B1762" t="s">
        <v>2913</v>
      </c>
      <c r="C1762" s="2" t="s">
        <v>2917</v>
      </c>
      <c r="D1762" t="s">
        <v>282</v>
      </c>
      <c r="E1762" s="7" t="s">
        <v>158</v>
      </c>
      <c r="F1762" s="15" t="s">
        <v>118</v>
      </c>
      <c r="G1762" s="5" t="s">
        <v>2915</v>
      </c>
      <c r="H1762" s="6" t="s">
        <v>120</v>
      </c>
      <c r="I1762" s="9" t="s">
        <v>1477</v>
      </c>
      <c r="J1762" s="5" t="s">
        <v>120</v>
      </c>
      <c r="K1762" t="s">
        <v>230</v>
      </c>
      <c r="L1762" t="s">
        <v>2916</v>
      </c>
      <c r="M1762" t="s">
        <v>2388</v>
      </c>
      <c r="N1762" s="1" t="s">
        <v>247</v>
      </c>
    </row>
    <row r="1763" spans="1:14" x14ac:dyDescent="0.3">
      <c r="A1763" s="1" t="s">
        <v>2421</v>
      </c>
      <c r="B1763" t="s">
        <v>2918</v>
      </c>
      <c r="C1763" s="2" t="s">
        <v>2919</v>
      </c>
      <c r="D1763" t="s">
        <v>282</v>
      </c>
      <c r="E1763" s="7" t="s">
        <v>158</v>
      </c>
      <c r="F1763" s="15" t="s">
        <v>118</v>
      </c>
      <c r="G1763" s="5" t="s">
        <v>306</v>
      </c>
      <c r="H1763" s="6" t="s">
        <v>120</v>
      </c>
      <c r="I1763" s="9" t="s">
        <v>1477</v>
      </c>
      <c r="J1763" s="5" t="s">
        <v>120</v>
      </c>
      <c r="K1763" t="s">
        <v>235</v>
      </c>
      <c r="L1763" t="s">
        <v>2920</v>
      </c>
      <c r="M1763" t="s">
        <v>2388</v>
      </c>
      <c r="N1763" s="1" t="s">
        <v>247</v>
      </c>
    </row>
    <row r="1764" spans="1:14" x14ac:dyDescent="0.3">
      <c r="A1764" s="1" t="s">
        <v>2421</v>
      </c>
      <c r="B1764" t="s">
        <v>2918</v>
      </c>
      <c r="C1764" s="2" t="s">
        <v>2921</v>
      </c>
      <c r="D1764" t="s">
        <v>282</v>
      </c>
      <c r="E1764" s="7" t="s">
        <v>158</v>
      </c>
      <c r="F1764" s="15" t="s">
        <v>118</v>
      </c>
      <c r="G1764" s="5" t="s">
        <v>306</v>
      </c>
      <c r="H1764" s="6" t="s">
        <v>120</v>
      </c>
      <c r="I1764" s="9" t="s">
        <v>1477</v>
      </c>
      <c r="J1764" s="5" t="s">
        <v>120</v>
      </c>
      <c r="K1764" t="s">
        <v>230</v>
      </c>
      <c r="L1764" t="s">
        <v>2920</v>
      </c>
      <c r="M1764" t="s">
        <v>2388</v>
      </c>
      <c r="N1764" s="1" t="s">
        <v>247</v>
      </c>
    </row>
    <row r="1765" spans="1:14" x14ac:dyDescent="0.3">
      <c r="A1765" s="1" t="s">
        <v>2421</v>
      </c>
      <c r="B1765" t="s">
        <v>2918</v>
      </c>
      <c r="C1765" s="2" t="s">
        <v>2922</v>
      </c>
      <c r="D1765" t="s">
        <v>282</v>
      </c>
      <c r="E1765" s="7" t="s">
        <v>158</v>
      </c>
      <c r="F1765" s="15" t="s">
        <v>118</v>
      </c>
      <c r="G1765" s="5" t="s">
        <v>306</v>
      </c>
      <c r="H1765" s="6" t="s">
        <v>120</v>
      </c>
      <c r="I1765" s="9" t="s">
        <v>1477</v>
      </c>
      <c r="J1765" s="5" t="s">
        <v>120</v>
      </c>
      <c r="K1765" t="s">
        <v>387</v>
      </c>
      <c r="L1765" t="s">
        <v>2920</v>
      </c>
      <c r="M1765" t="s">
        <v>2388</v>
      </c>
      <c r="N1765" s="1" t="s">
        <v>247</v>
      </c>
    </row>
    <row r="1766" spans="1:14" x14ac:dyDescent="0.3">
      <c r="A1766" s="1" t="s">
        <v>2421</v>
      </c>
      <c r="B1766" t="s">
        <v>2918</v>
      </c>
      <c r="C1766" s="2" t="s">
        <v>2923</v>
      </c>
      <c r="D1766" t="s">
        <v>282</v>
      </c>
      <c r="E1766" s="7" t="s">
        <v>158</v>
      </c>
      <c r="F1766" s="15" t="s">
        <v>118</v>
      </c>
      <c r="G1766" s="5" t="s">
        <v>306</v>
      </c>
      <c r="H1766" s="6" t="s">
        <v>120</v>
      </c>
      <c r="I1766" s="9" t="s">
        <v>1477</v>
      </c>
      <c r="J1766" s="5" t="s">
        <v>120</v>
      </c>
      <c r="K1766" t="s">
        <v>387</v>
      </c>
      <c r="L1766" t="s">
        <v>2920</v>
      </c>
      <c r="M1766" t="s">
        <v>2388</v>
      </c>
      <c r="N1766" s="1" t="s">
        <v>247</v>
      </c>
    </row>
    <row r="1767" spans="1:14" x14ac:dyDescent="0.3">
      <c r="A1767" s="1" t="s">
        <v>2421</v>
      </c>
      <c r="B1767" t="s">
        <v>2918</v>
      </c>
      <c r="C1767" s="2" t="s">
        <v>2924</v>
      </c>
      <c r="D1767" t="s">
        <v>282</v>
      </c>
      <c r="E1767" s="7" t="s">
        <v>158</v>
      </c>
      <c r="F1767" s="15" t="s">
        <v>118</v>
      </c>
      <c r="G1767" s="5" t="s">
        <v>306</v>
      </c>
      <c r="H1767" s="6" t="s">
        <v>120</v>
      </c>
      <c r="I1767" s="9" t="s">
        <v>1477</v>
      </c>
      <c r="J1767" s="5" t="s">
        <v>120</v>
      </c>
      <c r="K1767" t="s">
        <v>230</v>
      </c>
      <c r="L1767" t="s">
        <v>2920</v>
      </c>
      <c r="M1767" t="s">
        <v>2388</v>
      </c>
      <c r="N1767" s="1" t="s">
        <v>247</v>
      </c>
    </row>
    <row r="1768" spans="1:14" x14ac:dyDescent="0.3">
      <c r="A1768" s="1" t="s">
        <v>2421</v>
      </c>
      <c r="B1768" t="s">
        <v>2925</v>
      </c>
      <c r="C1768" s="2" t="s">
        <v>2926</v>
      </c>
      <c r="D1768" t="s">
        <v>282</v>
      </c>
      <c r="E1768" s="10" t="s">
        <v>187</v>
      </c>
      <c r="F1768" s="14" t="s">
        <v>119</v>
      </c>
      <c r="G1768" s="5" t="s">
        <v>468</v>
      </c>
      <c r="H1768" s="6" t="s">
        <v>120</v>
      </c>
      <c r="I1768" s="4" t="s">
        <v>2927</v>
      </c>
      <c r="J1768" s="4" t="s">
        <v>121</v>
      </c>
      <c r="K1768" t="s">
        <v>235</v>
      </c>
      <c r="L1768" t="s">
        <v>2928</v>
      </c>
      <c r="N1768" s="1" t="s">
        <v>247</v>
      </c>
    </row>
    <row r="1769" spans="1:14" x14ac:dyDescent="0.3">
      <c r="A1769" s="1" t="s">
        <v>2421</v>
      </c>
      <c r="B1769" t="s">
        <v>2929</v>
      </c>
      <c r="C1769" s="2" t="s">
        <v>2930</v>
      </c>
      <c r="D1769" t="s">
        <v>282</v>
      </c>
      <c r="E1769" s="7" t="s">
        <v>158</v>
      </c>
      <c r="F1769" s="15" t="s">
        <v>118</v>
      </c>
      <c r="G1769" s="5" t="s">
        <v>306</v>
      </c>
      <c r="H1769" s="6" t="s">
        <v>120</v>
      </c>
      <c r="I1769" s="4" t="s">
        <v>2931</v>
      </c>
      <c r="J1769" s="4" t="s">
        <v>121</v>
      </c>
      <c r="K1769" t="s">
        <v>387</v>
      </c>
      <c r="L1769" t="s">
        <v>2932</v>
      </c>
      <c r="M1769" t="s">
        <v>2933</v>
      </c>
      <c r="N1769" s="1" t="s">
        <v>247</v>
      </c>
    </row>
    <row r="1770" spans="1:14" x14ac:dyDescent="0.3">
      <c r="A1770" s="1" t="s">
        <v>2421</v>
      </c>
      <c r="B1770" t="s">
        <v>2929</v>
      </c>
      <c r="C1770" s="2" t="s">
        <v>2934</v>
      </c>
      <c r="D1770" t="s">
        <v>282</v>
      </c>
      <c r="E1770" s="7" t="s">
        <v>158</v>
      </c>
      <c r="F1770" s="15" t="s">
        <v>118</v>
      </c>
      <c r="G1770" s="5" t="s">
        <v>306</v>
      </c>
      <c r="H1770" s="6" t="s">
        <v>120</v>
      </c>
      <c r="I1770" s="4" t="s">
        <v>2931</v>
      </c>
      <c r="J1770" s="4" t="s">
        <v>121</v>
      </c>
      <c r="K1770" t="s">
        <v>230</v>
      </c>
      <c r="L1770" t="s">
        <v>2932</v>
      </c>
      <c r="M1770" t="s">
        <v>2933</v>
      </c>
      <c r="N1770" t="s">
        <v>247</v>
      </c>
    </row>
    <row r="1771" spans="1:14" x14ac:dyDescent="0.3">
      <c r="A1771" s="1" t="s">
        <v>2421</v>
      </c>
      <c r="B1771" t="s">
        <v>2929</v>
      </c>
      <c r="C1771" s="2" t="s">
        <v>2935</v>
      </c>
      <c r="D1771" t="s">
        <v>282</v>
      </c>
      <c r="E1771" s="3" t="s">
        <v>152</v>
      </c>
      <c r="F1771" s="14" t="s">
        <v>119</v>
      </c>
      <c r="G1771" s="5" t="s">
        <v>306</v>
      </c>
      <c r="H1771" s="6" t="s">
        <v>120</v>
      </c>
      <c r="I1771" s="4" t="s">
        <v>2931</v>
      </c>
      <c r="J1771" s="4" t="s">
        <v>121</v>
      </c>
      <c r="K1771" t="s">
        <v>387</v>
      </c>
      <c r="L1771" t="s">
        <v>2932</v>
      </c>
      <c r="M1771" t="s">
        <v>2933</v>
      </c>
      <c r="N1771" t="s">
        <v>247</v>
      </c>
    </row>
    <row r="1772" spans="1:14" x14ac:dyDescent="0.3">
      <c r="A1772" s="1" t="s">
        <v>2421</v>
      </c>
      <c r="B1772" t="s">
        <v>2929</v>
      </c>
      <c r="C1772" s="2" t="s">
        <v>2936</v>
      </c>
      <c r="D1772" t="s">
        <v>282</v>
      </c>
      <c r="E1772" s="7" t="s">
        <v>158</v>
      </c>
      <c r="F1772" s="15" t="s">
        <v>118</v>
      </c>
      <c r="G1772" s="5" t="s">
        <v>306</v>
      </c>
      <c r="H1772" s="6" t="s">
        <v>120</v>
      </c>
      <c r="I1772" s="4" t="s">
        <v>2931</v>
      </c>
      <c r="J1772" s="4" t="s">
        <v>121</v>
      </c>
      <c r="K1772" t="s">
        <v>230</v>
      </c>
      <c r="L1772" t="s">
        <v>2932</v>
      </c>
      <c r="M1772" t="s">
        <v>2933</v>
      </c>
      <c r="N1772" t="s">
        <v>247</v>
      </c>
    </row>
    <row r="1773" spans="1:14" x14ac:dyDescent="0.3">
      <c r="A1773" s="1" t="s">
        <v>2421</v>
      </c>
      <c r="B1773" t="s">
        <v>2929</v>
      </c>
      <c r="C1773" s="2" t="s">
        <v>2937</v>
      </c>
      <c r="D1773" t="s">
        <v>282</v>
      </c>
      <c r="E1773" s="7" t="s">
        <v>158</v>
      </c>
      <c r="F1773" s="15" t="s">
        <v>118</v>
      </c>
      <c r="G1773" s="5" t="s">
        <v>306</v>
      </c>
      <c r="H1773" s="6" t="s">
        <v>120</v>
      </c>
      <c r="I1773" s="4" t="s">
        <v>2931</v>
      </c>
      <c r="J1773" s="4" t="s">
        <v>121</v>
      </c>
      <c r="K1773" t="s">
        <v>387</v>
      </c>
      <c r="L1773" t="s">
        <v>2932</v>
      </c>
      <c r="M1773" t="s">
        <v>2933</v>
      </c>
      <c r="N1773" t="s">
        <v>247</v>
      </c>
    </row>
    <row r="1774" spans="1:14" x14ac:dyDescent="0.3">
      <c r="A1774" s="1" t="s">
        <v>2421</v>
      </c>
      <c r="B1774" t="s">
        <v>2929</v>
      </c>
      <c r="C1774" s="2" t="s">
        <v>2938</v>
      </c>
      <c r="D1774" t="s">
        <v>282</v>
      </c>
      <c r="E1774" s="3" t="s">
        <v>152</v>
      </c>
      <c r="F1774" s="14" t="s">
        <v>119</v>
      </c>
      <c r="G1774" s="5" t="s">
        <v>306</v>
      </c>
      <c r="H1774" s="6" t="s">
        <v>120</v>
      </c>
      <c r="I1774" s="4" t="s">
        <v>2931</v>
      </c>
      <c r="J1774" s="4" t="s">
        <v>121</v>
      </c>
      <c r="K1774" t="s">
        <v>387</v>
      </c>
      <c r="L1774" t="s">
        <v>2932</v>
      </c>
      <c r="M1774" t="s">
        <v>2933</v>
      </c>
      <c r="N1774" s="1" t="s">
        <v>247</v>
      </c>
    </row>
    <row r="1775" spans="1:14" x14ac:dyDescent="0.3">
      <c r="A1775" s="1" t="s">
        <v>2421</v>
      </c>
      <c r="B1775" t="s">
        <v>2929</v>
      </c>
      <c r="C1775" s="2" t="s">
        <v>2939</v>
      </c>
      <c r="D1775" t="s">
        <v>282</v>
      </c>
      <c r="E1775" s="7" t="s">
        <v>158</v>
      </c>
      <c r="F1775" s="15" t="s">
        <v>118</v>
      </c>
      <c r="G1775" s="5" t="s">
        <v>306</v>
      </c>
      <c r="H1775" s="6" t="s">
        <v>120</v>
      </c>
      <c r="I1775" s="4" t="s">
        <v>2931</v>
      </c>
      <c r="J1775" s="4" t="s">
        <v>121</v>
      </c>
      <c r="K1775" t="s">
        <v>230</v>
      </c>
      <c r="L1775" t="s">
        <v>2932</v>
      </c>
      <c r="M1775" t="s">
        <v>2933</v>
      </c>
      <c r="N1775" s="1" t="s">
        <v>247</v>
      </c>
    </row>
    <row r="1776" spans="1:14" x14ac:dyDescent="0.3">
      <c r="A1776" s="1" t="s">
        <v>2421</v>
      </c>
      <c r="B1776" t="s">
        <v>2929</v>
      </c>
      <c r="C1776" s="2" t="s">
        <v>2940</v>
      </c>
      <c r="D1776" t="s">
        <v>282</v>
      </c>
      <c r="E1776" s="7" t="s">
        <v>158</v>
      </c>
      <c r="F1776" s="15" t="s">
        <v>118</v>
      </c>
      <c r="G1776" s="5" t="s">
        <v>306</v>
      </c>
      <c r="H1776" s="6" t="s">
        <v>120</v>
      </c>
      <c r="I1776" s="4" t="s">
        <v>2931</v>
      </c>
      <c r="J1776" s="4" t="s">
        <v>121</v>
      </c>
      <c r="K1776" t="s">
        <v>387</v>
      </c>
      <c r="L1776" t="s">
        <v>2932</v>
      </c>
      <c r="M1776" t="s">
        <v>2933</v>
      </c>
      <c r="N1776" t="s">
        <v>247</v>
      </c>
    </row>
    <row r="1777" spans="1:14" x14ac:dyDescent="0.3">
      <c r="A1777" s="1" t="s">
        <v>2421</v>
      </c>
      <c r="B1777" t="s">
        <v>2929</v>
      </c>
      <c r="C1777" s="2" t="s">
        <v>2941</v>
      </c>
      <c r="D1777" t="s">
        <v>282</v>
      </c>
      <c r="E1777" s="7" t="s">
        <v>158</v>
      </c>
      <c r="F1777" s="15" t="s">
        <v>118</v>
      </c>
      <c r="G1777" s="5" t="s">
        <v>306</v>
      </c>
      <c r="H1777" s="6" t="s">
        <v>120</v>
      </c>
      <c r="I1777" s="4" t="s">
        <v>2931</v>
      </c>
      <c r="J1777" s="4" t="s">
        <v>121</v>
      </c>
      <c r="K1777" t="s">
        <v>230</v>
      </c>
      <c r="L1777" t="s">
        <v>2932</v>
      </c>
      <c r="M1777" t="s">
        <v>2933</v>
      </c>
      <c r="N1777" t="s">
        <v>247</v>
      </c>
    </row>
    <row r="1778" spans="1:14" x14ac:dyDescent="0.3">
      <c r="A1778" s="1" t="s">
        <v>2421</v>
      </c>
      <c r="B1778" t="s">
        <v>2929</v>
      </c>
      <c r="C1778" s="2" t="s">
        <v>2942</v>
      </c>
      <c r="D1778" t="s">
        <v>282</v>
      </c>
      <c r="E1778" s="7" t="s">
        <v>158</v>
      </c>
      <c r="F1778" s="15" t="s">
        <v>118</v>
      </c>
      <c r="G1778" s="5" t="s">
        <v>306</v>
      </c>
      <c r="H1778" s="6" t="s">
        <v>120</v>
      </c>
      <c r="I1778" s="4" t="s">
        <v>2931</v>
      </c>
      <c r="J1778" s="4" t="s">
        <v>121</v>
      </c>
      <c r="K1778" t="s">
        <v>230</v>
      </c>
      <c r="L1778" t="s">
        <v>2932</v>
      </c>
      <c r="M1778" t="s">
        <v>2933</v>
      </c>
      <c r="N1778" t="s">
        <v>247</v>
      </c>
    </row>
    <row r="1779" spans="1:14" x14ac:dyDescent="0.3">
      <c r="A1779" s="1" t="s">
        <v>2421</v>
      </c>
      <c r="B1779" t="s">
        <v>2929</v>
      </c>
      <c r="C1779" s="2" t="s">
        <v>2943</v>
      </c>
      <c r="D1779" t="s">
        <v>282</v>
      </c>
      <c r="E1779" s="7" t="s">
        <v>158</v>
      </c>
      <c r="F1779" s="15" t="s">
        <v>118</v>
      </c>
      <c r="G1779" s="5" t="s">
        <v>306</v>
      </c>
      <c r="H1779" s="6" t="s">
        <v>120</v>
      </c>
      <c r="I1779" s="4" t="s">
        <v>2931</v>
      </c>
      <c r="J1779" s="4" t="s">
        <v>121</v>
      </c>
      <c r="K1779" t="s">
        <v>235</v>
      </c>
      <c r="L1779" t="s">
        <v>2932</v>
      </c>
      <c r="M1779" t="s">
        <v>2933</v>
      </c>
      <c r="N1779" t="s">
        <v>247</v>
      </c>
    </row>
    <row r="1780" spans="1:14" x14ac:dyDescent="0.3">
      <c r="A1780" s="1" t="s">
        <v>2421</v>
      </c>
      <c r="B1780" t="s">
        <v>2929</v>
      </c>
      <c r="C1780" s="2" t="s">
        <v>2944</v>
      </c>
      <c r="D1780" t="s">
        <v>282</v>
      </c>
      <c r="E1780" s="3" t="s">
        <v>152</v>
      </c>
      <c r="F1780" s="14" t="s">
        <v>119</v>
      </c>
      <c r="G1780" s="5" t="s">
        <v>306</v>
      </c>
      <c r="H1780" s="6" t="s">
        <v>120</v>
      </c>
      <c r="I1780" s="4" t="s">
        <v>2931</v>
      </c>
      <c r="J1780" s="4" t="s">
        <v>121</v>
      </c>
      <c r="K1780" t="s">
        <v>455</v>
      </c>
      <c r="L1780" t="s">
        <v>2932</v>
      </c>
      <c r="M1780" t="s">
        <v>2933</v>
      </c>
      <c r="N1780" s="1" t="s">
        <v>247</v>
      </c>
    </row>
    <row r="1781" spans="1:14" x14ac:dyDescent="0.3">
      <c r="A1781" s="1" t="s">
        <v>2421</v>
      </c>
      <c r="B1781" t="s">
        <v>2929</v>
      </c>
      <c r="C1781" s="2" t="s">
        <v>2945</v>
      </c>
      <c r="D1781" t="s">
        <v>282</v>
      </c>
      <c r="E1781" s="7" t="s">
        <v>158</v>
      </c>
      <c r="F1781" s="15" t="s">
        <v>118</v>
      </c>
      <c r="G1781" s="5" t="s">
        <v>306</v>
      </c>
      <c r="H1781" s="6" t="s">
        <v>120</v>
      </c>
      <c r="I1781" s="4" t="s">
        <v>2931</v>
      </c>
      <c r="J1781" s="4" t="s">
        <v>121</v>
      </c>
      <c r="K1781" t="s">
        <v>230</v>
      </c>
      <c r="L1781" t="s">
        <v>2932</v>
      </c>
      <c r="M1781" t="s">
        <v>2933</v>
      </c>
      <c r="N1781" s="1" t="s">
        <v>247</v>
      </c>
    </row>
    <row r="1782" spans="1:14" x14ac:dyDescent="0.3">
      <c r="A1782" s="1" t="s">
        <v>2421</v>
      </c>
      <c r="B1782" t="s">
        <v>2929</v>
      </c>
      <c r="C1782" s="2" t="s">
        <v>2946</v>
      </c>
      <c r="D1782" t="s">
        <v>282</v>
      </c>
      <c r="E1782" s="3" t="s">
        <v>152</v>
      </c>
      <c r="F1782" s="14" t="s">
        <v>119</v>
      </c>
      <c r="G1782" s="5" t="s">
        <v>306</v>
      </c>
      <c r="H1782" s="6" t="s">
        <v>120</v>
      </c>
      <c r="I1782" s="4" t="s">
        <v>2931</v>
      </c>
      <c r="J1782" s="4" t="s">
        <v>121</v>
      </c>
      <c r="K1782" t="s">
        <v>387</v>
      </c>
      <c r="L1782" t="s">
        <v>2932</v>
      </c>
      <c r="M1782" t="s">
        <v>2933</v>
      </c>
      <c r="N1782" s="1" t="s">
        <v>247</v>
      </c>
    </row>
    <row r="1783" spans="1:14" x14ac:dyDescent="0.3">
      <c r="A1783" s="1" t="s">
        <v>2421</v>
      </c>
      <c r="B1783" t="s">
        <v>2929</v>
      </c>
      <c r="C1783" s="2" t="s">
        <v>2947</v>
      </c>
      <c r="D1783" t="s">
        <v>282</v>
      </c>
      <c r="E1783" s="7" t="s">
        <v>158</v>
      </c>
      <c r="F1783" s="15" t="s">
        <v>118</v>
      </c>
      <c r="G1783" s="5" t="s">
        <v>306</v>
      </c>
      <c r="H1783" s="6" t="s">
        <v>120</v>
      </c>
      <c r="I1783" s="4" t="s">
        <v>2931</v>
      </c>
      <c r="J1783" s="4" t="s">
        <v>121</v>
      </c>
      <c r="K1783" t="s">
        <v>230</v>
      </c>
      <c r="L1783" t="s">
        <v>2932</v>
      </c>
      <c r="M1783" t="s">
        <v>2933</v>
      </c>
      <c r="N1783" s="1" t="s">
        <v>247</v>
      </c>
    </row>
    <row r="1784" spans="1:14" x14ac:dyDescent="0.3">
      <c r="A1784" s="1" t="s">
        <v>2421</v>
      </c>
      <c r="B1784" t="s">
        <v>2929</v>
      </c>
      <c r="C1784" s="2" t="s">
        <v>2948</v>
      </c>
      <c r="D1784" t="s">
        <v>282</v>
      </c>
      <c r="E1784" s="3" t="s">
        <v>152</v>
      </c>
      <c r="F1784" s="14" t="s">
        <v>119</v>
      </c>
      <c r="G1784" s="5" t="s">
        <v>306</v>
      </c>
      <c r="H1784" s="6" t="s">
        <v>120</v>
      </c>
      <c r="I1784" s="4" t="s">
        <v>2931</v>
      </c>
      <c r="J1784" s="4" t="s">
        <v>121</v>
      </c>
      <c r="K1784" t="s">
        <v>387</v>
      </c>
      <c r="L1784" t="s">
        <v>2932</v>
      </c>
      <c r="M1784" t="s">
        <v>2933</v>
      </c>
      <c r="N1784" s="1" t="s">
        <v>247</v>
      </c>
    </row>
    <row r="1785" spans="1:14" x14ac:dyDescent="0.3">
      <c r="A1785" s="1" t="s">
        <v>2421</v>
      </c>
      <c r="B1785" t="s">
        <v>2929</v>
      </c>
      <c r="C1785" s="2" t="s">
        <v>2949</v>
      </c>
      <c r="D1785" t="s">
        <v>282</v>
      </c>
      <c r="E1785" s="10" t="s">
        <v>187</v>
      </c>
      <c r="F1785" s="14" t="s">
        <v>119</v>
      </c>
      <c r="G1785" s="5" t="s">
        <v>306</v>
      </c>
      <c r="H1785" s="6" t="s">
        <v>120</v>
      </c>
      <c r="I1785" s="4" t="s">
        <v>2931</v>
      </c>
      <c r="J1785" s="4" t="s">
        <v>121</v>
      </c>
      <c r="K1785" t="s">
        <v>387</v>
      </c>
      <c r="L1785" t="s">
        <v>2932</v>
      </c>
      <c r="M1785" t="s">
        <v>2933</v>
      </c>
      <c r="N1785" t="s">
        <v>247</v>
      </c>
    </row>
    <row r="1786" spans="1:14" x14ac:dyDescent="0.3">
      <c r="A1786" s="1" t="s">
        <v>2421</v>
      </c>
      <c r="B1786" t="s">
        <v>2929</v>
      </c>
      <c r="C1786" s="2" t="s">
        <v>2950</v>
      </c>
      <c r="D1786" t="s">
        <v>282</v>
      </c>
      <c r="E1786" s="7" t="s">
        <v>158</v>
      </c>
      <c r="F1786" s="15" t="s">
        <v>118</v>
      </c>
      <c r="G1786" s="5" t="s">
        <v>306</v>
      </c>
      <c r="H1786" s="6" t="s">
        <v>120</v>
      </c>
      <c r="I1786" s="4" t="s">
        <v>2931</v>
      </c>
      <c r="J1786" s="4" t="s">
        <v>121</v>
      </c>
      <c r="K1786" t="s">
        <v>230</v>
      </c>
      <c r="L1786" t="s">
        <v>2932</v>
      </c>
      <c r="M1786" t="s">
        <v>2933</v>
      </c>
      <c r="N1786" s="1" t="s">
        <v>247</v>
      </c>
    </row>
    <row r="1787" spans="1:14" x14ac:dyDescent="0.3">
      <c r="A1787" s="1" t="s">
        <v>2421</v>
      </c>
      <c r="B1787" t="s">
        <v>2929</v>
      </c>
      <c r="C1787" s="2" t="s">
        <v>2951</v>
      </c>
      <c r="D1787" t="s">
        <v>282</v>
      </c>
      <c r="E1787" s="7" t="s">
        <v>158</v>
      </c>
      <c r="F1787" s="15" t="s">
        <v>118</v>
      </c>
      <c r="G1787" s="5" t="s">
        <v>306</v>
      </c>
      <c r="H1787" s="6" t="s">
        <v>120</v>
      </c>
      <c r="I1787" s="4" t="s">
        <v>2931</v>
      </c>
      <c r="J1787" s="4" t="s">
        <v>121</v>
      </c>
      <c r="K1787" t="s">
        <v>387</v>
      </c>
      <c r="L1787" t="s">
        <v>2932</v>
      </c>
      <c r="M1787" t="s">
        <v>2933</v>
      </c>
      <c r="N1787" s="1" t="s">
        <v>247</v>
      </c>
    </row>
    <row r="1788" spans="1:14" x14ac:dyDescent="0.3">
      <c r="A1788" s="1" t="s">
        <v>2421</v>
      </c>
      <c r="B1788" t="s">
        <v>2929</v>
      </c>
      <c r="C1788" s="2" t="s">
        <v>2952</v>
      </c>
      <c r="D1788" t="s">
        <v>282</v>
      </c>
      <c r="E1788" s="7" t="s">
        <v>158</v>
      </c>
      <c r="F1788" s="15" t="s">
        <v>118</v>
      </c>
      <c r="G1788" s="5" t="s">
        <v>306</v>
      </c>
      <c r="H1788" s="6" t="s">
        <v>120</v>
      </c>
      <c r="I1788" s="4" t="s">
        <v>2931</v>
      </c>
      <c r="J1788" s="4" t="s">
        <v>121</v>
      </c>
      <c r="K1788" t="s">
        <v>230</v>
      </c>
      <c r="L1788" t="s">
        <v>2932</v>
      </c>
      <c r="M1788" t="s">
        <v>2933</v>
      </c>
      <c r="N1788" s="1" t="s">
        <v>247</v>
      </c>
    </row>
    <row r="1789" spans="1:14" x14ac:dyDescent="0.3">
      <c r="A1789" s="1" t="s">
        <v>2421</v>
      </c>
      <c r="B1789" t="s">
        <v>2929</v>
      </c>
      <c r="C1789" s="2" t="s">
        <v>2953</v>
      </c>
      <c r="D1789" t="s">
        <v>282</v>
      </c>
      <c r="E1789" s="7" t="s">
        <v>158</v>
      </c>
      <c r="F1789" s="15" t="s">
        <v>118</v>
      </c>
      <c r="G1789" s="5" t="s">
        <v>306</v>
      </c>
      <c r="H1789" s="6" t="s">
        <v>120</v>
      </c>
      <c r="I1789" s="4" t="s">
        <v>2931</v>
      </c>
      <c r="J1789" s="4" t="s">
        <v>121</v>
      </c>
      <c r="K1789" t="s">
        <v>235</v>
      </c>
      <c r="L1789" t="s">
        <v>2932</v>
      </c>
      <c r="M1789" t="s">
        <v>2933</v>
      </c>
      <c r="N1789" s="1" t="s">
        <v>247</v>
      </c>
    </row>
    <row r="1790" spans="1:14" x14ac:dyDescent="0.3">
      <c r="A1790" s="1" t="s">
        <v>2421</v>
      </c>
      <c r="B1790" t="s">
        <v>2954</v>
      </c>
      <c r="C1790" s="2" t="s">
        <v>2955</v>
      </c>
      <c r="D1790" t="s">
        <v>282</v>
      </c>
      <c r="E1790" s="12" t="s">
        <v>205</v>
      </c>
      <c r="F1790" s="14" t="s">
        <v>119</v>
      </c>
      <c r="G1790" s="5" t="s">
        <v>306</v>
      </c>
      <c r="H1790" s="6" t="s">
        <v>120</v>
      </c>
      <c r="I1790" s="4" t="s">
        <v>2956</v>
      </c>
      <c r="J1790" s="4" t="s">
        <v>121</v>
      </c>
      <c r="K1790" t="s">
        <v>235</v>
      </c>
      <c r="L1790" t="s">
        <v>2920</v>
      </c>
      <c r="N1790" t="s">
        <v>247</v>
      </c>
    </row>
    <row r="1791" spans="1:14" x14ac:dyDescent="0.3">
      <c r="A1791" s="1" t="s">
        <v>2421</v>
      </c>
      <c r="B1791" t="s">
        <v>2954</v>
      </c>
      <c r="C1791" s="2" t="s">
        <v>2957</v>
      </c>
      <c r="D1791" t="s">
        <v>282</v>
      </c>
      <c r="E1791" s="7" t="s">
        <v>158</v>
      </c>
      <c r="F1791" s="15" t="s">
        <v>118</v>
      </c>
      <c r="G1791" s="5" t="s">
        <v>306</v>
      </c>
      <c r="H1791" s="6" t="s">
        <v>120</v>
      </c>
      <c r="I1791" s="4" t="s">
        <v>2956</v>
      </c>
      <c r="J1791" s="4" t="s">
        <v>121</v>
      </c>
      <c r="K1791" t="s">
        <v>230</v>
      </c>
      <c r="L1791" t="s">
        <v>2920</v>
      </c>
      <c r="M1791" t="s">
        <v>247</v>
      </c>
      <c r="N1791" s="1" t="s">
        <v>247</v>
      </c>
    </row>
    <row r="1792" spans="1:14" x14ac:dyDescent="0.3">
      <c r="A1792" s="1" t="s">
        <v>2421</v>
      </c>
      <c r="B1792" t="s">
        <v>2954</v>
      </c>
      <c r="C1792" s="2" t="s">
        <v>2958</v>
      </c>
      <c r="D1792" t="s">
        <v>282</v>
      </c>
      <c r="E1792" s="7" t="s">
        <v>158</v>
      </c>
      <c r="F1792" s="15" t="s">
        <v>118</v>
      </c>
      <c r="G1792" s="5" t="s">
        <v>306</v>
      </c>
      <c r="H1792" s="6" t="s">
        <v>120</v>
      </c>
      <c r="I1792" s="4" t="s">
        <v>2956</v>
      </c>
      <c r="J1792" s="4" t="s">
        <v>121</v>
      </c>
      <c r="K1792" t="s">
        <v>235</v>
      </c>
      <c r="L1792" t="s">
        <v>2920</v>
      </c>
      <c r="N1792" s="1" t="s">
        <v>247</v>
      </c>
    </row>
    <row r="1793" spans="1:14" x14ac:dyDescent="0.3">
      <c r="A1793" s="1" t="s">
        <v>2421</v>
      </c>
      <c r="B1793" t="s">
        <v>2954</v>
      </c>
      <c r="C1793" s="2" t="s">
        <v>2959</v>
      </c>
      <c r="D1793" t="s">
        <v>282</v>
      </c>
      <c r="E1793" s="7" t="s">
        <v>158</v>
      </c>
      <c r="F1793" s="15" t="s">
        <v>118</v>
      </c>
      <c r="G1793" s="5" t="s">
        <v>306</v>
      </c>
      <c r="H1793" s="6" t="s">
        <v>120</v>
      </c>
      <c r="I1793" s="4" t="s">
        <v>2956</v>
      </c>
      <c r="J1793" s="4" t="s">
        <v>121</v>
      </c>
      <c r="K1793" t="s">
        <v>230</v>
      </c>
      <c r="L1793" t="s">
        <v>2920</v>
      </c>
      <c r="M1793" t="s">
        <v>247</v>
      </c>
      <c r="N1793" t="s">
        <v>247</v>
      </c>
    </row>
    <row r="1794" spans="1:14" x14ac:dyDescent="0.3">
      <c r="A1794" s="1" t="s">
        <v>2421</v>
      </c>
      <c r="B1794" t="s">
        <v>2954</v>
      </c>
      <c r="C1794" s="2" t="s">
        <v>2960</v>
      </c>
      <c r="D1794" t="s">
        <v>282</v>
      </c>
      <c r="E1794" s="7" t="s">
        <v>158</v>
      </c>
      <c r="F1794" s="15" t="s">
        <v>118</v>
      </c>
      <c r="G1794" s="5" t="s">
        <v>306</v>
      </c>
      <c r="H1794" s="6" t="s">
        <v>120</v>
      </c>
      <c r="I1794" s="4" t="s">
        <v>2956</v>
      </c>
      <c r="J1794" s="4" t="s">
        <v>121</v>
      </c>
      <c r="K1794" t="s">
        <v>235</v>
      </c>
      <c r="L1794" t="s">
        <v>2920</v>
      </c>
      <c r="N1794" t="s">
        <v>247</v>
      </c>
    </row>
    <row r="1795" spans="1:14" x14ac:dyDescent="0.3">
      <c r="A1795" s="1" t="s">
        <v>2421</v>
      </c>
      <c r="B1795" t="s">
        <v>2961</v>
      </c>
      <c r="C1795" s="2" t="s">
        <v>2962</v>
      </c>
      <c r="D1795" t="s">
        <v>282</v>
      </c>
      <c r="E1795" s="3" t="s">
        <v>152</v>
      </c>
      <c r="F1795" s="15" t="s">
        <v>118</v>
      </c>
      <c r="G1795" s="5" t="s">
        <v>2963</v>
      </c>
      <c r="H1795" s="6" t="s">
        <v>120</v>
      </c>
      <c r="I1795" s="9" t="s">
        <v>1477</v>
      </c>
      <c r="J1795" s="5" t="s">
        <v>120</v>
      </c>
      <c r="K1795" t="s">
        <v>230</v>
      </c>
      <c r="L1795" t="s">
        <v>247</v>
      </c>
      <c r="M1795" t="s">
        <v>2388</v>
      </c>
      <c r="N1795" t="s">
        <v>247</v>
      </c>
    </row>
    <row r="1796" spans="1:14" x14ac:dyDescent="0.3">
      <c r="A1796" s="1" t="s">
        <v>2421</v>
      </c>
      <c r="B1796" t="s">
        <v>2961</v>
      </c>
      <c r="C1796" s="2" t="s">
        <v>2964</v>
      </c>
      <c r="D1796" t="s">
        <v>282</v>
      </c>
      <c r="E1796" s="3" t="s">
        <v>152</v>
      </c>
      <c r="F1796" s="14" t="s">
        <v>119</v>
      </c>
      <c r="G1796" s="5" t="s">
        <v>2963</v>
      </c>
      <c r="H1796" s="6" t="s">
        <v>120</v>
      </c>
      <c r="I1796" s="9" t="s">
        <v>1477</v>
      </c>
      <c r="J1796" s="5" t="s">
        <v>120</v>
      </c>
      <c r="K1796" t="s">
        <v>230</v>
      </c>
      <c r="M1796" t="s">
        <v>2388</v>
      </c>
      <c r="N1796" s="1" t="s">
        <v>247</v>
      </c>
    </row>
    <row r="1797" spans="1:14" x14ac:dyDescent="0.3">
      <c r="A1797" s="1" t="s">
        <v>2421</v>
      </c>
      <c r="B1797" t="s">
        <v>2965</v>
      </c>
      <c r="C1797" s="2" t="s">
        <v>2966</v>
      </c>
      <c r="D1797" t="s">
        <v>282</v>
      </c>
      <c r="E1797" s="7" t="s">
        <v>158</v>
      </c>
      <c r="F1797" s="15" t="s">
        <v>118</v>
      </c>
      <c r="G1797" s="19" t="s">
        <v>2967</v>
      </c>
      <c r="H1797" s="6" t="s">
        <v>120</v>
      </c>
      <c r="I1797" s="4" t="s">
        <v>2968</v>
      </c>
      <c r="J1797" s="4" t="s">
        <v>121</v>
      </c>
      <c r="K1797" t="s">
        <v>235</v>
      </c>
      <c r="L1797" t="s">
        <v>2769</v>
      </c>
      <c r="N1797" t="s">
        <v>247</v>
      </c>
    </row>
    <row r="1798" spans="1:14" x14ac:dyDescent="0.3">
      <c r="A1798" s="1" t="s">
        <v>2421</v>
      </c>
      <c r="B1798" t="s">
        <v>2965</v>
      </c>
      <c r="C1798" s="2" t="s">
        <v>2969</v>
      </c>
      <c r="D1798" t="s">
        <v>282</v>
      </c>
      <c r="E1798" s="7" t="s">
        <v>158</v>
      </c>
      <c r="F1798" s="15" t="s">
        <v>118</v>
      </c>
      <c r="G1798" s="19" t="s">
        <v>2967</v>
      </c>
      <c r="H1798" s="6" t="s">
        <v>120</v>
      </c>
      <c r="I1798" s="4" t="s">
        <v>2968</v>
      </c>
      <c r="J1798" s="4" t="s">
        <v>121</v>
      </c>
      <c r="K1798" t="s">
        <v>230</v>
      </c>
      <c r="L1798" t="s">
        <v>2769</v>
      </c>
      <c r="M1798" t="s">
        <v>247</v>
      </c>
      <c r="N1798" s="1" t="s">
        <v>247</v>
      </c>
    </row>
    <row r="1799" spans="1:14" x14ac:dyDescent="0.3">
      <c r="A1799" s="1" t="s">
        <v>2421</v>
      </c>
      <c r="B1799" t="s">
        <v>2970</v>
      </c>
      <c r="C1799" s="2" t="s">
        <v>2971</v>
      </c>
      <c r="D1799" t="s">
        <v>282</v>
      </c>
      <c r="E1799" s="3" t="s">
        <v>152</v>
      </c>
      <c r="F1799" s="15" t="s">
        <v>118</v>
      </c>
      <c r="G1799" s="5" t="s">
        <v>306</v>
      </c>
      <c r="H1799" s="6" t="s">
        <v>120</v>
      </c>
      <c r="I1799" s="4" t="s">
        <v>2968</v>
      </c>
      <c r="J1799" s="4" t="s">
        <v>121</v>
      </c>
      <c r="K1799" t="s">
        <v>230</v>
      </c>
      <c r="L1799" t="s">
        <v>2972</v>
      </c>
      <c r="M1799" t="s">
        <v>2973</v>
      </c>
      <c r="N1799" t="s">
        <v>247</v>
      </c>
    </row>
    <row r="1800" spans="1:14" x14ac:dyDescent="0.3">
      <c r="A1800" s="1" t="s">
        <v>2421</v>
      </c>
      <c r="B1800" t="s">
        <v>2970</v>
      </c>
      <c r="C1800" s="2" t="s">
        <v>2974</v>
      </c>
      <c r="D1800" t="s">
        <v>282</v>
      </c>
      <c r="E1800" s="3" t="s">
        <v>152</v>
      </c>
      <c r="F1800" s="14" t="s">
        <v>119</v>
      </c>
      <c r="G1800" s="5" t="s">
        <v>306</v>
      </c>
      <c r="H1800" s="6" t="s">
        <v>120</v>
      </c>
      <c r="I1800" s="4" t="s">
        <v>2968</v>
      </c>
      <c r="J1800" s="4" t="s">
        <v>121</v>
      </c>
      <c r="K1800" t="s">
        <v>230</v>
      </c>
      <c r="L1800" t="s">
        <v>2972</v>
      </c>
      <c r="M1800" t="s">
        <v>2973</v>
      </c>
      <c r="N1800" s="1" t="s">
        <v>247</v>
      </c>
    </row>
    <row r="1801" spans="1:14" x14ac:dyDescent="0.3">
      <c r="A1801" s="1" t="s">
        <v>2421</v>
      </c>
      <c r="B1801" t="s">
        <v>2975</v>
      </c>
      <c r="C1801" s="2" t="s">
        <v>2976</v>
      </c>
      <c r="D1801" t="s">
        <v>282</v>
      </c>
      <c r="E1801" s="7" t="s">
        <v>158</v>
      </c>
      <c r="F1801" s="15" t="s">
        <v>118</v>
      </c>
      <c r="G1801" s="5" t="s">
        <v>468</v>
      </c>
      <c r="H1801" s="6" t="s">
        <v>120</v>
      </c>
      <c r="I1801" s="9" t="s">
        <v>2977</v>
      </c>
      <c r="J1801" s="4" t="s">
        <v>121</v>
      </c>
      <c r="K1801" t="s">
        <v>235</v>
      </c>
      <c r="L1801" t="s">
        <v>2769</v>
      </c>
      <c r="M1801" t="s">
        <v>2978</v>
      </c>
      <c r="N1801" s="1" t="s">
        <v>247</v>
      </c>
    </row>
    <row r="1802" spans="1:14" x14ac:dyDescent="0.3">
      <c r="A1802" s="1" t="s">
        <v>2421</v>
      </c>
      <c r="B1802" t="s">
        <v>2975</v>
      </c>
      <c r="C1802" s="2" t="s">
        <v>2979</v>
      </c>
      <c r="D1802" t="s">
        <v>282</v>
      </c>
      <c r="E1802" s="7" t="s">
        <v>158</v>
      </c>
      <c r="F1802" s="15" t="s">
        <v>118</v>
      </c>
      <c r="G1802" s="5" t="s">
        <v>468</v>
      </c>
      <c r="H1802" s="6" t="s">
        <v>120</v>
      </c>
      <c r="I1802" s="9" t="s">
        <v>2977</v>
      </c>
      <c r="J1802" s="4" t="s">
        <v>121</v>
      </c>
      <c r="K1802" t="s">
        <v>235</v>
      </c>
      <c r="L1802" t="s">
        <v>2769</v>
      </c>
      <c r="M1802" t="s">
        <v>2978</v>
      </c>
      <c r="N1802" t="s">
        <v>247</v>
      </c>
    </row>
    <row r="1803" spans="1:14" x14ac:dyDescent="0.3">
      <c r="A1803" s="1" t="s">
        <v>2421</v>
      </c>
      <c r="B1803" t="s">
        <v>2980</v>
      </c>
      <c r="C1803" s="2" t="s">
        <v>2981</v>
      </c>
      <c r="D1803" t="s">
        <v>282</v>
      </c>
      <c r="E1803" s="10" t="s">
        <v>187</v>
      </c>
      <c r="F1803" s="14" t="s">
        <v>119</v>
      </c>
      <c r="G1803" s="5" t="s">
        <v>468</v>
      </c>
      <c r="H1803" s="6" t="s">
        <v>120</v>
      </c>
      <c r="I1803" s="9" t="s">
        <v>2158</v>
      </c>
      <c r="J1803" s="5" t="s">
        <v>120</v>
      </c>
      <c r="K1803" t="s">
        <v>238</v>
      </c>
      <c r="L1803" t="s">
        <v>2769</v>
      </c>
      <c r="M1803" t="s">
        <v>2982</v>
      </c>
      <c r="N1803" s="1" t="s">
        <v>247</v>
      </c>
    </row>
    <row r="1804" spans="1:14" x14ac:dyDescent="0.3">
      <c r="A1804" s="1" t="s">
        <v>2421</v>
      </c>
      <c r="B1804" t="s">
        <v>2980</v>
      </c>
      <c r="C1804" s="2" t="s">
        <v>2983</v>
      </c>
      <c r="D1804" t="s">
        <v>282</v>
      </c>
      <c r="E1804" s="10" t="s">
        <v>187</v>
      </c>
      <c r="F1804" s="14" t="s">
        <v>119</v>
      </c>
      <c r="G1804" s="5" t="s">
        <v>468</v>
      </c>
      <c r="H1804" s="6" t="s">
        <v>120</v>
      </c>
      <c r="I1804" s="9" t="s">
        <v>2158</v>
      </c>
      <c r="J1804" s="5" t="s">
        <v>120</v>
      </c>
      <c r="K1804" t="s">
        <v>230</v>
      </c>
      <c r="L1804" t="s">
        <v>2769</v>
      </c>
      <c r="M1804" t="s">
        <v>2982</v>
      </c>
      <c r="N1804" s="1" t="s">
        <v>247</v>
      </c>
    </row>
    <row r="1805" spans="1:14" x14ac:dyDescent="0.3">
      <c r="A1805" s="1" t="s">
        <v>2421</v>
      </c>
      <c r="B1805" t="s">
        <v>2980</v>
      </c>
      <c r="C1805" s="2" t="s">
        <v>2984</v>
      </c>
      <c r="D1805" t="s">
        <v>282</v>
      </c>
      <c r="E1805" s="10" t="s">
        <v>187</v>
      </c>
      <c r="F1805" s="14" t="s">
        <v>119</v>
      </c>
      <c r="G1805" s="5" t="s">
        <v>468</v>
      </c>
      <c r="H1805" s="6" t="s">
        <v>120</v>
      </c>
      <c r="I1805" s="9" t="s">
        <v>2158</v>
      </c>
      <c r="J1805" s="5" t="s">
        <v>120</v>
      </c>
      <c r="K1805" t="s">
        <v>387</v>
      </c>
      <c r="L1805" t="s">
        <v>2769</v>
      </c>
      <c r="M1805" t="s">
        <v>2982</v>
      </c>
      <c r="N1805" s="1" t="s">
        <v>247</v>
      </c>
    </row>
    <row r="1806" spans="1:14" x14ac:dyDescent="0.3">
      <c r="A1806" s="1" t="s">
        <v>2421</v>
      </c>
      <c r="B1806" t="s">
        <v>2985</v>
      </c>
      <c r="C1806" s="2" t="s">
        <v>2986</v>
      </c>
      <c r="D1806" t="s">
        <v>282</v>
      </c>
      <c r="E1806" s="3" t="s">
        <v>152</v>
      </c>
      <c r="F1806" s="14" t="s">
        <v>119</v>
      </c>
      <c r="G1806" s="5" t="s">
        <v>306</v>
      </c>
      <c r="H1806" s="6" t="s">
        <v>120</v>
      </c>
      <c r="I1806" s="4" t="s">
        <v>2987</v>
      </c>
      <c r="J1806" s="4" t="s">
        <v>121</v>
      </c>
      <c r="K1806" t="s">
        <v>230</v>
      </c>
      <c r="L1806" t="s">
        <v>2988</v>
      </c>
      <c r="M1806" t="s">
        <v>2989</v>
      </c>
      <c r="N1806" t="s">
        <v>247</v>
      </c>
    </row>
    <row r="1807" spans="1:14" x14ac:dyDescent="0.3">
      <c r="A1807" s="1" t="s">
        <v>2421</v>
      </c>
      <c r="B1807" t="s">
        <v>2985</v>
      </c>
      <c r="C1807" s="2" t="s">
        <v>2990</v>
      </c>
      <c r="D1807" t="s">
        <v>282</v>
      </c>
      <c r="E1807" s="7" t="s">
        <v>158</v>
      </c>
      <c r="F1807" s="15" t="s">
        <v>118</v>
      </c>
      <c r="G1807" s="5" t="s">
        <v>306</v>
      </c>
      <c r="H1807" s="6" t="s">
        <v>120</v>
      </c>
      <c r="I1807" s="4" t="s">
        <v>2987</v>
      </c>
      <c r="J1807" s="4" t="s">
        <v>121</v>
      </c>
      <c r="K1807" t="s">
        <v>387</v>
      </c>
      <c r="L1807" t="s">
        <v>2988</v>
      </c>
      <c r="M1807" t="s">
        <v>2989</v>
      </c>
      <c r="N1807" s="1" t="s">
        <v>247</v>
      </c>
    </row>
    <row r="1808" spans="1:14" x14ac:dyDescent="0.3">
      <c r="A1808" s="1" t="s">
        <v>2421</v>
      </c>
      <c r="B1808" t="s">
        <v>2985</v>
      </c>
      <c r="C1808" s="2" t="s">
        <v>2991</v>
      </c>
      <c r="D1808" t="s">
        <v>282</v>
      </c>
      <c r="E1808" s="7" t="s">
        <v>158</v>
      </c>
      <c r="F1808" s="15" t="s">
        <v>118</v>
      </c>
      <c r="G1808" s="5" t="s">
        <v>306</v>
      </c>
      <c r="H1808" s="6" t="s">
        <v>120</v>
      </c>
      <c r="I1808" s="4" t="s">
        <v>2987</v>
      </c>
      <c r="J1808" s="4" t="s">
        <v>121</v>
      </c>
      <c r="K1808" t="s">
        <v>387</v>
      </c>
      <c r="L1808" t="s">
        <v>2988</v>
      </c>
      <c r="M1808" t="s">
        <v>2989</v>
      </c>
      <c r="N1808" t="s">
        <v>247</v>
      </c>
    </row>
    <row r="1809" spans="1:14" x14ac:dyDescent="0.3">
      <c r="A1809" s="1" t="s">
        <v>2421</v>
      </c>
      <c r="B1809" t="s">
        <v>2992</v>
      </c>
      <c r="C1809" s="2" t="s">
        <v>2993</v>
      </c>
      <c r="D1809" t="s">
        <v>282</v>
      </c>
      <c r="E1809" s="8" t="s">
        <v>166</v>
      </c>
      <c r="F1809" s="15" t="s">
        <v>118</v>
      </c>
      <c r="G1809" s="5" t="s">
        <v>2963</v>
      </c>
      <c r="H1809" s="6" t="s">
        <v>120</v>
      </c>
      <c r="I1809" s="4" t="s">
        <v>2790</v>
      </c>
      <c r="J1809" s="4" t="s">
        <v>121</v>
      </c>
      <c r="K1809" t="s">
        <v>230</v>
      </c>
      <c r="M1809" t="s">
        <v>2994</v>
      </c>
      <c r="N1809" s="1" t="s">
        <v>247</v>
      </c>
    </row>
    <row r="1810" spans="1:14" x14ac:dyDescent="0.3">
      <c r="A1810" s="1" t="s">
        <v>2421</v>
      </c>
      <c r="B1810" t="s">
        <v>2995</v>
      </c>
      <c r="C1810" s="2" t="s">
        <v>2996</v>
      </c>
      <c r="D1810" t="s">
        <v>282</v>
      </c>
      <c r="E1810" s="7" t="s">
        <v>158</v>
      </c>
      <c r="F1810" s="15" t="s">
        <v>118</v>
      </c>
      <c r="G1810" s="5" t="s">
        <v>2963</v>
      </c>
      <c r="H1810" s="6" t="s">
        <v>120</v>
      </c>
      <c r="I1810" s="9" t="s">
        <v>2158</v>
      </c>
      <c r="J1810" s="5" t="s">
        <v>120</v>
      </c>
      <c r="K1810" t="s">
        <v>230</v>
      </c>
      <c r="L1810" t="s">
        <v>247</v>
      </c>
      <c r="M1810" t="s">
        <v>2982</v>
      </c>
      <c r="N1810" s="1" t="s">
        <v>247</v>
      </c>
    </row>
    <row r="1811" spans="1:14" x14ac:dyDescent="0.3">
      <c r="A1811" s="1" t="s">
        <v>2421</v>
      </c>
      <c r="B1811" t="s">
        <v>2995</v>
      </c>
      <c r="C1811" s="2" t="s">
        <v>2997</v>
      </c>
      <c r="D1811" t="s">
        <v>282</v>
      </c>
      <c r="E1811" s="7" t="s">
        <v>158</v>
      </c>
      <c r="F1811" s="15" t="s">
        <v>118</v>
      </c>
      <c r="G1811" s="5" t="s">
        <v>2963</v>
      </c>
      <c r="H1811" s="6" t="s">
        <v>120</v>
      </c>
      <c r="I1811" s="9" t="s">
        <v>2158</v>
      </c>
      <c r="J1811" s="5" t="s">
        <v>120</v>
      </c>
      <c r="K1811" t="s">
        <v>230</v>
      </c>
      <c r="M1811" t="s">
        <v>2982</v>
      </c>
      <c r="N1811" s="1" t="s">
        <v>247</v>
      </c>
    </row>
    <row r="1812" spans="1:14" x14ac:dyDescent="0.3">
      <c r="A1812" s="1" t="s">
        <v>2421</v>
      </c>
      <c r="B1812" t="s">
        <v>2998</v>
      </c>
      <c r="C1812" s="2" t="s">
        <v>2999</v>
      </c>
      <c r="D1812" t="s">
        <v>282</v>
      </c>
      <c r="E1812" s="7" t="s">
        <v>158</v>
      </c>
      <c r="F1812" s="15" t="s">
        <v>118</v>
      </c>
      <c r="G1812" s="5" t="s">
        <v>468</v>
      </c>
      <c r="H1812" s="6" t="s">
        <v>120</v>
      </c>
      <c r="I1812" s="9" t="s">
        <v>2158</v>
      </c>
      <c r="J1812" s="5" t="s">
        <v>120</v>
      </c>
      <c r="K1812" t="s">
        <v>230</v>
      </c>
      <c r="L1812" t="s">
        <v>2769</v>
      </c>
      <c r="M1812" t="s">
        <v>3000</v>
      </c>
      <c r="N1812" t="s">
        <v>247</v>
      </c>
    </row>
    <row r="1813" spans="1:14" x14ac:dyDescent="0.3">
      <c r="A1813" s="1" t="s">
        <v>2421</v>
      </c>
      <c r="B1813" t="s">
        <v>2998</v>
      </c>
      <c r="C1813" s="2" t="s">
        <v>3001</v>
      </c>
      <c r="D1813" t="s">
        <v>282</v>
      </c>
      <c r="E1813" s="7" t="s">
        <v>158</v>
      </c>
      <c r="F1813" s="15" t="s">
        <v>118</v>
      </c>
      <c r="G1813" s="5" t="s">
        <v>468</v>
      </c>
      <c r="H1813" s="6" t="s">
        <v>120</v>
      </c>
      <c r="I1813" s="9" t="s">
        <v>2158</v>
      </c>
      <c r="J1813" s="5" t="s">
        <v>120</v>
      </c>
      <c r="K1813" t="s">
        <v>230</v>
      </c>
      <c r="L1813" t="s">
        <v>2769</v>
      </c>
      <c r="M1813" t="s">
        <v>3000</v>
      </c>
      <c r="N1813" t="s">
        <v>247</v>
      </c>
    </row>
    <row r="1814" spans="1:14" x14ac:dyDescent="0.3">
      <c r="A1814" s="1" t="s">
        <v>2421</v>
      </c>
      <c r="B1814" t="s">
        <v>3002</v>
      </c>
      <c r="C1814" s="2" t="s">
        <v>3003</v>
      </c>
      <c r="D1814" t="s">
        <v>282</v>
      </c>
      <c r="E1814" s="7" t="s">
        <v>158</v>
      </c>
      <c r="F1814" s="15" t="s">
        <v>118</v>
      </c>
      <c r="G1814" s="5" t="s">
        <v>468</v>
      </c>
      <c r="H1814" s="6" t="s">
        <v>120</v>
      </c>
      <c r="I1814" s="9" t="s">
        <v>2158</v>
      </c>
      <c r="J1814" s="5" t="s">
        <v>120</v>
      </c>
      <c r="K1814" t="s">
        <v>230</v>
      </c>
      <c r="L1814" t="s">
        <v>2769</v>
      </c>
      <c r="M1814" t="s">
        <v>3000</v>
      </c>
      <c r="N1814" s="1" t="s">
        <v>247</v>
      </c>
    </row>
    <row r="1815" spans="1:14" x14ac:dyDescent="0.3">
      <c r="A1815" s="1" t="s">
        <v>2421</v>
      </c>
      <c r="B1815" t="s">
        <v>3002</v>
      </c>
      <c r="C1815" s="2" t="s">
        <v>3004</v>
      </c>
      <c r="D1815" t="s">
        <v>282</v>
      </c>
      <c r="E1815" s="7" t="s">
        <v>158</v>
      </c>
      <c r="F1815" s="15" t="s">
        <v>118</v>
      </c>
      <c r="G1815" s="5" t="s">
        <v>468</v>
      </c>
      <c r="H1815" s="6" t="s">
        <v>120</v>
      </c>
      <c r="I1815" s="9" t="s">
        <v>2158</v>
      </c>
      <c r="J1815" s="5" t="s">
        <v>120</v>
      </c>
      <c r="K1815" t="s">
        <v>238</v>
      </c>
      <c r="L1815" t="s">
        <v>2769</v>
      </c>
      <c r="M1815" t="s">
        <v>3000</v>
      </c>
      <c r="N1815" s="1" t="s">
        <v>247</v>
      </c>
    </row>
    <row r="1816" spans="1:14" x14ac:dyDescent="0.3">
      <c r="A1816" s="1" t="s">
        <v>2421</v>
      </c>
      <c r="B1816" t="s">
        <v>3005</v>
      </c>
      <c r="C1816" s="2" t="s">
        <v>3006</v>
      </c>
      <c r="D1816" t="s">
        <v>282</v>
      </c>
      <c r="E1816" s="7" t="s">
        <v>158</v>
      </c>
      <c r="F1816" s="15" t="s">
        <v>118</v>
      </c>
      <c r="G1816" s="5" t="s">
        <v>468</v>
      </c>
      <c r="H1816" s="6" t="s">
        <v>120</v>
      </c>
      <c r="I1816" s="9" t="s">
        <v>2158</v>
      </c>
      <c r="J1816" s="5" t="s">
        <v>120</v>
      </c>
      <c r="K1816" t="s">
        <v>230</v>
      </c>
      <c r="L1816" t="s">
        <v>2769</v>
      </c>
      <c r="M1816" t="s">
        <v>3000</v>
      </c>
      <c r="N1816" s="1" t="s">
        <v>247</v>
      </c>
    </row>
    <row r="1817" spans="1:14" x14ac:dyDescent="0.3">
      <c r="A1817" s="1" t="s">
        <v>2421</v>
      </c>
      <c r="B1817" t="s">
        <v>3005</v>
      </c>
      <c r="C1817" s="2" t="s">
        <v>3007</v>
      </c>
      <c r="D1817" t="s">
        <v>282</v>
      </c>
      <c r="E1817" s="7" t="s">
        <v>158</v>
      </c>
      <c r="F1817" s="15" t="s">
        <v>118</v>
      </c>
      <c r="G1817" s="5" t="s">
        <v>468</v>
      </c>
      <c r="H1817" s="6" t="s">
        <v>120</v>
      </c>
      <c r="I1817" s="9" t="s">
        <v>2158</v>
      </c>
      <c r="J1817" s="5" t="s">
        <v>120</v>
      </c>
      <c r="K1817" t="s">
        <v>230</v>
      </c>
      <c r="L1817" t="s">
        <v>2853</v>
      </c>
      <c r="M1817" t="s">
        <v>3008</v>
      </c>
      <c r="N1817" s="1" t="s">
        <v>247</v>
      </c>
    </row>
    <row r="1818" spans="1:14" x14ac:dyDescent="0.3">
      <c r="A1818" s="1" t="s">
        <v>2421</v>
      </c>
      <c r="B1818" t="s">
        <v>3005</v>
      </c>
      <c r="C1818" s="2" t="s">
        <v>3009</v>
      </c>
      <c r="D1818" t="s">
        <v>282</v>
      </c>
      <c r="E1818" s="7" t="s">
        <v>158</v>
      </c>
      <c r="F1818" s="15" t="s">
        <v>118</v>
      </c>
      <c r="G1818" s="5" t="s">
        <v>468</v>
      </c>
      <c r="H1818" s="6" t="s">
        <v>120</v>
      </c>
      <c r="I1818" s="9" t="s">
        <v>2158</v>
      </c>
      <c r="J1818" s="5" t="s">
        <v>120</v>
      </c>
      <c r="K1818" t="s">
        <v>238</v>
      </c>
      <c r="L1818" t="s">
        <v>2769</v>
      </c>
      <c r="M1818" t="s">
        <v>3000</v>
      </c>
      <c r="N1818" s="1" t="s">
        <v>247</v>
      </c>
    </row>
    <row r="1819" spans="1:14" x14ac:dyDescent="0.3">
      <c r="A1819" s="1" t="s">
        <v>2421</v>
      </c>
      <c r="B1819" t="s">
        <v>3005</v>
      </c>
      <c r="C1819" s="2" t="s">
        <v>3010</v>
      </c>
      <c r="D1819" t="s">
        <v>282</v>
      </c>
      <c r="E1819" s="7" t="s">
        <v>158</v>
      </c>
      <c r="F1819" s="15" t="s">
        <v>118</v>
      </c>
      <c r="G1819" s="5" t="s">
        <v>468</v>
      </c>
      <c r="H1819" s="6" t="s">
        <v>120</v>
      </c>
      <c r="I1819" s="9" t="s">
        <v>2158</v>
      </c>
      <c r="J1819" s="5" t="s">
        <v>120</v>
      </c>
      <c r="K1819" t="s">
        <v>230</v>
      </c>
      <c r="L1819" t="s">
        <v>2857</v>
      </c>
      <c r="M1819" t="s">
        <v>3011</v>
      </c>
      <c r="N1819" s="1" t="s">
        <v>247</v>
      </c>
    </row>
    <row r="1820" spans="1:14" x14ac:dyDescent="0.3">
      <c r="A1820" s="1" t="s">
        <v>2421</v>
      </c>
      <c r="B1820" t="s">
        <v>3005</v>
      </c>
      <c r="C1820" s="2" t="s">
        <v>3012</v>
      </c>
      <c r="D1820" t="s">
        <v>282</v>
      </c>
      <c r="E1820" s="7" t="s">
        <v>158</v>
      </c>
      <c r="F1820" s="15" t="s">
        <v>118</v>
      </c>
      <c r="G1820" s="5" t="s">
        <v>468</v>
      </c>
      <c r="H1820" s="6" t="s">
        <v>120</v>
      </c>
      <c r="I1820" s="9" t="s">
        <v>2158</v>
      </c>
      <c r="J1820" s="5" t="s">
        <v>120</v>
      </c>
      <c r="K1820" t="s">
        <v>230</v>
      </c>
      <c r="L1820" t="s">
        <v>2859</v>
      </c>
      <c r="M1820" t="s">
        <v>3013</v>
      </c>
      <c r="N1820" t="s">
        <v>247</v>
      </c>
    </row>
    <row r="1821" spans="1:14" x14ac:dyDescent="0.3">
      <c r="A1821" s="1" t="s">
        <v>2421</v>
      </c>
      <c r="B1821" t="s">
        <v>3005</v>
      </c>
      <c r="C1821" s="2" t="s">
        <v>3014</v>
      </c>
      <c r="D1821" t="s">
        <v>282</v>
      </c>
      <c r="E1821" s="7" t="s">
        <v>158</v>
      </c>
      <c r="F1821" s="15" t="s">
        <v>118</v>
      </c>
      <c r="G1821" s="5" t="s">
        <v>468</v>
      </c>
      <c r="H1821" s="6" t="s">
        <v>120</v>
      </c>
      <c r="I1821" s="9" t="s">
        <v>2158</v>
      </c>
      <c r="J1821" s="5" t="s">
        <v>120</v>
      </c>
      <c r="K1821" t="s">
        <v>230</v>
      </c>
      <c r="L1821" t="s">
        <v>2861</v>
      </c>
      <c r="M1821" t="s">
        <v>3015</v>
      </c>
      <c r="N1821" s="1" t="s">
        <v>247</v>
      </c>
    </row>
    <row r="1822" spans="1:14" x14ac:dyDescent="0.3">
      <c r="A1822" s="1" t="s">
        <v>2421</v>
      </c>
      <c r="B1822" t="s">
        <v>3005</v>
      </c>
      <c r="C1822" s="2" t="s">
        <v>3016</v>
      </c>
      <c r="D1822" t="s">
        <v>282</v>
      </c>
      <c r="E1822" s="7" t="s">
        <v>158</v>
      </c>
      <c r="F1822" s="15" t="s">
        <v>118</v>
      </c>
      <c r="G1822" s="5" t="s">
        <v>468</v>
      </c>
      <c r="H1822" s="6" t="s">
        <v>120</v>
      </c>
      <c r="I1822" s="9" t="s">
        <v>2158</v>
      </c>
      <c r="J1822" s="5" t="s">
        <v>120</v>
      </c>
      <c r="K1822" t="s">
        <v>230</v>
      </c>
      <c r="L1822" t="s">
        <v>2863</v>
      </c>
      <c r="M1822" t="s">
        <v>3017</v>
      </c>
      <c r="N1822" s="1" t="s">
        <v>247</v>
      </c>
    </row>
    <row r="1823" spans="1:14" x14ac:dyDescent="0.3">
      <c r="A1823" s="1" t="s">
        <v>2421</v>
      </c>
      <c r="B1823" t="s">
        <v>3005</v>
      </c>
      <c r="C1823" s="2" t="s">
        <v>3018</v>
      </c>
      <c r="D1823" t="s">
        <v>282</v>
      </c>
      <c r="E1823" s="7" t="s">
        <v>158</v>
      </c>
      <c r="F1823" s="15" t="s">
        <v>118</v>
      </c>
      <c r="G1823" s="5" t="s">
        <v>468</v>
      </c>
      <c r="H1823" s="6" t="s">
        <v>120</v>
      </c>
      <c r="I1823" s="9" t="s">
        <v>2158</v>
      </c>
      <c r="J1823" s="5" t="s">
        <v>120</v>
      </c>
      <c r="K1823" t="s">
        <v>238</v>
      </c>
      <c r="L1823" t="s">
        <v>2853</v>
      </c>
      <c r="M1823" t="s">
        <v>3008</v>
      </c>
      <c r="N1823" s="1" t="s">
        <v>247</v>
      </c>
    </row>
    <row r="1824" spans="1:14" x14ac:dyDescent="0.3">
      <c r="A1824" s="1" t="s">
        <v>2421</v>
      </c>
      <c r="B1824" t="s">
        <v>3005</v>
      </c>
      <c r="C1824" s="2" t="s">
        <v>3019</v>
      </c>
      <c r="D1824" t="s">
        <v>282</v>
      </c>
      <c r="E1824" s="7" t="s">
        <v>158</v>
      </c>
      <c r="F1824" s="15" t="s">
        <v>118</v>
      </c>
      <c r="G1824" s="5" t="s">
        <v>468</v>
      </c>
      <c r="H1824" s="6" t="s">
        <v>120</v>
      </c>
      <c r="I1824" s="9" t="s">
        <v>2158</v>
      </c>
      <c r="J1824" s="5" t="s">
        <v>120</v>
      </c>
      <c r="K1824" t="s">
        <v>230</v>
      </c>
      <c r="L1824" t="s">
        <v>2865</v>
      </c>
      <c r="M1824" t="s">
        <v>3020</v>
      </c>
      <c r="N1824" t="s">
        <v>247</v>
      </c>
    </row>
    <row r="1825" spans="1:14" x14ac:dyDescent="0.3">
      <c r="A1825" s="1" t="s">
        <v>2421</v>
      </c>
      <c r="B1825" t="s">
        <v>3005</v>
      </c>
      <c r="C1825" s="2" t="s">
        <v>3021</v>
      </c>
      <c r="D1825" t="s">
        <v>282</v>
      </c>
      <c r="E1825" s="7" t="s">
        <v>158</v>
      </c>
      <c r="F1825" s="15" t="s">
        <v>118</v>
      </c>
      <c r="G1825" s="5" t="s">
        <v>468</v>
      </c>
      <c r="H1825" s="6" t="s">
        <v>120</v>
      </c>
      <c r="I1825" s="9" t="s">
        <v>2158</v>
      </c>
      <c r="J1825" s="5" t="s">
        <v>120</v>
      </c>
      <c r="K1825" t="s">
        <v>235</v>
      </c>
      <c r="L1825" t="s">
        <v>2857</v>
      </c>
      <c r="M1825" t="s">
        <v>3011</v>
      </c>
      <c r="N1825" t="s">
        <v>247</v>
      </c>
    </row>
    <row r="1826" spans="1:14" x14ac:dyDescent="0.3">
      <c r="A1826" s="1" t="s">
        <v>2421</v>
      </c>
      <c r="B1826" t="s">
        <v>3005</v>
      </c>
      <c r="C1826" s="2" t="s">
        <v>3022</v>
      </c>
      <c r="D1826" t="s">
        <v>282</v>
      </c>
      <c r="E1826" s="7" t="s">
        <v>158</v>
      </c>
      <c r="F1826" s="15" t="s">
        <v>118</v>
      </c>
      <c r="G1826" s="5" t="s">
        <v>468</v>
      </c>
      <c r="H1826" s="6" t="s">
        <v>120</v>
      </c>
      <c r="I1826" s="9" t="s">
        <v>2158</v>
      </c>
      <c r="J1826" s="5" t="s">
        <v>120</v>
      </c>
      <c r="K1826" t="s">
        <v>230</v>
      </c>
      <c r="L1826" t="s">
        <v>3023</v>
      </c>
      <c r="M1826" t="s">
        <v>3024</v>
      </c>
      <c r="N1826" s="1" t="s">
        <v>247</v>
      </c>
    </row>
    <row r="1827" spans="1:14" x14ac:dyDescent="0.3">
      <c r="A1827" s="1" t="s">
        <v>2421</v>
      </c>
      <c r="B1827" t="s">
        <v>3005</v>
      </c>
      <c r="C1827" s="2" t="s">
        <v>3025</v>
      </c>
      <c r="D1827" t="s">
        <v>282</v>
      </c>
      <c r="E1827" s="7" t="s">
        <v>158</v>
      </c>
      <c r="F1827" s="15" t="s">
        <v>118</v>
      </c>
      <c r="G1827" s="5" t="s">
        <v>468</v>
      </c>
      <c r="H1827" s="6" t="s">
        <v>120</v>
      </c>
      <c r="I1827" s="9" t="s">
        <v>2158</v>
      </c>
      <c r="J1827" s="5" t="s">
        <v>120</v>
      </c>
      <c r="K1827" t="s">
        <v>387</v>
      </c>
      <c r="L1827" t="s">
        <v>2859</v>
      </c>
      <c r="M1827" t="s">
        <v>3013</v>
      </c>
      <c r="N1827" s="1" t="s">
        <v>247</v>
      </c>
    </row>
    <row r="1828" spans="1:14" x14ac:dyDescent="0.3">
      <c r="A1828" s="1" t="s">
        <v>2421</v>
      </c>
      <c r="B1828" t="s">
        <v>3005</v>
      </c>
      <c r="C1828" s="2" t="s">
        <v>3026</v>
      </c>
      <c r="D1828" t="s">
        <v>282</v>
      </c>
      <c r="E1828" s="7" t="s">
        <v>158</v>
      </c>
      <c r="F1828" s="15" t="s">
        <v>118</v>
      </c>
      <c r="G1828" s="5" t="s">
        <v>468</v>
      </c>
      <c r="H1828" s="6" t="s">
        <v>120</v>
      </c>
      <c r="I1828" s="9" t="s">
        <v>2158</v>
      </c>
      <c r="J1828" s="5" t="s">
        <v>120</v>
      </c>
      <c r="K1828" t="s">
        <v>230</v>
      </c>
      <c r="L1828" t="s">
        <v>3027</v>
      </c>
      <c r="M1828" t="s">
        <v>3028</v>
      </c>
      <c r="N1828" s="1" t="s">
        <v>247</v>
      </c>
    </row>
    <row r="1829" spans="1:14" x14ac:dyDescent="0.3">
      <c r="A1829" s="1" t="s">
        <v>2421</v>
      </c>
      <c r="B1829" t="s">
        <v>3005</v>
      </c>
      <c r="C1829" s="2" t="s">
        <v>3029</v>
      </c>
      <c r="D1829" t="s">
        <v>282</v>
      </c>
      <c r="E1829" s="7" t="s">
        <v>158</v>
      </c>
      <c r="F1829" s="15" t="s">
        <v>118</v>
      </c>
      <c r="G1829" s="5" t="s">
        <v>468</v>
      </c>
      <c r="H1829" s="6" t="s">
        <v>120</v>
      </c>
      <c r="I1829" s="9" t="s">
        <v>2158</v>
      </c>
      <c r="J1829" s="5" t="s">
        <v>120</v>
      </c>
      <c r="K1829" t="s">
        <v>230</v>
      </c>
      <c r="L1829" t="s">
        <v>3030</v>
      </c>
      <c r="M1829" t="s">
        <v>3031</v>
      </c>
      <c r="N1829" s="1" t="s">
        <v>247</v>
      </c>
    </row>
    <row r="1830" spans="1:14" x14ac:dyDescent="0.3">
      <c r="A1830" s="1" t="s">
        <v>2421</v>
      </c>
      <c r="B1830" t="s">
        <v>3005</v>
      </c>
      <c r="C1830" s="2" t="s">
        <v>3032</v>
      </c>
      <c r="D1830" t="s">
        <v>282</v>
      </c>
      <c r="E1830" s="7" t="s">
        <v>158</v>
      </c>
      <c r="F1830" s="15" t="s">
        <v>118</v>
      </c>
      <c r="G1830" s="5" t="s">
        <v>468</v>
      </c>
      <c r="H1830" s="6" t="s">
        <v>120</v>
      </c>
      <c r="I1830" s="9" t="s">
        <v>2158</v>
      </c>
      <c r="J1830" s="5" t="s">
        <v>120</v>
      </c>
      <c r="K1830" t="s">
        <v>238</v>
      </c>
      <c r="L1830" t="s">
        <v>2861</v>
      </c>
      <c r="M1830" t="s">
        <v>3015</v>
      </c>
      <c r="N1830" s="1" t="s">
        <v>247</v>
      </c>
    </row>
    <row r="1831" spans="1:14" x14ac:dyDescent="0.3">
      <c r="A1831" s="1" t="s">
        <v>2421</v>
      </c>
      <c r="B1831" t="s">
        <v>3005</v>
      </c>
      <c r="C1831" s="2" t="s">
        <v>3033</v>
      </c>
      <c r="D1831" t="s">
        <v>282</v>
      </c>
      <c r="E1831" s="7" t="s">
        <v>158</v>
      </c>
      <c r="F1831" s="15" t="s">
        <v>118</v>
      </c>
      <c r="G1831" s="5" t="s">
        <v>468</v>
      </c>
      <c r="H1831" s="6" t="s">
        <v>120</v>
      </c>
      <c r="I1831" s="9" t="s">
        <v>2158</v>
      </c>
      <c r="J1831" s="5" t="s">
        <v>120</v>
      </c>
      <c r="K1831" t="s">
        <v>230</v>
      </c>
      <c r="L1831" t="s">
        <v>3034</v>
      </c>
      <c r="M1831" t="s">
        <v>3035</v>
      </c>
      <c r="N1831" t="s">
        <v>247</v>
      </c>
    </row>
    <row r="1832" spans="1:14" x14ac:dyDescent="0.3">
      <c r="A1832" s="1" t="s">
        <v>2421</v>
      </c>
      <c r="B1832" t="s">
        <v>3005</v>
      </c>
      <c r="C1832" s="2" t="s">
        <v>3036</v>
      </c>
      <c r="D1832" t="s">
        <v>282</v>
      </c>
      <c r="E1832" s="7" t="s">
        <v>158</v>
      </c>
      <c r="F1832" s="15" t="s">
        <v>118</v>
      </c>
      <c r="G1832" s="5" t="s">
        <v>468</v>
      </c>
      <c r="H1832" s="6" t="s">
        <v>120</v>
      </c>
      <c r="I1832" s="9" t="s">
        <v>2158</v>
      </c>
      <c r="J1832" s="5" t="s">
        <v>120</v>
      </c>
      <c r="K1832" t="s">
        <v>230</v>
      </c>
      <c r="L1832" t="s">
        <v>3037</v>
      </c>
      <c r="M1832" t="s">
        <v>3038</v>
      </c>
      <c r="N1832" s="1" t="s">
        <v>247</v>
      </c>
    </row>
    <row r="1833" spans="1:14" x14ac:dyDescent="0.3">
      <c r="A1833" s="1" t="s">
        <v>2421</v>
      </c>
      <c r="B1833" t="s">
        <v>3005</v>
      </c>
      <c r="C1833" s="2" t="s">
        <v>3039</v>
      </c>
      <c r="D1833" t="s">
        <v>282</v>
      </c>
      <c r="E1833" s="7" t="s">
        <v>158</v>
      </c>
      <c r="F1833" s="15" t="s">
        <v>118</v>
      </c>
      <c r="G1833" s="5" t="s">
        <v>468</v>
      </c>
      <c r="H1833" s="6" t="s">
        <v>120</v>
      </c>
      <c r="I1833" s="9" t="s">
        <v>2158</v>
      </c>
      <c r="J1833" s="5" t="s">
        <v>120</v>
      </c>
      <c r="K1833" t="s">
        <v>230</v>
      </c>
      <c r="L1833" t="s">
        <v>3040</v>
      </c>
      <c r="M1833" t="s">
        <v>3041</v>
      </c>
      <c r="N1833" s="1" t="s">
        <v>247</v>
      </c>
    </row>
    <row r="1834" spans="1:14" x14ac:dyDescent="0.3">
      <c r="A1834" s="1" t="s">
        <v>2421</v>
      </c>
      <c r="B1834" t="s">
        <v>3005</v>
      </c>
      <c r="C1834" s="2" t="s">
        <v>3042</v>
      </c>
      <c r="D1834" t="s">
        <v>282</v>
      </c>
      <c r="E1834" s="7" t="s">
        <v>158</v>
      </c>
      <c r="F1834" s="15" t="s">
        <v>118</v>
      </c>
      <c r="G1834" s="5" t="s">
        <v>468</v>
      </c>
      <c r="H1834" s="6" t="s">
        <v>120</v>
      </c>
      <c r="I1834" s="9" t="s">
        <v>2158</v>
      </c>
      <c r="J1834" s="5" t="s">
        <v>120</v>
      </c>
      <c r="K1834" t="s">
        <v>238</v>
      </c>
      <c r="L1834" t="s">
        <v>2863</v>
      </c>
      <c r="M1834" t="s">
        <v>3017</v>
      </c>
      <c r="N1834" t="s">
        <v>247</v>
      </c>
    </row>
    <row r="1835" spans="1:14" x14ac:dyDescent="0.3">
      <c r="A1835" s="1" t="s">
        <v>2421</v>
      </c>
      <c r="B1835" t="s">
        <v>3005</v>
      </c>
      <c r="C1835" s="2" t="s">
        <v>3043</v>
      </c>
      <c r="D1835" t="s">
        <v>282</v>
      </c>
      <c r="E1835" s="7" t="s">
        <v>158</v>
      </c>
      <c r="F1835" s="15" t="s">
        <v>118</v>
      </c>
      <c r="G1835" s="5" t="s">
        <v>468</v>
      </c>
      <c r="H1835" s="6" t="s">
        <v>120</v>
      </c>
      <c r="I1835" s="9" t="s">
        <v>2158</v>
      </c>
      <c r="J1835" s="5" t="s">
        <v>120</v>
      </c>
      <c r="K1835" t="s">
        <v>238</v>
      </c>
      <c r="L1835" t="s">
        <v>2865</v>
      </c>
      <c r="M1835" t="s">
        <v>3020</v>
      </c>
      <c r="N1835" s="1" t="s">
        <v>247</v>
      </c>
    </row>
    <row r="1836" spans="1:14" x14ac:dyDescent="0.3">
      <c r="A1836" s="1" t="s">
        <v>2421</v>
      </c>
      <c r="B1836" t="s">
        <v>3005</v>
      </c>
      <c r="C1836" s="2" t="s">
        <v>3044</v>
      </c>
      <c r="D1836" t="s">
        <v>282</v>
      </c>
      <c r="E1836" s="7" t="s">
        <v>158</v>
      </c>
      <c r="F1836" s="15" t="s">
        <v>118</v>
      </c>
      <c r="G1836" s="5" t="s">
        <v>468</v>
      </c>
      <c r="H1836" s="6" t="s">
        <v>120</v>
      </c>
      <c r="I1836" s="9" t="s">
        <v>2158</v>
      </c>
      <c r="J1836" s="5" t="s">
        <v>120</v>
      </c>
      <c r="K1836" t="s">
        <v>238</v>
      </c>
      <c r="L1836" t="s">
        <v>3023</v>
      </c>
      <c r="M1836" t="s">
        <v>3024</v>
      </c>
      <c r="N1836" s="1" t="s">
        <v>247</v>
      </c>
    </row>
    <row r="1837" spans="1:14" x14ac:dyDescent="0.3">
      <c r="A1837" s="1" t="s">
        <v>2421</v>
      </c>
      <c r="B1837" t="s">
        <v>3005</v>
      </c>
      <c r="C1837" s="2" t="s">
        <v>3045</v>
      </c>
      <c r="D1837" t="s">
        <v>282</v>
      </c>
      <c r="E1837" s="7" t="s">
        <v>158</v>
      </c>
      <c r="F1837" s="15" t="s">
        <v>118</v>
      </c>
      <c r="G1837" s="5" t="s">
        <v>468</v>
      </c>
      <c r="H1837" s="6" t="s">
        <v>120</v>
      </c>
      <c r="I1837" s="9" t="s">
        <v>2158</v>
      </c>
      <c r="J1837" s="5" t="s">
        <v>120</v>
      </c>
      <c r="K1837" t="s">
        <v>230</v>
      </c>
      <c r="L1837" t="s">
        <v>3046</v>
      </c>
      <c r="M1837" t="s">
        <v>3047</v>
      </c>
      <c r="N1837" t="s">
        <v>247</v>
      </c>
    </row>
    <row r="1838" spans="1:14" x14ac:dyDescent="0.3">
      <c r="A1838" s="1" t="s">
        <v>2421</v>
      </c>
      <c r="B1838" t="s">
        <v>3005</v>
      </c>
      <c r="C1838" s="2" t="s">
        <v>3048</v>
      </c>
      <c r="D1838" t="s">
        <v>282</v>
      </c>
      <c r="E1838" s="7" t="s">
        <v>158</v>
      </c>
      <c r="F1838" s="15" t="s">
        <v>118</v>
      </c>
      <c r="G1838" s="5" t="s">
        <v>468</v>
      </c>
      <c r="H1838" s="6" t="s">
        <v>120</v>
      </c>
      <c r="I1838" s="9" t="s">
        <v>2158</v>
      </c>
      <c r="J1838" s="5" t="s">
        <v>120</v>
      </c>
      <c r="K1838" t="s">
        <v>238</v>
      </c>
      <c r="L1838" t="s">
        <v>3027</v>
      </c>
      <c r="M1838" t="s">
        <v>3028</v>
      </c>
      <c r="N1838" s="1" t="s">
        <v>247</v>
      </c>
    </row>
    <row r="1839" spans="1:14" x14ac:dyDescent="0.3">
      <c r="A1839" s="1" t="s">
        <v>2421</v>
      </c>
      <c r="B1839" t="s">
        <v>3005</v>
      </c>
      <c r="C1839" s="2" t="s">
        <v>3049</v>
      </c>
      <c r="D1839" t="s">
        <v>282</v>
      </c>
      <c r="E1839" s="7" t="s">
        <v>158</v>
      </c>
      <c r="F1839" s="15" t="s">
        <v>118</v>
      </c>
      <c r="G1839" s="5" t="s">
        <v>468</v>
      </c>
      <c r="H1839" s="6" t="s">
        <v>120</v>
      </c>
      <c r="I1839" s="9" t="s">
        <v>2158</v>
      </c>
      <c r="J1839" s="5" t="s">
        <v>120</v>
      </c>
      <c r="K1839" t="s">
        <v>230</v>
      </c>
      <c r="L1839" t="s">
        <v>3050</v>
      </c>
      <c r="M1839" t="s">
        <v>3051</v>
      </c>
      <c r="N1839" s="1" t="s">
        <v>247</v>
      </c>
    </row>
    <row r="1840" spans="1:14" x14ac:dyDescent="0.3">
      <c r="A1840" s="1" t="s">
        <v>2421</v>
      </c>
      <c r="B1840" t="s">
        <v>3005</v>
      </c>
      <c r="C1840" s="2" t="s">
        <v>3052</v>
      </c>
      <c r="D1840" t="s">
        <v>282</v>
      </c>
      <c r="E1840" s="7" t="s">
        <v>158</v>
      </c>
      <c r="F1840" s="15" t="s">
        <v>118</v>
      </c>
      <c r="G1840" s="5" t="s">
        <v>468</v>
      </c>
      <c r="H1840" s="6" t="s">
        <v>120</v>
      </c>
      <c r="I1840" s="9" t="s">
        <v>2158</v>
      </c>
      <c r="J1840" s="5" t="s">
        <v>120</v>
      </c>
      <c r="K1840" t="s">
        <v>230</v>
      </c>
      <c r="L1840" t="s">
        <v>3053</v>
      </c>
      <c r="M1840" t="s">
        <v>3054</v>
      </c>
      <c r="N1840" s="1" t="s">
        <v>247</v>
      </c>
    </row>
    <row r="1841" spans="1:14" x14ac:dyDescent="0.3">
      <c r="A1841" s="1" t="s">
        <v>2421</v>
      </c>
      <c r="B1841" t="s">
        <v>3005</v>
      </c>
      <c r="C1841" s="2" t="s">
        <v>3055</v>
      </c>
      <c r="D1841" t="s">
        <v>282</v>
      </c>
      <c r="E1841" s="7" t="s">
        <v>158</v>
      </c>
      <c r="F1841" s="15" t="s">
        <v>118</v>
      </c>
      <c r="G1841" s="5" t="s">
        <v>468</v>
      </c>
      <c r="H1841" s="6" t="s">
        <v>120</v>
      </c>
      <c r="I1841" s="9" t="s">
        <v>2158</v>
      </c>
      <c r="J1841" s="5" t="s">
        <v>120</v>
      </c>
      <c r="K1841" t="s">
        <v>230</v>
      </c>
      <c r="L1841" t="s">
        <v>3056</v>
      </c>
      <c r="M1841" t="s">
        <v>3057</v>
      </c>
      <c r="N1841" s="1" t="s">
        <v>247</v>
      </c>
    </row>
    <row r="1842" spans="1:14" x14ac:dyDescent="0.3">
      <c r="A1842" s="1" t="s">
        <v>2421</v>
      </c>
      <c r="B1842" t="s">
        <v>3005</v>
      </c>
      <c r="C1842" s="2" t="s">
        <v>3058</v>
      </c>
      <c r="D1842" t="s">
        <v>282</v>
      </c>
      <c r="E1842" s="7" t="s">
        <v>158</v>
      </c>
      <c r="F1842" s="15" t="s">
        <v>118</v>
      </c>
      <c r="G1842" s="5" t="s">
        <v>468</v>
      </c>
      <c r="H1842" s="6" t="s">
        <v>120</v>
      </c>
      <c r="I1842" s="9" t="s">
        <v>2158</v>
      </c>
      <c r="J1842" s="5" t="s">
        <v>120</v>
      </c>
      <c r="K1842" t="s">
        <v>387</v>
      </c>
      <c r="L1842" t="s">
        <v>3030</v>
      </c>
      <c r="M1842" t="s">
        <v>3031</v>
      </c>
      <c r="N1842" t="s">
        <v>247</v>
      </c>
    </row>
    <row r="1843" spans="1:14" x14ac:dyDescent="0.3">
      <c r="A1843" s="1" t="s">
        <v>2421</v>
      </c>
      <c r="B1843" t="s">
        <v>3005</v>
      </c>
      <c r="C1843" s="2" t="s">
        <v>3059</v>
      </c>
      <c r="D1843" t="s">
        <v>282</v>
      </c>
      <c r="E1843" s="7" t="s">
        <v>158</v>
      </c>
      <c r="F1843" s="15" t="s">
        <v>118</v>
      </c>
      <c r="G1843" s="5" t="s">
        <v>468</v>
      </c>
      <c r="H1843" s="6" t="s">
        <v>120</v>
      </c>
      <c r="I1843" s="9" t="s">
        <v>2158</v>
      </c>
      <c r="J1843" s="5" t="s">
        <v>120</v>
      </c>
      <c r="K1843" t="s">
        <v>230</v>
      </c>
      <c r="L1843" t="s">
        <v>3060</v>
      </c>
      <c r="M1843" t="s">
        <v>3061</v>
      </c>
      <c r="N1843" t="s">
        <v>247</v>
      </c>
    </row>
    <row r="1844" spans="1:14" x14ac:dyDescent="0.3">
      <c r="A1844" s="1" t="s">
        <v>2421</v>
      </c>
      <c r="B1844" t="s">
        <v>3005</v>
      </c>
      <c r="C1844" s="2" t="s">
        <v>3062</v>
      </c>
      <c r="D1844" t="s">
        <v>282</v>
      </c>
      <c r="E1844" s="7" t="s">
        <v>158</v>
      </c>
      <c r="F1844" s="15" t="s">
        <v>118</v>
      </c>
      <c r="G1844" s="5" t="s">
        <v>468</v>
      </c>
      <c r="H1844" s="6" t="s">
        <v>120</v>
      </c>
      <c r="I1844" s="9" t="s">
        <v>2158</v>
      </c>
      <c r="J1844" s="5" t="s">
        <v>120</v>
      </c>
      <c r="K1844" t="s">
        <v>230</v>
      </c>
      <c r="L1844" t="s">
        <v>3063</v>
      </c>
      <c r="M1844" t="s">
        <v>3064</v>
      </c>
      <c r="N1844" s="1" t="s">
        <v>247</v>
      </c>
    </row>
    <row r="1845" spans="1:14" x14ac:dyDescent="0.3">
      <c r="A1845" s="1" t="s">
        <v>2421</v>
      </c>
      <c r="B1845" t="s">
        <v>3005</v>
      </c>
      <c r="C1845" s="2" t="s">
        <v>3065</v>
      </c>
      <c r="D1845" t="s">
        <v>282</v>
      </c>
      <c r="E1845" s="7" t="s">
        <v>158</v>
      </c>
      <c r="F1845" s="15" t="s">
        <v>118</v>
      </c>
      <c r="G1845" s="5" t="s">
        <v>468</v>
      </c>
      <c r="H1845" s="6" t="s">
        <v>120</v>
      </c>
      <c r="I1845" s="9" t="s">
        <v>2158</v>
      </c>
      <c r="J1845" s="5" t="s">
        <v>120</v>
      </c>
      <c r="K1845" t="s">
        <v>230</v>
      </c>
      <c r="L1845" t="s">
        <v>3066</v>
      </c>
      <c r="M1845" t="s">
        <v>3067</v>
      </c>
      <c r="N1845" s="1" t="s">
        <v>247</v>
      </c>
    </row>
    <row r="1846" spans="1:14" x14ac:dyDescent="0.3">
      <c r="A1846" s="1" t="s">
        <v>2421</v>
      </c>
      <c r="B1846" t="s">
        <v>3005</v>
      </c>
      <c r="C1846" s="2" t="s">
        <v>3068</v>
      </c>
      <c r="D1846" t="s">
        <v>282</v>
      </c>
      <c r="E1846" s="7" t="s">
        <v>158</v>
      </c>
      <c r="F1846" s="15" t="s">
        <v>118</v>
      </c>
      <c r="G1846" s="5" t="s">
        <v>468</v>
      </c>
      <c r="H1846" s="6" t="s">
        <v>120</v>
      </c>
      <c r="I1846" s="9" t="s">
        <v>2158</v>
      </c>
      <c r="J1846" s="5" t="s">
        <v>120</v>
      </c>
      <c r="K1846" t="s">
        <v>230</v>
      </c>
      <c r="L1846" t="s">
        <v>3069</v>
      </c>
      <c r="M1846" t="s">
        <v>3070</v>
      </c>
      <c r="N1846" s="1" t="s">
        <v>247</v>
      </c>
    </row>
    <row r="1847" spans="1:14" x14ac:dyDescent="0.3">
      <c r="A1847" s="1" t="s">
        <v>2421</v>
      </c>
      <c r="B1847" t="s">
        <v>3005</v>
      </c>
      <c r="C1847" s="2" t="s">
        <v>3071</v>
      </c>
      <c r="D1847" t="s">
        <v>282</v>
      </c>
      <c r="E1847" s="7" t="s">
        <v>158</v>
      </c>
      <c r="F1847" s="15" t="s">
        <v>118</v>
      </c>
      <c r="G1847" s="5" t="s">
        <v>468</v>
      </c>
      <c r="H1847" s="6" t="s">
        <v>120</v>
      </c>
      <c r="I1847" s="9" t="s">
        <v>2158</v>
      </c>
      <c r="J1847" s="5" t="s">
        <v>120</v>
      </c>
      <c r="K1847" t="s">
        <v>230</v>
      </c>
      <c r="L1847" t="s">
        <v>3072</v>
      </c>
      <c r="M1847" t="s">
        <v>3073</v>
      </c>
      <c r="N1847" s="1" t="s">
        <v>247</v>
      </c>
    </row>
    <row r="1848" spans="1:14" x14ac:dyDescent="0.3">
      <c r="A1848" s="1" t="s">
        <v>2421</v>
      </c>
      <c r="B1848" t="s">
        <v>3005</v>
      </c>
      <c r="C1848" s="2" t="s">
        <v>3074</v>
      </c>
      <c r="D1848" t="s">
        <v>282</v>
      </c>
      <c r="E1848" s="7" t="s">
        <v>158</v>
      </c>
      <c r="F1848" s="15" t="s">
        <v>118</v>
      </c>
      <c r="G1848" s="5" t="s">
        <v>468</v>
      </c>
      <c r="H1848" s="6" t="s">
        <v>120</v>
      </c>
      <c r="I1848" s="9" t="s">
        <v>2158</v>
      </c>
      <c r="J1848" s="5" t="s">
        <v>120</v>
      </c>
      <c r="K1848" t="s">
        <v>230</v>
      </c>
      <c r="L1848" t="s">
        <v>3075</v>
      </c>
      <c r="M1848" t="s">
        <v>3076</v>
      </c>
      <c r="N1848" t="s">
        <v>247</v>
      </c>
    </row>
    <row r="1849" spans="1:14" x14ac:dyDescent="0.3">
      <c r="A1849" s="1" t="s">
        <v>2421</v>
      </c>
      <c r="B1849" t="s">
        <v>3005</v>
      </c>
      <c r="C1849" s="2" t="s">
        <v>3077</v>
      </c>
      <c r="D1849" t="s">
        <v>282</v>
      </c>
      <c r="E1849" s="7" t="s">
        <v>158</v>
      </c>
      <c r="F1849" s="15" t="s">
        <v>118</v>
      </c>
      <c r="G1849" s="5" t="s">
        <v>468</v>
      </c>
      <c r="H1849" s="6" t="s">
        <v>120</v>
      </c>
      <c r="I1849" s="9" t="s">
        <v>2158</v>
      </c>
      <c r="J1849" s="5" t="s">
        <v>120</v>
      </c>
      <c r="K1849" t="s">
        <v>230</v>
      </c>
      <c r="L1849" t="s">
        <v>3078</v>
      </c>
      <c r="M1849" t="s">
        <v>3079</v>
      </c>
      <c r="N1849" t="s">
        <v>247</v>
      </c>
    </row>
    <row r="1850" spans="1:14" x14ac:dyDescent="0.3">
      <c r="A1850" s="1" t="s">
        <v>2421</v>
      </c>
      <c r="B1850" t="s">
        <v>3005</v>
      </c>
      <c r="C1850" s="2" t="s">
        <v>3080</v>
      </c>
      <c r="D1850" t="s">
        <v>282</v>
      </c>
      <c r="E1850" s="7" t="s">
        <v>158</v>
      </c>
      <c r="F1850" s="15" t="s">
        <v>118</v>
      </c>
      <c r="G1850" s="5" t="s">
        <v>468</v>
      </c>
      <c r="H1850" s="6" t="s">
        <v>120</v>
      </c>
      <c r="I1850" s="9" t="s">
        <v>2158</v>
      </c>
      <c r="J1850" s="5" t="s">
        <v>120</v>
      </c>
      <c r="K1850" t="s">
        <v>230</v>
      </c>
      <c r="L1850" t="s">
        <v>3081</v>
      </c>
      <c r="M1850" t="s">
        <v>3082</v>
      </c>
      <c r="N1850" t="s">
        <v>247</v>
      </c>
    </row>
    <row r="1851" spans="1:14" x14ac:dyDescent="0.3">
      <c r="A1851" s="1" t="s">
        <v>2421</v>
      </c>
      <c r="B1851" t="s">
        <v>3005</v>
      </c>
      <c r="C1851" s="2" t="s">
        <v>3083</v>
      </c>
      <c r="D1851" t="s">
        <v>282</v>
      </c>
      <c r="E1851" s="7" t="s">
        <v>158</v>
      </c>
      <c r="F1851" s="15" t="s">
        <v>118</v>
      </c>
      <c r="G1851" s="5" t="s">
        <v>468</v>
      </c>
      <c r="H1851" s="6" t="s">
        <v>120</v>
      </c>
      <c r="I1851" s="9" t="s">
        <v>2158</v>
      </c>
      <c r="J1851" s="5" t="s">
        <v>120</v>
      </c>
      <c r="K1851" t="s">
        <v>230</v>
      </c>
      <c r="L1851" t="s">
        <v>3084</v>
      </c>
      <c r="M1851" t="s">
        <v>3085</v>
      </c>
      <c r="N1851" t="s">
        <v>247</v>
      </c>
    </row>
    <row r="1852" spans="1:14" x14ac:dyDescent="0.3">
      <c r="A1852" s="1" t="s">
        <v>2421</v>
      </c>
      <c r="B1852" t="s">
        <v>3005</v>
      </c>
      <c r="C1852" s="2" t="s">
        <v>3086</v>
      </c>
      <c r="D1852" t="s">
        <v>282</v>
      </c>
      <c r="E1852" s="7" t="s">
        <v>158</v>
      </c>
      <c r="F1852" s="15" t="s">
        <v>118</v>
      </c>
      <c r="G1852" s="5" t="s">
        <v>468</v>
      </c>
      <c r="H1852" s="6" t="s">
        <v>120</v>
      </c>
      <c r="I1852" s="9" t="s">
        <v>2158</v>
      </c>
      <c r="J1852" s="5" t="s">
        <v>120</v>
      </c>
      <c r="K1852" t="s">
        <v>230</v>
      </c>
      <c r="L1852" t="s">
        <v>3087</v>
      </c>
      <c r="M1852" t="s">
        <v>3088</v>
      </c>
      <c r="N1852" s="1" t="s">
        <v>247</v>
      </c>
    </row>
    <row r="1853" spans="1:14" x14ac:dyDescent="0.3">
      <c r="A1853" s="1" t="s">
        <v>2421</v>
      </c>
      <c r="B1853" t="s">
        <v>3005</v>
      </c>
      <c r="C1853" s="2" t="s">
        <v>3089</v>
      </c>
      <c r="D1853" t="s">
        <v>282</v>
      </c>
      <c r="E1853" s="7" t="s">
        <v>158</v>
      </c>
      <c r="F1853" s="15" t="s">
        <v>118</v>
      </c>
      <c r="G1853" s="5" t="s">
        <v>468</v>
      </c>
      <c r="H1853" s="6" t="s">
        <v>120</v>
      </c>
      <c r="I1853" s="9" t="s">
        <v>2158</v>
      </c>
      <c r="J1853" s="5" t="s">
        <v>120</v>
      </c>
      <c r="K1853" t="s">
        <v>238</v>
      </c>
      <c r="L1853" t="s">
        <v>3034</v>
      </c>
      <c r="M1853" t="s">
        <v>3035</v>
      </c>
      <c r="N1853" s="1" t="s">
        <v>247</v>
      </c>
    </row>
    <row r="1854" spans="1:14" x14ac:dyDescent="0.3">
      <c r="A1854" s="1" t="s">
        <v>2421</v>
      </c>
      <c r="B1854" t="s">
        <v>3090</v>
      </c>
      <c r="C1854" s="2" t="s">
        <v>3091</v>
      </c>
      <c r="D1854" t="s">
        <v>282</v>
      </c>
      <c r="E1854" s="12" t="s">
        <v>205</v>
      </c>
      <c r="F1854" s="15" t="s">
        <v>118</v>
      </c>
      <c r="G1854" s="5" t="s">
        <v>299</v>
      </c>
      <c r="H1854" s="6" t="s">
        <v>120</v>
      </c>
      <c r="I1854" s="4" t="s">
        <v>3092</v>
      </c>
      <c r="J1854" s="4" t="s">
        <v>121</v>
      </c>
      <c r="K1854" t="s">
        <v>230</v>
      </c>
      <c r="L1854" t="s">
        <v>3093</v>
      </c>
      <c r="M1854" t="s">
        <v>3094</v>
      </c>
      <c r="N1854" t="s">
        <v>247</v>
      </c>
    </row>
    <row r="1855" spans="1:14" x14ac:dyDescent="0.3">
      <c r="A1855" s="1" t="s">
        <v>2421</v>
      </c>
      <c r="B1855" t="s">
        <v>3090</v>
      </c>
      <c r="C1855" s="2" t="s">
        <v>3095</v>
      </c>
      <c r="D1855" t="s">
        <v>282</v>
      </c>
      <c r="E1855" s="12" t="s">
        <v>205</v>
      </c>
      <c r="F1855" s="15" t="s">
        <v>118</v>
      </c>
      <c r="G1855" s="5" t="s">
        <v>299</v>
      </c>
      <c r="H1855" s="6" t="s">
        <v>120</v>
      </c>
      <c r="I1855" s="4" t="s">
        <v>3092</v>
      </c>
      <c r="J1855" s="4" t="s">
        <v>121</v>
      </c>
      <c r="K1855" t="s">
        <v>230</v>
      </c>
      <c r="L1855" t="s">
        <v>3093</v>
      </c>
      <c r="M1855" t="s">
        <v>3094</v>
      </c>
      <c r="N1855" t="s">
        <v>247</v>
      </c>
    </row>
    <row r="1856" spans="1:14" x14ac:dyDescent="0.3">
      <c r="A1856" s="1" t="s">
        <v>2421</v>
      </c>
      <c r="B1856" t="s">
        <v>3096</v>
      </c>
      <c r="C1856" s="2" t="s">
        <v>3097</v>
      </c>
      <c r="D1856" t="s">
        <v>282</v>
      </c>
      <c r="E1856" s="10" t="s">
        <v>187</v>
      </c>
      <c r="F1856" s="14" t="s">
        <v>119</v>
      </c>
      <c r="G1856" s="5" t="s">
        <v>468</v>
      </c>
      <c r="H1856" s="6" t="s">
        <v>120</v>
      </c>
      <c r="I1856" s="4" t="s">
        <v>3098</v>
      </c>
      <c r="J1856" s="4" t="s">
        <v>121</v>
      </c>
      <c r="K1856" t="s">
        <v>235</v>
      </c>
      <c r="L1856" t="s">
        <v>3099</v>
      </c>
      <c r="M1856" t="s">
        <v>3099</v>
      </c>
      <c r="N1856" s="1" t="s">
        <v>247</v>
      </c>
    </row>
    <row r="1857" spans="1:14" x14ac:dyDescent="0.3">
      <c r="A1857" s="1" t="s">
        <v>2421</v>
      </c>
      <c r="B1857" t="s">
        <v>3100</v>
      </c>
      <c r="C1857" s="2" t="s">
        <v>3101</v>
      </c>
      <c r="D1857" t="s">
        <v>282</v>
      </c>
      <c r="E1857" s="7" t="s">
        <v>158</v>
      </c>
      <c r="F1857" s="15" t="s">
        <v>118</v>
      </c>
      <c r="G1857" s="5" t="s">
        <v>306</v>
      </c>
      <c r="H1857" s="6" t="s">
        <v>120</v>
      </c>
      <c r="I1857" s="9" t="s">
        <v>3102</v>
      </c>
      <c r="J1857" s="4" t="s">
        <v>121</v>
      </c>
      <c r="K1857" t="s">
        <v>230</v>
      </c>
      <c r="L1857" t="s">
        <v>3103</v>
      </c>
      <c r="M1857" t="s">
        <v>3104</v>
      </c>
      <c r="N1857" s="1" t="s">
        <v>247</v>
      </c>
    </row>
    <row r="1858" spans="1:14" x14ac:dyDescent="0.3">
      <c r="A1858" s="1" t="s">
        <v>2421</v>
      </c>
      <c r="B1858" t="s">
        <v>3100</v>
      </c>
      <c r="C1858" s="2" t="s">
        <v>3105</v>
      </c>
      <c r="D1858" t="s">
        <v>282</v>
      </c>
      <c r="E1858" s="7" t="s">
        <v>158</v>
      </c>
      <c r="F1858" s="15" t="s">
        <v>118</v>
      </c>
      <c r="G1858" s="5" t="s">
        <v>306</v>
      </c>
      <c r="H1858" s="6" t="s">
        <v>120</v>
      </c>
      <c r="I1858" s="9" t="s">
        <v>3102</v>
      </c>
      <c r="J1858" s="4" t="s">
        <v>121</v>
      </c>
      <c r="K1858" t="s">
        <v>230</v>
      </c>
      <c r="L1858" t="s">
        <v>3103</v>
      </c>
      <c r="M1858" t="s">
        <v>3104</v>
      </c>
      <c r="N1858" s="1" t="s">
        <v>247</v>
      </c>
    </row>
    <row r="1859" spans="1:14" x14ac:dyDescent="0.3">
      <c r="A1859" s="1" t="s">
        <v>2421</v>
      </c>
      <c r="B1859" t="s">
        <v>3100</v>
      </c>
      <c r="C1859" s="2" t="s">
        <v>3106</v>
      </c>
      <c r="D1859" t="s">
        <v>282</v>
      </c>
      <c r="E1859" s="8" t="s">
        <v>166</v>
      </c>
      <c r="F1859" s="15" t="s">
        <v>118</v>
      </c>
      <c r="G1859" s="5" t="s">
        <v>299</v>
      </c>
      <c r="H1859" s="6" t="s">
        <v>120</v>
      </c>
      <c r="I1859" s="9" t="s">
        <v>3102</v>
      </c>
      <c r="J1859" s="4" t="s">
        <v>121</v>
      </c>
      <c r="K1859" t="s">
        <v>387</v>
      </c>
      <c r="L1859" t="s">
        <v>3103</v>
      </c>
      <c r="M1859" t="s">
        <v>3104</v>
      </c>
      <c r="N1859" s="1" t="s">
        <v>247</v>
      </c>
    </row>
    <row r="1860" spans="1:14" x14ac:dyDescent="0.3">
      <c r="A1860" s="1" t="s">
        <v>2421</v>
      </c>
      <c r="B1860" t="s">
        <v>3100</v>
      </c>
      <c r="C1860" s="2" t="s">
        <v>3107</v>
      </c>
      <c r="D1860" t="s">
        <v>282</v>
      </c>
      <c r="E1860" s="7" t="s">
        <v>158</v>
      </c>
      <c r="F1860" s="15" t="s">
        <v>118</v>
      </c>
      <c r="G1860" s="5" t="s">
        <v>299</v>
      </c>
      <c r="H1860" s="6" t="s">
        <v>120</v>
      </c>
      <c r="I1860" s="9" t="s">
        <v>3102</v>
      </c>
      <c r="J1860" s="4" t="s">
        <v>121</v>
      </c>
      <c r="K1860" t="s">
        <v>235</v>
      </c>
      <c r="L1860" t="s">
        <v>3103</v>
      </c>
      <c r="M1860" t="s">
        <v>3104</v>
      </c>
      <c r="N1860" t="s">
        <v>247</v>
      </c>
    </row>
    <row r="1861" spans="1:14" x14ac:dyDescent="0.3">
      <c r="A1861" s="1" t="s">
        <v>2421</v>
      </c>
      <c r="B1861" t="s">
        <v>3100</v>
      </c>
      <c r="C1861" s="2" t="s">
        <v>3108</v>
      </c>
      <c r="D1861" t="s">
        <v>282</v>
      </c>
      <c r="E1861" s="7" t="s">
        <v>158</v>
      </c>
      <c r="F1861" s="15" t="s">
        <v>118</v>
      </c>
      <c r="G1861" s="5" t="s">
        <v>306</v>
      </c>
      <c r="H1861" s="6" t="s">
        <v>120</v>
      </c>
      <c r="I1861" s="9" t="s">
        <v>3102</v>
      </c>
      <c r="J1861" s="4" t="s">
        <v>121</v>
      </c>
      <c r="K1861" t="s">
        <v>230</v>
      </c>
      <c r="L1861" t="s">
        <v>3103</v>
      </c>
      <c r="M1861" t="s">
        <v>3104</v>
      </c>
      <c r="N1861" s="1" t="s">
        <v>247</v>
      </c>
    </row>
    <row r="1862" spans="1:14" x14ac:dyDescent="0.3">
      <c r="A1862" s="1" t="s">
        <v>2421</v>
      </c>
      <c r="B1862" t="s">
        <v>3100</v>
      </c>
      <c r="C1862" s="2" t="s">
        <v>3109</v>
      </c>
      <c r="D1862" t="s">
        <v>282</v>
      </c>
      <c r="E1862" s="8" t="s">
        <v>166</v>
      </c>
      <c r="F1862" s="15" t="s">
        <v>118</v>
      </c>
      <c r="G1862" s="5" t="s">
        <v>299</v>
      </c>
      <c r="H1862" s="6" t="s">
        <v>120</v>
      </c>
      <c r="I1862" s="9" t="s">
        <v>3102</v>
      </c>
      <c r="J1862" s="4" t="s">
        <v>121</v>
      </c>
      <c r="K1862" t="s">
        <v>238</v>
      </c>
      <c r="L1862" t="s">
        <v>3103</v>
      </c>
      <c r="M1862" t="s">
        <v>3104</v>
      </c>
      <c r="N1862" s="1" t="s">
        <v>247</v>
      </c>
    </row>
    <row r="1863" spans="1:14" x14ac:dyDescent="0.3">
      <c r="A1863" s="1" t="s">
        <v>2421</v>
      </c>
      <c r="B1863" t="s">
        <v>3100</v>
      </c>
      <c r="C1863" s="2" t="s">
        <v>3110</v>
      </c>
      <c r="D1863" t="s">
        <v>282</v>
      </c>
      <c r="E1863" s="7" t="s">
        <v>158</v>
      </c>
      <c r="F1863" s="15" t="s">
        <v>118</v>
      </c>
      <c r="G1863" s="5" t="s">
        <v>306</v>
      </c>
      <c r="H1863" s="6" t="s">
        <v>120</v>
      </c>
      <c r="I1863" s="9" t="s">
        <v>3102</v>
      </c>
      <c r="J1863" s="4" t="s">
        <v>121</v>
      </c>
      <c r="K1863" t="s">
        <v>230</v>
      </c>
      <c r="L1863" t="s">
        <v>3103</v>
      </c>
      <c r="M1863" t="s">
        <v>3104</v>
      </c>
      <c r="N1863" s="1" t="s">
        <v>247</v>
      </c>
    </row>
    <row r="1864" spans="1:14" x14ac:dyDescent="0.3">
      <c r="A1864" s="1" t="s">
        <v>2421</v>
      </c>
      <c r="B1864" t="s">
        <v>3100</v>
      </c>
      <c r="C1864" s="2" t="s">
        <v>3111</v>
      </c>
      <c r="D1864" t="s">
        <v>282</v>
      </c>
      <c r="E1864" s="7" t="s">
        <v>158</v>
      </c>
      <c r="F1864" s="15" t="s">
        <v>118</v>
      </c>
      <c r="G1864" s="5" t="s">
        <v>299</v>
      </c>
      <c r="H1864" s="6" t="s">
        <v>120</v>
      </c>
      <c r="I1864" s="9" t="s">
        <v>3102</v>
      </c>
      <c r="J1864" s="4" t="s">
        <v>121</v>
      </c>
      <c r="K1864" t="s">
        <v>387</v>
      </c>
      <c r="L1864" t="s">
        <v>3103</v>
      </c>
      <c r="M1864" t="s">
        <v>3104</v>
      </c>
      <c r="N1864" s="1" t="s">
        <v>247</v>
      </c>
    </row>
    <row r="1865" spans="1:14" x14ac:dyDescent="0.3">
      <c r="A1865" s="1" t="s">
        <v>2421</v>
      </c>
      <c r="B1865" t="s">
        <v>3100</v>
      </c>
      <c r="C1865" s="2" t="s">
        <v>3112</v>
      </c>
      <c r="D1865" t="s">
        <v>282</v>
      </c>
      <c r="E1865" s="7" t="s">
        <v>158</v>
      </c>
      <c r="F1865" s="15" t="s">
        <v>118</v>
      </c>
      <c r="G1865" s="5" t="s">
        <v>306</v>
      </c>
      <c r="H1865" s="6" t="s">
        <v>120</v>
      </c>
      <c r="I1865" s="9" t="s">
        <v>3102</v>
      </c>
      <c r="J1865" s="4" t="s">
        <v>121</v>
      </c>
      <c r="K1865" t="s">
        <v>230</v>
      </c>
      <c r="L1865" t="s">
        <v>3103</v>
      </c>
      <c r="M1865" t="s">
        <v>3104</v>
      </c>
      <c r="N1865" s="1" t="s">
        <v>247</v>
      </c>
    </row>
    <row r="1866" spans="1:14" x14ac:dyDescent="0.3">
      <c r="A1866" s="1" t="s">
        <v>2421</v>
      </c>
      <c r="B1866" t="s">
        <v>3100</v>
      </c>
      <c r="C1866" s="2" t="s">
        <v>3113</v>
      </c>
      <c r="D1866" t="s">
        <v>282</v>
      </c>
      <c r="E1866" s="7" t="s">
        <v>158</v>
      </c>
      <c r="F1866" s="15" t="s">
        <v>118</v>
      </c>
      <c r="G1866" s="5" t="s">
        <v>306</v>
      </c>
      <c r="H1866" s="6" t="s">
        <v>120</v>
      </c>
      <c r="I1866" s="9" t="s">
        <v>3102</v>
      </c>
      <c r="J1866" s="4" t="s">
        <v>121</v>
      </c>
      <c r="K1866" t="s">
        <v>230</v>
      </c>
      <c r="L1866" t="s">
        <v>3103</v>
      </c>
      <c r="M1866" t="s">
        <v>3104</v>
      </c>
      <c r="N1866" s="1" t="s">
        <v>247</v>
      </c>
    </row>
    <row r="1867" spans="1:14" x14ac:dyDescent="0.3">
      <c r="A1867" s="1" t="s">
        <v>2421</v>
      </c>
      <c r="B1867" t="s">
        <v>3100</v>
      </c>
      <c r="C1867" s="2" t="s">
        <v>3114</v>
      </c>
      <c r="D1867" t="s">
        <v>282</v>
      </c>
      <c r="E1867" s="7" t="s">
        <v>158</v>
      </c>
      <c r="F1867" s="15" t="s">
        <v>118</v>
      </c>
      <c r="G1867" s="5" t="s">
        <v>306</v>
      </c>
      <c r="H1867" s="6" t="s">
        <v>120</v>
      </c>
      <c r="I1867" s="9" t="s">
        <v>3102</v>
      </c>
      <c r="J1867" s="4" t="s">
        <v>121</v>
      </c>
      <c r="K1867" t="s">
        <v>230</v>
      </c>
      <c r="L1867" t="s">
        <v>3103</v>
      </c>
      <c r="M1867" t="s">
        <v>3104</v>
      </c>
      <c r="N1867" s="1" t="s">
        <v>247</v>
      </c>
    </row>
    <row r="1868" spans="1:14" x14ac:dyDescent="0.3">
      <c r="A1868" s="1" t="s">
        <v>2421</v>
      </c>
      <c r="B1868" t="s">
        <v>3100</v>
      </c>
      <c r="C1868" s="2" t="s">
        <v>3115</v>
      </c>
      <c r="D1868" t="s">
        <v>282</v>
      </c>
      <c r="E1868" s="7" t="s">
        <v>158</v>
      </c>
      <c r="F1868" s="15" t="s">
        <v>118</v>
      </c>
      <c r="G1868" s="5" t="s">
        <v>299</v>
      </c>
      <c r="H1868" s="6" t="s">
        <v>120</v>
      </c>
      <c r="I1868" s="9" t="s">
        <v>3102</v>
      </c>
      <c r="J1868" s="4" t="s">
        <v>121</v>
      </c>
      <c r="K1868" t="s">
        <v>235</v>
      </c>
      <c r="L1868" t="s">
        <v>3103</v>
      </c>
      <c r="M1868" t="s">
        <v>3104</v>
      </c>
      <c r="N1868" s="1" t="s">
        <v>247</v>
      </c>
    </row>
    <row r="1869" spans="1:14" x14ac:dyDescent="0.3">
      <c r="A1869" s="1" t="s">
        <v>2421</v>
      </c>
      <c r="B1869" t="s">
        <v>3100</v>
      </c>
      <c r="C1869" s="2" t="s">
        <v>3116</v>
      </c>
      <c r="D1869" t="s">
        <v>282</v>
      </c>
      <c r="E1869" s="7" t="s">
        <v>158</v>
      </c>
      <c r="F1869" s="15" t="s">
        <v>118</v>
      </c>
      <c r="G1869" s="5" t="s">
        <v>299</v>
      </c>
      <c r="H1869" s="6" t="s">
        <v>120</v>
      </c>
      <c r="I1869" s="9" t="s">
        <v>3102</v>
      </c>
      <c r="J1869" s="4" t="s">
        <v>121</v>
      </c>
      <c r="K1869" t="s">
        <v>235</v>
      </c>
      <c r="L1869" t="s">
        <v>3103</v>
      </c>
      <c r="M1869" t="s">
        <v>3104</v>
      </c>
      <c r="N1869" s="1" t="s">
        <v>247</v>
      </c>
    </row>
    <row r="1870" spans="1:14" x14ac:dyDescent="0.3">
      <c r="A1870" s="1" t="s">
        <v>2421</v>
      </c>
      <c r="B1870" t="s">
        <v>3117</v>
      </c>
      <c r="C1870" s="2" t="s">
        <v>3118</v>
      </c>
      <c r="D1870" t="s">
        <v>282</v>
      </c>
      <c r="E1870" s="7" t="s">
        <v>158</v>
      </c>
      <c r="F1870" s="15" t="s">
        <v>118</v>
      </c>
      <c r="G1870" s="5" t="s">
        <v>306</v>
      </c>
      <c r="H1870" s="6" t="s">
        <v>120</v>
      </c>
      <c r="I1870" s="4" t="s">
        <v>3119</v>
      </c>
      <c r="J1870" s="4" t="s">
        <v>121</v>
      </c>
      <c r="K1870" t="s">
        <v>424</v>
      </c>
      <c r="L1870" t="s">
        <v>3120</v>
      </c>
      <c r="M1870" t="s">
        <v>3121</v>
      </c>
      <c r="N1870" s="1" t="s">
        <v>247</v>
      </c>
    </row>
    <row r="1871" spans="1:14" x14ac:dyDescent="0.3">
      <c r="A1871" s="1" t="s">
        <v>2421</v>
      </c>
      <c r="B1871" t="s">
        <v>3117</v>
      </c>
      <c r="C1871" s="2" t="s">
        <v>3122</v>
      </c>
      <c r="D1871" t="s">
        <v>282</v>
      </c>
      <c r="E1871" s="10" t="s">
        <v>187</v>
      </c>
      <c r="F1871" s="14" t="s">
        <v>119</v>
      </c>
      <c r="G1871" s="5" t="s">
        <v>306</v>
      </c>
      <c r="H1871" s="6" t="s">
        <v>120</v>
      </c>
      <c r="I1871" s="4" t="s">
        <v>3119</v>
      </c>
      <c r="J1871" s="4" t="s">
        <v>121</v>
      </c>
      <c r="K1871" t="s">
        <v>230</v>
      </c>
      <c r="L1871" t="s">
        <v>3120</v>
      </c>
      <c r="M1871" t="s">
        <v>3121</v>
      </c>
      <c r="N1871" s="1" t="s">
        <v>247</v>
      </c>
    </row>
    <row r="1872" spans="1:14" x14ac:dyDescent="0.3">
      <c r="A1872" s="1" t="s">
        <v>2421</v>
      </c>
      <c r="B1872" t="s">
        <v>3123</v>
      </c>
      <c r="C1872" s="2" t="s">
        <v>3124</v>
      </c>
      <c r="D1872" t="s">
        <v>282</v>
      </c>
      <c r="E1872" s="7" t="s">
        <v>158</v>
      </c>
      <c r="F1872" s="15" t="s">
        <v>118</v>
      </c>
      <c r="G1872" s="5" t="s">
        <v>468</v>
      </c>
      <c r="H1872" s="6" t="s">
        <v>120</v>
      </c>
      <c r="I1872" s="4" t="s">
        <v>3125</v>
      </c>
      <c r="J1872" s="4" t="s">
        <v>121</v>
      </c>
      <c r="K1872" t="s">
        <v>235</v>
      </c>
      <c r="L1872" t="s">
        <v>2769</v>
      </c>
      <c r="M1872" t="s">
        <v>3000</v>
      </c>
      <c r="N1872" t="s">
        <v>247</v>
      </c>
    </row>
    <row r="1873" spans="1:14" x14ac:dyDescent="0.3">
      <c r="A1873" s="1" t="s">
        <v>2421</v>
      </c>
      <c r="B1873" t="s">
        <v>3123</v>
      </c>
      <c r="C1873" s="2" t="s">
        <v>3126</v>
      </c>
      <c r="D1873" t="s">
        <v>282</v>
      </c>
      <c r="E1873" s="7" t="s">
        <v>158</v>
      </c>
      <c r="F1873" s="15" t="s">
        <v>118</v>
      </c>
      <c r="G1873" s="5" t="s">
        <v>468</v>
      </c>
      <c r="H1873" s="6" t="s">
        <v>120</v>
      </c>
      <c r="I1873" s="4" t="s">
        <v>3125</v>
      </c>
      <c r="J1873" s="4" t="s">
        <v>121</v>
      </c>
      <c r="K1873" t="s">
        <v>230</v>
      </c>
      <c r="L1873" t="s">
        <v>2769</v>
      </c>
      <c r="M1873" t="s">
        <v>3000</v>
      </c>
      <c r="N1873" s="1" t="s">
        <v>247</v>
      </c>
    </row>
    <row r="1874" spans="1:14" x14ac:dyDescent="0.3">
      <c r="A1874" s="1" t="s">
        <v>2421</v>
      </c>
      <c r="B1874" t="s">
        <v>3123</v>
      </c>
      <c r="C1874" s="2" t="s">
        <v>3127</v>
      </c>
      <c r="D1874" t="s">
        <v>282</v>
      </c>
      <c r="E1874" s="7" t="s">
        <v>158</v>
      </c>
      <c r="F1874" s="15" t="s">
        <v>118</v>
      </c>
      <c r="G1874" s="5" t="s">
        <v>468</v>
      </c>
      <c r="H1874" s="6" t="s">
        <v>120</v>
      </c>
      <c r="I1874" s="4" t="s">
        <v>3125</v>
      </c>
      <c r="J1874" s="4" t="s">
        <v>121</v>
      </c>
      <c r="K1874" t="s">
        <v>235</v>
      </c>
      <c r="L1874" t="s">
        <v>2769</v>
      </c>
      <c r="M1874" t="s">
        <v>3000</v>
      </c>
      <c r="N1874" s="1" t="s">
        <v>247</v>
      </c>
    </row>
    <row r="1875" spans="1:14" x14ac:dyDescent="0.3">
      <c r="A1875" s="1" t="s">
        <v>2421</v>
      </c>
      <c r="B1875" t="s">
        <v>3128</v>
      </c>
      <c r="C1875" s="2" t="s">
        <v>3129</v>
      </c>
      <c r="D1875" t="s">
        <v>282</v>
      </c>
      <c r="E1875" s="10" t="s">
        <v>187</v>
      </c>
      <c r="F1875" s="14" t="s">
        <v>119</v>
      </c>
      <c r="G1875" s="5" t="s">
        <v>1210</v>
      </c>
      <c r="H1875" s="6" t="s">
        <v>120</v>
      </c>
      <c r="I1875" s="4" t="s">
        <v>3130</v>
      </c>
      <c r="J1875" s="4" t="s">
        <v>121</v>
      </c>
      <c r="K1875" t="s">
        <v>230</v>
      </c>
      <c r="L1875" t="s">
        <v>3131</v>
      </c>
      <c r="M1875" t="s">
        <v>247</v>
      </c>
      <c r="N1875" s="1" t="s">
        <v>247</v>
      </c>
    </row>
    <row r="1876" spans="1:14" x14ac:dyDescent="0.3">
      <c r="A1876" s="1" t="s">
        <v>2421</v>
      </c>
      <c r="B1876" t="s">
        <v>3128</v>
      </c>
      <c r="C1876" s="2" t="s">
        <v>3132</v>
      </c>
      <c r="D1876" t="s">
        <v>282</v>
      </c>
      <c r="E1876" s="10" t="s">
        <v>187</v>
      </c>
      <c r="F1876" s="14" t="s">
        <v>119</v>
      </c>
      <c r="G1876" s="5" t="s">
        <v>1210</v>
      </c>
      <c r="H1876" s="6" t="s">
        <v>120</v>
      </c>
      <c r="I1876" s="4" t="s">
        <v>3130</v>
      </c>
      <c r="J1876" s="4" t="s">
        <v>121</v>
      </c>
      <c r="K1876" t="s">
        <v>230</v>
      </c>
      <c r="L1876" t="s">
        <v>3131</v>
      </c>
      <c r="M1876" t="s">
        <v>247</v>
      </c>
      <c r="N1876" s="1" t="s">
        <v>247</v>
      </c>
    </row>
    <row r="1877" spans="1:14" x14ac:dyDescent="0.3">
      <c r="A1877" s="1" t="s">
        <v>2421</v>
      </c>
      <c r="B1877" t="s">
        <v>3128</v>
      </c>
      <c r="C1877" s="2" t="s">
        <v>3133</v>
      </c>
      <c r="D1877" t="s">
        <v>282</v>
      </c>
      <c r="E1877" s="3" t="s">
        <v>152</v>
      </c>
      <c r="F1877" s="14" t="s">
        <v>119</v>
      </c>
      <c r="G1877" s="5" t="s">
        <v>1210</v>
      </c>
      <c r="H1877" s="6" t="s">
        <v>120</v>
      </c>
      <c r="I1877" s="4" t="s">
        <v>3130</v>
      </c>
      <c r="J1877" s="4" t="s">
        <v>121</v>
      </c>
      <c r="K1877" t="s">
        <v>230</v>
      </c>
      <c r="L1877" t="s">
        <v>3131</v>
      </c>
      <c r="M1877" t="s">
        <v>247</v>
      </c>
      <c r="N1877" s="1" t="s">
        <v>247</v>
      </c>
    </row>
    <row r="1878" spans="1:14" x14ac:dyDescent="0.3">
      <c r="A1878" s="1" t="s">
        <v>2421</v>
      </c>
      <c r="B1878" t="s">
        <v>3128</v>
      </c>
      <c r="C1878" s="2" t="s">
        <v>3134</v>
      </c>
      <c r="D1878" t="s">
        <v>282</v>
      </c>
      <c r="E1878" s="3" t="s">
        <v>152</v>
      </c>
      <c r="F1878" s="14" t="s">
        <v>119</v>
      </c>
      <c r="G1878" s="5" t="s">
        <v>1210</v>
      </c>
      <c r="H1878" s="6" t="s">
        <v>120</v>
      </c>
      <c r="I1878" s="4" t="s">
        <v>3130</v>
      </c>
      <c r="J1878" s="4" t="s">
        <v>121</v>
      </c>
      <c r="K1878" t="s">
        <v>235</v>
      </c>
      <c r="L1878" t="s">
        <v>3131</v>
      </c>
      <c r="N1878" s="1" t="s">
        <v>247</v>
      </c>
    </row>
    <row r="1879" spans="1:14" x14ac:dyDescent="0.3">
      <c r="A1879" s="1" t="s">
        <v>2421</v>
      </c>
      <c r="B1879" t="s">
        <v>3128</v>
      </c>
      <c r="C1879" s="2" t="s">
        <v>3135</v>
      </c>
      <c r="D1879" t="s">
        <v>282</v>
      </c>
      <c r="E1879" s="3" t="s">
        <v>152</v>
      </c>
      <c r="F1879" s="15" t="s">
        <v>118</v>
      </c>
      <c r="G1879" s="5" t="s">
        <v>1210</v>
      </c>
      <c r="H1879" s="6" t="s">
        <v>120</v>
      </c>
      <c r="I1879" s="4" t="s">
        <v>3130</v>
      </c>
      <c r="J1879" s="4" t="s">
        <v>121</v>
      </c>
      <c r="K1879" t="s">
        <v>230</v>
      </c>
      <c r="L1879" t="s">
        <v>3131</v>
      </c>
      <c r="M1879" t="s">
        <v>247</v>
      </c>
      <c r="N1879" s="1" t="s">
        <v>247</v>
      </c>
    </row>
    <row r="1880" spans="1:14" x14ac:dyDescent="0.3">
      <c r="A1880" s="1" t="s">
        <v>2421</v>
      </c>
      <c r="B1880" t="s">
        <v>3128</v>
      </c>
      <c r="C1880" s="2" t="s">
        <v>3136</v>
      </c>
      <c r="D1880" t="s">
        <v>282</v>
      </c>
      <c r="E1880" s="7" t="s">
        <v>158</v>
      </c>
      <c r="F1880" s="15" t="s">
        <v>118</v>
      </c>
      <c r="G1880" s="5" t="s">
        <v>1210</v>
      </c>
      <c r="H1880" s="6" t="s">
        <v>120</v>
      </c>
      <c r="I1880" s="4" t="s">
        <v>3130</v>
      </c>
      <c r="J1880" s="4" t="s">
        <v>121</v>
      </c>
      <c r="K1880" t="s">
        <v>230</v>
      </c>
      <c r="L1880" t="s">
        <v>3131</v>
      </c>
      <c r="M1880" t="s">
        <v>247</v>
      </c>
      <c r="N1880" s="1" t="s">
        <v>247</v>
      </c>
    </row>
    <row r="1881" spans="1:14" x14ac:dyDescent="0.3">
      <c r="A1881" s="1" t="s">
        <v>2421</v>
      </c>
      <c r="B1881" t="s">
        <v>3128</v>
      </c>
      <c r="C1881" s="2" t="s">
        <v>3137</v>
      </c>
      <c r="D1881" t="s">
        <v>282</v>
      </c>
      <c r="E1881" s="10" t="s">
        <v>187</v>
      </c>
      <c r="F1881" s="14" t="s">
        <v>119</v>
      </c>
      <c r="G1881" s="5" t="s">
        <v>1210</v>
      </c>
      <c r="H1881" s="6" t="s">
        <v>120</v>
      </c>
      <c r="I1881" s="4" t="s">
        <v>3130</v>
      </c>
      <c r="J1881" s="4" t="s">
        <v>121</v>
      </c>
      <c r="K1881" t="s">
        <v>230</v>
      </c>
      <c r="L1881" t="s">
        <v>3131</v>
      </c>
      <c r="M1881" t="s">
        <v>247</v>
      </c>
      <c r="N1881" t="s">
        <v>247</v>
      </c>
    </row>
    <row r="1882" spans="1:14" x14ac:dyDescent="0.3">
      <c r="A1882" s="1" t="s">
        <v>2421</v>
      </c>
      <c r="B1882" t="s">
        <v>3128</v>
      </c>
      <c r="C1882" s="2" t="s">
        <v>3138</v>
      </c>
      <c r="D1882" t="s">
        <v>282</v>
      </c>
      <c r="E1882" s="10" t="s">
        <v>187</v>
      </c>
      <c r="F1882" s="14" t="s">
        <v>119</v>
      </c>
      <c r="G1882" s="5" t="s">
        <v>1210</v>
      </c>
      <c r="H1882" s="6" t="s">
        <v>120</v>
      </c>
      <c r="I1882" s="4" t="s">
        <v>3130</v>
      </c>
      <c r="J1882" s="4" t="s">
        <v>121</v>
      </c>
      <c r="K1882" t="s">
        <v>230</v>
      </c>
      <c r="L1882" t="s">
        <v>3131</v>
      </c>
      <c r="M1882" t="s">
        <v>247</v>
      </c>
      <c r="N1882" s="1" t="s">
        <v>247</v>
      </c>
    </row>
    <row r="1883" spans="1:14" x14ac:dyDescent="0.3">
      <c r="A1883" s="1" t="s">
        <v>2421</v>
      </c>
      <c r="B1883" t="s">
        <v>3128</v>
      </c>
      <c r="C1883" s="2" t="s">
        <v>3139</v>
      </c>
      <c r="D1883" t="s">
        <v>282</v>
      </c>
      <c r="E1883" s="10" t="s">
        <v>187</v>
      </c>
      <c r="F1883" s="14" t="s">
        <v>119</v>
      </c>
      <c r="G1883" s="5" t="s">
        <v>1210</v>
      </c>
      <c r="H1883" s="6" t="s">
        <v>120</v>
      </c>
      <c r="I1883" s="4" t="s">
        <v>3130</v>
      </c>
      <c r="J1883" s="4" t="s">
        <v>121</v>
      </c>
      <c r="K1883" t="s">
        <v>230</v>
      </c>
      <c r="L1883" t="s">
        <v>3131</v>
      </c>
      <c r="M1883" t="s">
        <v>247</v>
      </c>
      <c r="N1883" s="1" t="s">
        <v>247</v>
      </c>
    </row>
    <row r="1884" spans="1:14" x14ac:dyDescent="0.3">
      <c r="A1884" s="1" t="s">
        <v>2421</v>
      </c>
      <c r="B1884" t="s">
        <v>3128</v>
      </c>
      <c r="C1884" s="2" t="s">
        <v>3140</v>
      </c>
      <c r="D1884" t="s">
        <v>282</v>
      </c>
      <c r="E1884" s="7" t="s">
        <v>158</v>
      </c>
      <c r="F1884" s="15" t="s">
        <v>118</v>
      </c>
      <c r="G1884" s="5" t="s">
        <v>1210</v>
      </c>
      <c r="H1884" s="6" t="s">
        <v>120</v>
      </c>
      <c r="I1884" s="4" t="s">
        <v>3130</v>
      </c>
      <c r="J1884" s="4" t="s">
        <v>121</v>
      </c>
      <c r="K1884" t="s">
        <v>230</v>
      </c>
      <c r="L1884" t="s">
        <v>3131</v>
      </c>
      <c r="M1884" t="s">
        <v>247</v>
      </c>
      <c r="N1884" t="s">
        <v>247</v>
      </c>
    </row>
    <row r="1885" spans="1:14" x14ac:dyDescent="0.3">
      <c r="A1885" s="1" t="s">
        <v>2421</v>
      </c>
      <c r="B1885" t="s">
        <v>3128</v>
      </c>
      <c r="C1885" s="2" t="s">
        <v>3141</v>
      </c>
      <c r="D1885" t="s">
        <v>282</v>
      </c>
      <c r="E1885" s="3" t="s">
        <v>152</v>
      </c>
      <c r="F1885" s="14" t="s">
        <v>119</v>
      </c>
      <c r="G1885" s="5" t="s">
        <v>1210</v>
      </c>
      <c r="H1885" s="6" t="s">
        <v>120</v>
      </c>
      <c r="I1885" s="4" t="s">
        <v>3130</v>
      </c>
      <c r="J1885" s="4" t="s">
        <v>121</v>
      </c>
      <c r="K1885" t="s">
        <v>235</v>
      </c>
      <c r="L1885" t="s">
        <v>3131</v>
      </c>
      <c r="N1885" t="s">
        <v>247</v>
      </c>
    </row>
    <row r="1886" spans="1:14" x14ac:dyDescent="0.3">
      <c r="A1886" s="1" t="s">
        <v>2421</v>
      </c>
      <c r="B1886" t="s">
        <v>3128</v>
      </c>
      <c r="C1886" s="2" t="s">
        <v>3142</v>
      </c>
      <c r="D1886" t="s">
        <v>282</v>
      </c>
      <c r="E1886" s="10" t="s">
        <v>187</v>
      </c>
      <c r="F1886" s="14" t="s">
        <v>119</v>
      </c>
      <c r="G1886" s="5" t="s">
        <v>1210</v>
      </c>
      <c r="H1886" s="6" t="s">
        <v>120</v>
      </c>
      <c r="I1886" s="4" t="s">
        <v>3130</v>
      </c>
      <c r="J1886" s="4" t="s">
        <v>121</v>
      </c>
      <c r="K1886" t="s">
        <v>230</v>
      </c>
      <c r="L1886" t="s">
        <v>3131</v>
      </c>
      <c r="M1886" t="s">
        <v>247</v>
      </c>
      <c r="N1886" s="1" t="s">
        <v>247</v>
      </c>
    </row>
    <row r="1887" spans="1:14" x14ac:dyDescent="0.3">
      <c r="A1887" s="1" t="s">
        <v>2421</v>
      </c>
      <c r="B1887" t="s">
        <v>3128</v>
      </c>
      <c r="C1887" s="2" t="s">
        <v>3143</v>
      </c>
      <c r="D1887" t="s">
        <v>282</v>
      </c>
      <c r="E1887" s="10" t="s">
        <v>187</v>
      </c>
      <c r="F1887" s="14" t="s">
        <v>119</v>
      </c>
      <c r="G1887" s="5" t="s">
        <v>1210</v>
      </c>
      <c r="H1887" s="6" t="s">
        <v>120</v>
      </c>
      <c r="I1887" s="4" t="s">
        <v>3130</v>
      </c>
      <c r="J1887" s="4" t="s">
        <v>121</v>
      </c>
      <c r="K1887" t="s">
        <v>235</v>
      </c>
      <c r="L1887" t="s">
        <v>3131</v>
      </c>
      <c r="M1887" t="s">
        <v>247</v>
      </c>
      <c r="N1887" s="1" t="s">
        <v>247</v>
      </c>
    </row>
    <row r="1888" spans="1:14" x14ac:dyDescent="0.3">
      <c r="A1888" s="1" t="s">
        <v>2421</v>
      </c>
      <c r="B1888" t="s">
        <v>3128</v>
      </c>
      <c r="C1888" s="2" t="s">
        <v>3144</v>
      </c>
      <c r="D1888" t="s">
        <v>282</v>
      </c>
      <c r="E1888" s="10" t="s">
        <v>187</v>
      </c>
      <c r="F1888" s="14" t="s">
        <v>119</v>
      </c>
      <c r="G1888" s="5" t="s">
        <v>1210</v>
      </c>
      <c r="H1888" s="6" t="s">
        <v>120</v>
      </c>
      <c r="I1888" s="4" t="s">
        <v>3130</v>
      </c>
      <c r="J1888" s="4" t="s">
        <v>121</v>
      </c>
      <c r="K1888" t="s">
        <v>254</v>
      </c>
      <c r="L1888" t="s">
        <v>3131</v>
      </c>
      <c r="M1888" t="s">
        <v>247</v>
      </c>
      <c r="N1888" t="s">
        <v>247</v>
      </c>
    </row>
    <row r="1889" spans="1:14" x14ac:dyDescent="0.3">
      <c r="A1889" s="1" t="s">
        <v>2421</v>
      </c>
      <c r="B1889" t="s">
        <v>3128</v>
      </c>
      <c r="C1889" s="2" t="s">
        <v>3145</v>
      </c>
      <c r="D1889" t="s">
        <v>282</v>
      </c>
      <c r="E1889" s="10" t="s">
        <v>187</v>
      </c>
      <c r="F1889" s="14" t="s">
        <v>119</v>
      </c>
      <c r="G1889" s="5" t="s">
        <v>1210</v>
      </c>
      <c r="H1889" s="6" t="s">
        <v>120</v>
      </c>
      <c r="I1889" s="4" t="s">
        <v>3130</v>
      </c>
      <c r="J1889" s="4" t="s">
        <v>121</v>
      </c>
      <c r="K1889" t="s">
        <v>300</v>
      </c>
      <c r="L1889" t="s">
        <v>3131</v>
      </c>
      <c r="M1889" t="s">
        <v>247</v>
      </c>
      <c r="N1889" s="1" t="s">
        <v>247</v>
      </c>
    </row>
    <row r="1890" spans="1:14" x14ac:dyDescent="0.3">
      <c r="A1890" s="1" t="s">
        <v>2421</v>
      </c>
      <c r="B1890" t="s">
        <v>3128</v>
      </c>
      <c r="C1890" s="2" t="s">
        <v>3146</v>
      </c>
      <c r="D1890" t="s">
        <v>282</v>
      </c>
      <c r="E1890" s="10" t="s">
        <v>187</v>
      </c>
      <c r="F1890" s="14" t="s">
        <v>119</v>
      </c>
      <c r="G1890" s="5" t="s">
        <v>1210</v>
      </c>
      <c r="H1890" s="6" t="s">
        <v>120</v>
      </c>
      <c r="I1890" s="4" t="s">
        <v>3130</v>
      </c>
      <c r="J1890" s="4" t="s">
        <v>121</v>
      </c>
      <c r="K1890" t="s">
        <v>230</v>
      </c>
      <c r="L1890" t="s">
        <v>3131</v>
      </c>
      <c r="M1890" t="s">
        <v>247</v>
      </c>
      <c r="N1890" s="1" t="s">
        <v>247</v>
      </c>
    </row>
    <row r="1891" spans="1:14" x14ac:dyDescent="0.3">
      <c r="A1891" s="1" t="s">
        <v>2421</v>
      </c>
      <c r="B1891" t="s">
        <v>3128</v>
      </c>
      <c r="C1891" s="2" t="s">
        <v>3147</v>
      </c>
      <c r="D1891" t="s">
        <v>282</v>
      </c>
      <c r="E1891" s="10" t="s">
        <v>187</v>
      </c>
      <c r="F1891" s="14" t="s">
        <v>119</v>
      </c>
      <c r="G1891" s="5" t="s">
        <v>1210</v>
      </c>
      <c r="H1891" s="6" t="s">
        <v>120</v>
      </c>
      <c r="I1891" s="4" t="s">
        <v>3130</v>
      </c>
      <c r="J1891" s="4" t="s">
        <v>121</v>
      </c>
      <c r="K1891" t="s">
        <v>230</v>
      </c>
      <c r="L1891" t="s">
        <v>3131</v>
      </c>
      <c r="M1891" t="s">
        <v>247</v>
      </c>
      <c r="N1891" t="s">
        <v>247</v>
      </c>
    </row>
    <row r="1892" spans="1:14" x14ac:dyDescent="0.3">
      <c r="A1892" s="1" t="s">
        <v>2421</v>
      </c>
      <c r="B1892" t="s">
        <v>3128</v>
      </c>
      <c r="C1892" s="2" t="s">
        <v>3148</v>
      </c>
      <c r="D1892" t="s">
        <v>282</v>
      </c>
      <c r="E1892" s="10" t="s">
        <v>187</v>
      </c>
      <c r="F1892" s="14" t="s">
        <v>119</v>
      </c>
      <c r="G1892" s="5" t="s">
        <v>1210</v>
      </c>
      <c r="H1892" s="6" t="s">
        <v>120</v>
      </c>
      <c r="I1892" s="4" t="s">
        <v>3130</v>
      </c>
      <c r="J1892" s="4" t="s">
        <v>121</v>
      </c>
      <c r="K1892" t="s">
        <v>230</v>
      </c>
      <c r="L1892" t="s">
        <v>3131</v>
      </c>
      <c r="M1892" t="s">
        <v>247</v>
      </c>
      <c r="N1892" s="1" t="s">
        <v>247</v>
      </c>
    </row>
    <row r="1893" spans="1:14" x14ac:dyDescent="0.3">
      <c r="A1893" s="1" t="s">
        <v>2421</v>
      </c>
      <c r="B1893" t="s">
        <v>3128</v>
      </c>
      <c r="C1893" s="2" t="s">
        <v>3149</v>
      </c>
      <c r="D1893" t="s">
        <v>282</v>
      </c>
      <c r="E1893" s="10" t="s">
        <v>187</v>
      </c>
      <c r="F1893" s="14" t="s">
        <v>119</v>
      </c>
      <c r="G1893" s="5" t="s">
        <v>1210</v>
      </c>
      <c r="H1893" s="6" t="s">
        <v>120</v>
      </c>
      <c r="I1893" s="4" t="s">
        <v>3130</v>
      </c>
      <c r="J1893" s="4" t="s">
        <v>121</v>
      </c>
      <c r="K1893" t="s">
        <v>3150</v>
      </c>
      <c r="L1893" t="s">
        <v>3131</v>
      </c>
      <c r="M1893" t="s">
        <v>247</v>
      </c>
      <c r="N1893" s="1" t="s">
        <v>247</v>
      </c>
    </row>
    <row r="1894" spans="1:14" x14ac:dyDescent="0.3">
      <c r="A1894" s="1" t="s">
        <v>2421</v>
      </c>
      <c r="B1894" t="s">
        <v>3128</v>
      </c>
      <c r="C1894" s="2" t="s">
        <v>3151</v>
      </c>
      <c r="D1894" t="s">
        <v>282</v>
      </c>
      <c r="E1894" s="3" t="s">
        <v>152</v>
      </c>
      <c r="F1894" s="14" t="s">
        <v>119</v>
      </c>
      <c r="G1894" s="5" t="s">
        <v>1210</v>
      </c>
      <c r="H1894" s="6" t="s">
        <v>120</v>
      </c>
      <c r="I1894" s="4" t="s">
        <v>3130</v>
      </c>
      <c r="J1894" s="4" t="s">
        <v>121</v>
      </c>
      <c r="K1894" t="s">
        <v>387</v>
      </c>
      <c r="L1894" t="s">
        <v>3131</v>
      </c>
      <c r="N1894" s="1" t="s">
        <v>247</v>
      </c>
    </row>
    <row r="1895" spans="1:14" x14ac:dyDescent="0.3">
      <c r="A1895" s="1" t="s">
        <v>2421</v>
      </c>
      <c r="B1895" t="s">
        <v>3128</v>
      </c>
      <c r="C1895" s="2" t="s">
        <v>3152</v>
      </c>
      <c r="D1895" t="s">
        <v>282</v>
      </c>
      <c r="E1895" s="3" t="s">
        <v>152</v>
      </c>
      <c r="F1895" s="15" t="s">
        <v>118</v>
      </c>
      <c r="G1895" s="5" t="s">
        <v>1210</v>
      </c>
      <c r="H1895" s="6" t="s">
        <v>120</v>
      </c>
      <c r="I1895" s="4" t="s">
        <v>3130</v>
      </c>
      <c r="J1895" s="4" t="s">
        <v>121</v>
      </c>
      <c r="K1895" t="s">
        <v>230</v>
      </c>
      <c r="L1895" t="s">
        <v>3131</v>
      </c>
      <c r="M1895" t="s">
        <v>247</v>
      </c>
      <c r="N1895" s="1" t="s">
        <v>247</v>
      </c>
    </row>
    <row r="1896" spans="1:14" x14ac:dyDescent="0.3">
      <c r="A1896" s="1" t="s">
        <v>2421</v>
      </c>
      <c r="B1896" t="s">
        <v>3128</v>
      </c>
      <c r="C1896" s="2" t="s">
        <v>3153</v>
      </c>
      <c r="D1896" t="s">
        <v>282</v>
      </c>
      <c r="E1896" s="10" t="s">
        <v>187</v>
      </c>
      <c r="F1896" s="14" t="s">
        <v>119</v>
      </c>
      <c r="G1896" s="5" t="s">
        <v>1210</v>
      </c>
      <c r="H1896" s="6" t="s">
        <v>120</v>
      </c>
      <c r="I1896" s="4" t="s">
        <v>3130</v>
      </c>
      <c r="J1896" s="4" t="s">
        <v>121</v>
      </c>
      <c r="K1896" t="s">
        <v>254</v>
      </c>
      <c r="L1896" t="s">
        <v>3131</v>
      </c>
      <c r="M1896" t="s">
        <v>247</v>
      </c>
      <c r="N1896" s="1" t="s">
        <v>247</v>
      </c>
    </row>
    <row r="1897" spans="1:14" x14ac:dyDescent="0.3">
      <c r="A1897" s="1" t="s">
        <v>2421</v>
      </c>
      <c r="B1897" t="s">
        <v>3128</v>
      </c>
      <c r="C1897" s="2" t="s">
        <v>3154</v>
      </c>
      <c r="D1897" t="s">
        <v>282</v>
      </c>
      <c r="E1897" s="3" t="s">
        <v>152</v>
      </c>
      <c r="F1897" s="14" t="s">
        <v>119</v>
      </c>
      <c r="G1897" s="5" t="s">
        <v>1210</v>
      </c>
      <c r="H1897" s="6" t="s">
        <v>120</v>
      </c>
      <c r="I1897" s="4" t="s">
        <v>3130</v>
      </c>
      <c r="J1897" s="4" t="s">
        <v>121</v>
      </c>
      <c r="K1897" t="s">
        <v>235</v>
      </c>
      <c r="L1897" t="s">
        <v>3131</v>
      </c>
      <c r="N1897" t="s">
        <v>247</v>
      </c>
    </row>
    <row r="1898" spans="1:14" x14ac:dyDescent="0.3">
      <c r="A1898" s="1" t="s">
        <v>2421</v>
      </c>
      <c r="B1898" t="s">
        <v>3128</v>
      </c>
      <c r="C1898" s="2" t="s">
        <v>3155</v>
      </c>
      <c r="D1898" t="s">
        <v>282</v>
      </c>
      <c r="E1898" s="10" t="s">
        <v>187</v>
      </c>
      <c r="F1898" s="14" t="s">
        <v>119</v>
      </c>
      <c r="G1898" s="5" t="s">
        <v>1210</v>
      </c>
      <c r="H1898" s="6" t="s">
        <v>120</v>
      </c>
      <c r="I1898" s="4" t="s">
        <v>3130</v>
      </c>
      <c r="J1898" s="4" t="s">
        <v>121</v>
      </c>
      <c r="K1898" t="s">
        <v>230</v>
      </c>
      <c r="L1898" t="s">
        <v>3131</v>
      </c>
      <c r="M1898" t="s">
        <v>247</v>
      </c>
      <c r="N1898" t="s">
        <v>247</v>
      </c>
    </row>
    <row r="1899" spans="1:14" x14ac:dyDescent="0.3">
      <c r="A1899" s="1" t="s">
        <v>2421</v>
      </c>
      <c r="B1899" t="s">
        <v>3128</v>
      </c>
      <c r="C1899" s="2" t="s">
        <v>3156</v>
      </c>
      <c r="D1899" t="s">
        <v>282</v>
      </c>
      <c r="E1899" s="10" t="s">
        <v>187</v>
      </c>
      <c r="F1899" s="14" t="s">
        <v>119</v>
      </c>
      <c r="G1899" s="5" t="s">
        <v>1210</v>
      </c>
      <c r="H1899" s="6" t="s">
        <v>120</v>
      </c>
      <c r="I1899" s="4" t="s">
        <v>3130</v>
      </c>
      <c r="J1899" s="4" t="s">
        <v>121</v>
      </c>
      <c r="K1899" t="s">
        <v>230</v>
      </c>
      <c r="L1899" t="s">
        <v>3131</v>
      </c>
      <c r="M1899" t="s">
        <v>247</v>
      </c>
      <c r="N1899" t="s">
        <v>247</v>
      </c>
    </row>
    <row r="1900" spans="1:14" x14ac:dyDescent="0.3">
      <c r="A1900" s="1" t="s">
        <v>2421</v>
      </c>
      <c r="B1900" t="s">
        <v>3128</v>
      </c>
      <c r="C1900" s="2" t="s">
        <v>3157</v>
      </c>
      <c r="D1900" t="s">
        <v>282</v>
      </c>
      <c r="E1900" s="10" t="s">
        <v>187</v>
      </c>
      <c r="F1900" s="14" t="s">
        <v>119</v>
      </c>
      <c r="G1900" s="5" t="s">
        <v>1210</v>
      </c>
      <c r="H1900" s="6" t="s">
        <v>120</v>
      </c>
      <c r="I1900" s="4" t="s">
        <v>3130</v>
      </c>
      <c r="J1900" s="4" t="s">
        <v>121</v>
      </c>
      <c r="K1900" t="s">
        <v>230</v>
      </c>
      <c r="L1900" t="s">
        <v>3131</v>
      </c>
      <c r="M1900" t="s">
        <v>247</v>
      </c>
      <c r="N1900" s="1" t="s">
        <v>247</v>
      </c>
    </row>
    <row r="1901" spans="1:14" x14ac:dyDescent="0.3">
      <c r="A1901" s="1" t="s">
        <v>2421</v>
      </c>
      <c r="B1901" t="s">
        <v>3128</v>
      </c>
      <c r="C1901" s="2" t="s">
        <v>3158</v>
      </c>
      <c r="D1901" t="s">
        <v>282</v>
      </c>
      <c r="E1901" s="3" t="s">
        <v>152</v>
      </c>
      <c r="F1901" s="14" t="s">
        <v>119</v>
      </c>
      <c r="G1901" s="5" t="s">
        <v>1210</v>
      </c>
      <c r="H1901" s="6" t="s">
        <v>120</v>
      </c>
      <c r="I1901" s="4" t="s">
        <v>3130</v>
      </c>
      <c r="J1901" s="4" t="s">
        <v>121</v>
      </c>
      <c r="K1901" t="s">
        <v>387</v>
      </c>
      <c r="L1901" t="s">
        <v>3131</v>
      </c>
      <c r="N1901" t="s">
        <v>247</v>
      </c>
    </row>
    <row r="1902" spans="1:14" x14ac:dyDescent="0.3">
      <c r="A1902" s="1" t="s">
        <v>2421</v>
      </c>
      <c r="B1902" t="s">
        <v>3128</v>
      </c>
      <c r="C1902" s="2" t="s">
        <v>3159</v>
      </c>
      <c r="D1902" t="s">
        <v>282</v>
      </c>
      <c r="E1902" s="10" t="s">
        <v>187</v>
      </c>
      <c r="F1902" s="14" t="s">
        <v>119</v>
      </c>
      <c r="G1902" s="5" t="s">
        <v>1210</v>
      </c>
      <c r="H1902" s="6" t="s">
        <v>120</v>
      </c>
      <c r="I1902" s="4" t="s">
        <v>3130</v>
      </c>
      <c r="J1902" s="4" t="s">
        <v>121</v>
      </c>
      <c r="K1902" t="s">
        <v>230</v>
      </c>
      <c r="L1902" t="s">
        <v>3131</v>
      </c>
      <c r="M1902" t="s">
        <v>247</v>
      </c>
      <c r="N1902" s="1" t="s">
        <v>247</v>
      </c>
    </row>
    <row r="1903" spans="1:14" x14ac:dyDescent="0.3">
      <c r="A1903" s="1" t="s">
        <v>2421</v>
      </c>
      <c r="B1903" t="s">
        <v>3128</v>
      </c>
      <c r="C1903" s="2" t="s">
        <v>3160</v>
      </c>
      <c r="D1903" t="s">
        <v>282</v>
      </c>
      <c r="E1903" s="3" t="s">
        <v>152</v>
      </c>
      <c r="F1903" s="14" t="s">
        <v>119</v>
      </c>
      <c r="G1903" s="5" t="s">
        <v>1210</v>
      </c>
      <c r="H1903" s="6" t="s">
        <v>120</v>
      </c>
      <c r="I1903" s="4" t="s">
        <v>3130</v>
      </c>
      <c r="J1903" s="4" t="s">
        <v>121</v>
      </c>
      <c r="K1903" t="s">
        <v>230</v>
      </c>
      <c r="L1903" t="s">
        <v>3131</v>
      </c>
      <c r="M1903" t="s">
        <v>247</v>
      </c>
      <c r="N1903" t="s">
        <v>247</v>
      </c>
    </row>
    <row r="1904" spans="1:14" x14ac:dyDescent="0.3">
      <c r="A1904" s="1" t="s">
        <v>2421</v>
      </c>
      <c r="B1904" t="s">
        <v>3128</v>
      </c>
      <c r="C1904" s="2" t="s">
        <v>3161</v>
      </c>
      <c r="D1904" t="s">
        <v>282</v>
      </c>
      <c r="E1904" s="3" t="s">
        <v>152</v>
      </c>
      <c r="F1904" s="14" t="s">
        <v>119</v>
      </c>
      <c r="G1904" s="5" t="s">
        <v>1210</v>
      </c>
      <c r="H1904" s="6" t="s">
        <v>120</v>
      </c>
      <c r="I1904" s="4" t="s">
        <v>3130</v>
      </c>
      <c r="J1904" s="4" t="s">
        <v>121</v>
      </c>
      <c r="K1904" t="s">
        <v>230</v>
      </c>
      <c r="L1904" t="s">
        <v>3131</v>
      </c>
      <c r="M1904" t="s">
        <v>247</v>
      </c>
      <c r="N1904" t="s">
        <v>247</v>
      </c>
    </row>
    <row r="1905" spans="1:14" x14ac:dyDescent="0.3">
      <c r="A1905" s="1" t="s">
        <v>2421</v>
      </c>
      <c r="B1905" t="s">
        <v>3128</v>
      </c>
      <c r="C1905" s="2" t="s">
        <v>3162</v>
      </c>
      <c r="D1905" t="s">
        <v>282</v>
      </c>
      <c r="E1905" s="10" t="s">
        <v>187</v>
      </c>
      <c r="F1905" s="14" t="s">
        <v>119</v>
      </c>
      <c r="G1905" s="5" t="s">
        <v>1210</v>
      </c>
      <c r="H1905" s="6" t="s">
        <v>120</v>
      </c>
      <c r="I1905" s="4" t="s">
        <v>3130</v>
      </c>
      <c r="J1905" s="4" t="s">
        <v>121</v>
      </c>
      <c r="K1905" t="s">
        <v>230</v>
      </c>
      <c r="L1905" t="s">
        <v>3131</v>
      </c>
      <c r="M1905" t="s">
        <v>247</v>
      </c>
      <c r="N1905" s="1" t="s">
        <v>247</v>
      </c>
    </row>
    <row r="1906" spans="1:14" x14ac:dyDescent="0.3">
      <c r="A1906" s="1" t="s">
        <v>2421</v>
      </c>
      <c r="B1906" t="s">
        <v>3128</v>
      </c>
      <c r="C1906" s="2" t="s">
        <v>3163</v>
      </c>
      <c r="D1906" t="s">
        <v>282</v>
      </c>
      <c r="E1906" s="10" t="s">
        <v>187</v>
      </c>
      <c r="F1906" s="14" t="s">
        <v>119</v>
      </c>
      <c r="G1906" s="5" t="s">
        <v>1210</v>
      </c>
      <c r="H1906" s="6" t="s">
        <v>120</v>
      </c>
      <c r="I1906" s="4" t="s">
        <v>3130</v>
      </c>
      <c r="J1906" s="4" t="s">
        <v>121</v>
      </c>
      <c r="K1906" t="s">
        <v>230</v>
      </c>
      <c r="L1906" t="s">
        <v>3131</v>
      </c>
      <c r="M1906" t="s">
        <v>247</v>
      </c>
      <c r="N1906" t="s">
        <v>247</v>
      </c>
    </row>
    <row r="1907" spans="1:14" x14ac:dyDescent="0.3">
      <c r="A1907" s="1" t="s">
        <v>2421</v>
      </c>
      <c r="B1907" t="s">
        <v>3128</v>
      </c>
      <c r="C1907" s="2" t="s">
        <v>3164</v>
      </c>
      <c r="D1907" t="s">
        <v>282</v>
      </c>
      <c r="E1907" s="10" t="s">
        <v>187</v>
      </c>
      <c r="F1907" s="14" t="s">
        <v>119</v>
      </c>
      <c r="G1907" s="5" t="s">
        <v>1210</v>
      </c>
      <c r="H1907" s="6" t="s">
        <v>120</v>
      </c>
      <c r="I1907" s="4" t="s">
        <v>3130</v>
      </c>
      <c r="J1907" s="4" t="s">
        <v>121</v>
      </c>
      <c r="K1907" t="s">
        <v>230</v>
      </c>
      <c r="L1907" t="s">
        <v>3131</v>
      </c>
      <c r="M1907" t="s">
        <v>247</v>
      </c>
      <c r="N1907" s="1" t="s">
        <v>247</v>
      </c>
    </row>
    <row r="1908" spans="1:14" x14ac:dyDescent="0.3">
      <c r="A1908" s="1" t="s">
        <v>2421</v>
      </c>
      <c r="B1908" t="s">
        <v>3128</v>
      </c>
      <c r="C1908" s="2" t="s">
        <v>3165</v>
      </c>
      <c r="D1908" t="s">
        <v>282</v>
      </c>
      <c r="E1908" s="3" t="s">
        <v>152</v>
      </c>
      <c r="F1908" s="15" t="s">
        <v>118</v>
      </c>
      <c r="G1908" s="5" t="s">
        <v>1210</v>
      </c>
      <c r="H1908" s="6" t="s">
        <v>120</v>
      </c>
      <c r="I1908" s="4" t="s">
        <v>3130</v>
      </c>
      <c r="J1908" s="4" t="s">
        <v>121</v>
      </c>
      <c r="K1908" t="s">
        <v>230</v>
      </c>
      <c r="L1908" t="s">
        <v>3131</v>
      </c>
      <c r="M1908" t="s">
        <v>247</v>
      </c>
      <c r="N1908" t="s">
        <v>247</v>
      </c>
    </row>
    <row r="1909" spans="1:14" x14ac:dyDescent="0.3">
      <c r="A1909" s="1" t="s">
        <v>2421</v>
      </c>
      <c r="B1909" t="s">
        <v>3128</v>
      </c>
      <c r="C1909" s="2" t="s">
        <v>3166</v>
      </c>
      <c r="D1909" t="s">
        <v>282</v>
      </c>
      <c r="E1909" s="3" t="s">
        <v>152</v>
      </c>
      <c r="F1909" s="14" t="s">
        <v>119</v>
      </c>
      <c r="G1909" s="5" t="s">
        <v>1210</v>
      </c>
      <c r="H1909" s="6" t="s">
        <v>120</v>
      </c>
      <c r="I1909" s="4" t="s">
        <v>3130</v>
      </c>
      <c r="J1909" s="4" t="s">
        <v>121</v>
      </c>
      <c r="K1909" t="s">
        <v>230</v>
      </c>
      <c r="L1909" t="s">
        <v>3131</v>
      </c>
      <c r="M1909" t="s">
        <v>247</v>
      </c>
      <c r="N1909" t="s">
        <v>247</v>
      </c>
    </row>
    <row r="1910" spans="1:14" x14ac:dyDescent="0.3">
      <c r="A1910" s="1" t="s">
        <v>2421</v>
      </c>
      <c r="B1910" t="s">
        <v>3128</v>
      </c>
      <c r="C1910" s="2" t="s">
        <v>3167</v>
      </c>
      <c r="D1910" t="s">
        <v>282</v>
      </c>
      <c r="E1910" s="3" t="s">
        <v>152</v>
      </c>
      <c r="F1910" s="14" t="s">
        <v>119</v>
      </c>
      <c r="G1910" s="5" t="s">
        <v>1210</v>
      </c>
      <c r="H1910" s="6" t="s">
        <v>120</v>
      </c>
      <c r="I1910" s="4" t="s">
        <v>3130</v>
      </c>
      <c r="J1910" s="4" t="s">
        <v>121</v>
      </c>
      <c r="K1910" t="s">
        <v>230</v>
      </c>
      <c r="L1910" t="s">
        <v>3131</v>
      </c>
      <c r="M1910" t="s">
        <v>247</v>
      </c>
      <c r="N1910" t="s">
        <v>247</v>
      </c>
    </row>
    <row r="1911" spans="1:14" x14ac:dyDescent="0.3">
      <c r="A1911" s="1" t="s">
        <v>2421</v>
      </c>
      <c r="B1911" t="s">
        <v>3128</v>
      </c>
      <c r="C1911" s="2" t="s">
        <v>3168</v>
      </c>
      <c r="D1911" t="s">
        <v>282</v>
      </c>
      <c r="E1911" s="10" t="s">
        <v>187</v>
      </c>
      <c r="F1911" s="14" t="s">
        <v>119</v>
      </c>
      <c r="G1911" s="5" t="s">
        <v>1210</v>
      </c>
      <c r="H1911" s="6" t="s">
        <v>120</v>
      </c>
      <c r="I1911" s="4" t="s">
        <v>3130</v>
      </c>
      <c r="J1911" s="4" t="s">
        <v>121</v>
      </c>
      <c r="K1911" t="s">
        <v>230</v>
      </c>
      <c r="L1911" t="s">
        <v>3131</v>
      </c>
      <c r="M1911" t="s">
        <v>247</v>
      </c>
      <c r="N1911" s="1" t="s">
        <v>247</v>
      </c>
    </row>
    <row r="1912" spans="1:14" x14ac:dyDescent="0.3">
      <c r="A1912" s="1" t="s">
        <v>2421</v>
      </c>
      <c r="B1912" t="s">
        <v>3128</v>
      </c>
      <c r="C1912" s="2" t="s">
        <v>3169</v>
      </c>
      <c r="D1912" t="s">
        <v>282</v>
      </c>
      <c r="E1912" s="3" t="s">
        <v>152</v>
      </c>
      <c r="F1912" s="14" t="s">
        <v>119</v>
      </c>
      <c r="G1912" s="5" t="s">
        <v>1210</v>
      </c>
      <c r="H1912" s="6" t="s">
        <v>120</v>
      </c>
      <c r="I1912" s="4" t="s">
        <v>3130</v>
      </c>
      <c r="J1912" s="4" t="s">
        <v>121</v>
      </c>
      <c r="K1912" t="s">
        <v>230</v>
      </c>
      <c r="L1912" t="s">
        <v>3131</v>
      </c>
      <c r="M1912" t="s">
        <v>247</v>
      </c>
      <c r="N1912" s="1" t="s">
        <v>247</v>
      </c>
    </row>
    <row r="1913" spans="1:14" x14ac:dyDescent="0.3">
      <c r="A1913" s="1" t="s">
        <v>2421</v>
      </c>
      <c r="B1913" t="s">
        <v>3128</v>
      </c>
      <c r="C1913" s="2" t="s">
        <v>3170</v>
      </c>
      <c r="D1913" t="s">
        <v>282</v>
      </c>
      <c r="E1913" s="3" t="s">
        <v>152</v>
      </c>
      <c r="F1913" s="15" t="s">
        <v>118</v>
      </c>
      <c r="G1913" s="5" t="s">
        <v>1210</v>
      </c>
      <c r="H1913" s="6" t="s">
        <v>120</v>
      </c>
      <c r="I1913" s="4" t="s">
        <v>3130</v>
      </c>
      <c r="J1913" s="4" t="s">
        <v>121</v>
      </c>
      <c r="K1913" t="s">
        <v>230</v>
      </c>
      <c r="L1913" t="s">
        <v>3131</v>
      </c>
      <c r="M1913" t="s">
        <v>247</v>
      </c>
      <c r="N1913" s="1" t="s">
        <v>247</v>
      </c>
    </row>
    <row r="1914" spans="1:14" x14ac:dyDescent="0.3">
      <c r="A1914" s="1" t="s">
        <v>2421</v>
      </c>
      <c r="B1914" t="s">
        <v>3128</v>
      </c>
      <c r="C1914" s="2" t="s">
        <v>3171</v>
      </c>
      <c r="D1914" t="s">
        <v>282</v>
      </c>
      <c r="E1914" s="3" t="s">
        <v>152</v>
      </c>
      <c r="F1914" s="14" t="s">
        <v>119</v>
      </c>
      <c r="G1914" s="5" t="s">
        <v>1210</v>
      </c>
      <c r="H1914" s="6" t="s">
        <v>120</v>
      </c>
      <c r="I1914" s="4" t="s">
        <v>3130</v>
      </c>
      <c r="J1914" s="4" t="s">
        <v>121</v>
      </c>
      <c r="K1914" t="s">
        <v>424</v>
      </c>
      <c r="L1914" t="s">
        <v>3131</v>
      </c>
      <c r="N1914" s="1" t="s">
        <v>247</v>
      </c>
    </row>
    <row r="1915" spans="1:14" x14ac:dyDescent="0.3">
      <c r="A1915" s="1" t="s">
        <v>2421</v>
      </c>
      <c r="B1915" t="s">
        <v>3128</v>
      </c>
      <c r="C1915" s="2" t="s">
        <v>3172</v>
      </c>
      <c r="D1915" t="s">
        <v>282</v>
      </c>
      <c r="E1915" s="3" t="s">
        <v>152</v>
      </c>
      <c r="F1915" s="15" t="s">
        <v>118</v>
      </c>
      <c r="G1915" s="5" t="s">
        <v>1210</v>
      </c>
      <c r="H1915" s="6" t="s">
        <v>120</v>
      </c>
      <c r="I1915" s="4" t="s">
        <v>3130</v>
      </c>
      <c r="J1915" s="4" t="s">
        <v>121</v>
      </c>
      <c r="K1915" t="s">
        <v>230</v>
      </c>
      <c r="L1915" t="s">
        <v>3131</v>
      </c>
      <c r="M1915" t="s">
        <v>247</v>
      </c>
      <c r="N1915" t="s">
        <v>247</v>
      </c>
    </row>
    <row r="1916" spans="1:14" x14ac:dyDescent="0.3">
      <c r="A1916" s="1" t="s">
        <v>2421</v>
      </c>
      <c r="B1916" t="s">
        <v>3128</v>
      </c>
      <c r="C1916" s="2" t="s">
        <v>3173</v>
      </c>
      <c r="D1916" t="s">
        <v>282</v>
      </c>
      <c r="E1916" s="3" t="s">
        <v>152</v>
      </c>
      <c r="F1916" s="14" t="s">
        <v>119</v>
      </c>
      <c r="G1916" s="5" t="s">
        <v>1210</v>
      </c>
      <c r="H1916" s="6" t="s">
        <v>120</v>
      </c>
      <c r="I1916" s="4" t="s">
        <v>3130</v>
      </c>
      <c r="J1916" s="4" t="s">
        <v>121</v>
      </c>
      <c r="K1916" t="s">
        <v>387</v>
      </c>
      <c r="L1916" t="s">
        <v>3131</v>
      </c>
      <c r="N1916" s="1" t="s">
        <v>247</v>
      </c>
    </row>
    <row r="1917" spans="1:14" x14ac:dyDescent="0.3">
      <c r="A1917" s="1" t="s">
        <v>2421</v>
      </c>
      <c r="B1917" t="s">
        <v>3128</v>
      </c>
      <c r="C1917" s="2" t="s">
        <v>3174</v>
      </c>
      <c r="D1917" t="s">
        <v>282</v>
      </c>
      <c r="E1917" s="3" t="s">
        <v>152</v>
      </c>
      <c r="F1917" s="14" t="s">
        <v>119</v>
      </c>
      <c r="G1917" s="5" t="s">
        <v>1210</v>
      </c>
      <c r="H1917" s="6" t="s">
        <v>120</v>
      </c>
      <c r="I1917" s="4" t="s">
        <v>3130</v>
      </c>
      <c r="J1917" s="4" t="s">
        <v>121</v>
      </c>
      <c r="K1917" t="s">
        <v>230</v>
      </c>
      <c r="L1917" t="s">
        <v>3131</v>
      </c>
      <c r="M1917" t="s">
        <v>247</v>
      </c>
      <c r="N1917" s="1" t="s">
        <v>247</v>
      </c>
    </row>
    <row r="1918" spans="1:14" x14ac:dyDescent="0.3">
      <c r="A1918" s="1" t="s">
        <v>2421</v>
      </c>
      <c r="B1918" t="s">
        <v>3128</v>
      </c>
      <c r="C1918" s="2" t="s">
        <v>3175</v>
      </c>
      <c r="D1918" t="s">
        <v>282</v>
      </c>
      <c r="E1918" s="3" t="s">
        <v>152</v>
      </c>
      <c r="F1918" s="14" t="s">
        <v>119</v>
      </c>
      <c r="G1918" s="5" t="s">
        <v>1210</v>
      </c>
      <c r="H1918" s="6" t="s">
        <v>120</v>
      </c>
      <c r="I1918" s="4" t="s">
        <v>3130</v>
      </c>
      <c r="J1918" s="4" t="s">
        <v>121</v>
      </c>
      <c r="K1918" t="s">
        <v>230</v>
      </c>
      <c r="L1918" t="s">
        <v>3131</v>
      </c>
      <c r="M1918" t="s">
        <v>247</v>
      </c>
      <c r="N1918" s="1" t="s">
        <v>247</v>
      </c>
    </row>
    <row r="1919" spans="1:14" x14ac:dyDescent="0.3">
      <c r="A1919" s="1" t="s">
        <v>2421</v>
      </c>
      <c r="B1919" t="s">
        <v>3128</v>
      </c>
      <c r="C1919" s="2" t="s">
        <v>3176</v>
      </c>
      <c r="D1919" t="s">
        <v>282</v>
      </c>
      <c r="E1919" s="3" t="s">
        <v>152</v>
      </c>
      <c r="F1919" s="15" t="s">
        <v>118</v>
      </c>
      <c r="G1919" s="5" t="s">
        <v>1210</v>
      </c>
      <c r="H1919" s="6" t="s">
        <v>120</v>
      </c>
      <c r="I1919" s="4" t="s">
        <v>3130</v>
      </c>
      <c r="J1919" s="4" t="s">
        <v>121</v>
      </c>
      <c r="K1919" t="s">
        <v>230</v>
      </c>
      <c r="L1919" t="s">
        <v>3131</v>
      </c>
      <c r="M1919" t="s">
        <v>247</v>
      </c>
      <c r="N1919" s="1" t="s">
        <v>247</v>
      </c>
    </row>
    <row r="1920" spans="1:14" x14ac:dyDescent="0.3">
      <c r="A1920" s="1" t="s">
        <v>2421</v>
      </c>
      <c r="B1920" t="s">
        <v>3128</v>
      </c>
      <c r="C1920" s="2" t="s">
        <v>3177</v>
      </c>
      <c r="D1920" t="s">
        <v>282</v>
      </c>
      <c r="E1920" s="3" t="s">
        <v>152</v>
      </c>
      <c r="F1920" s="14" t="s">
        <v>119</v>
      </c>
      <c r="G1920" s="5" t="s">
        <v>1210</v>
      </c>
      <c r="H1920" s="6" t="s">
        <v>120</v>
      </c>
      <c r="I1920" s="4" t="s">
        <v>3130</v>
      </c>
      <c r="J1920" s="4" t="s">
        <v>121</v>
      </c>
      <c r="K1920" t="s">
        <v>230</v>
      </c>
      <c r="L1920" t="s">
        <v>3131</v>
      </c>
      <c r="M1920" t="s">
        <v>247</v>
      </c>
      <c r="N1920" t="s">
        <v>247</v>
      </c>
    </row>
    <row r="1921" spans="1:14" x14ac:dyDescent="0.3">
      <c r="A1921" s="1" t="s">
        <v>2421</v>
      </c>
      <c r="B1921" t="s">
        <v>3128</v>
      </c>
      <c r="C1921" s="2" t="s">
        <v>3178</v>
      </c>
      <c r="D1921" t="s">
        <v>282</v>
      </c>
      <c r="E1921" s="3" t="s">
        <v>152</v>
      </c>
      <c r="F1921" s="14" t="s">
        <v>119</v>
      </c>
      <c r="G1921" s="5" t="s">
        <v>1210</v>
      </c>
      <c r="H1921" s="6" t="s">
        <v>120</v>
      </c>
      <c r="I1921" s="4" t="s">
        <v>3130</v>
      </c>
      <c r="J1921" s="4" t="s">
        <v>121</v>
      </c>
      <c r="K1921" t="s">
        <v>254</v>
      </c>
      <c r="L1921" t="s">
        <v>3131</v>
      </c>
      <c r="M1921" t="s">
        <v>247</v>
      </c>
      <c r="N1921" s="1" t="s">
        <v>247</v>
      </c>
    </row>
    <row r="1922" spans="1:14" x14ac:dyDescent="0.3">
      <c r="A1922" s="1" t="s">
        <v>2421</v>
      </c>
      <c r="B1922" t="s">
        <v>3128</v>
      </c>
      <c r="C1922" s="2" t="s">
        <v>3179</v>
      </c>
      <c r="D1922" t="s">
        <v>282</v>
      </c>
      <c r="E1922" s="10" t="s">
        <v>187</v>
      </c>
      <c r="F1922" s="14" t="s">
        <v>119</v>
      </c>
      <c r="G1922" s="5" t="s">
        <v>1210</v>
      </c>
      <c r="H1922" s="6" t="s">
        <v>120</v>
      </c>
      <c r="I1922" s="4" t="s">
        <v>3130</v>
      </c>
      <c r="J1922" s="4" t="s">
        <v>121</v>
      </c>
      <c r="K1922" t="s">
        <v>254</v>
      </c>
      <c r="L1922" t="s">
        <v>3131</v>
      </c>
      <c r="M1922" t="s">
        <v>247</v>
      </c>
      <c r="N1922" s="1" t="s">
        <v>247</v>
      </c>
    </row>
    <row r="1923" spans="1:14" x14ac:dyDescent="0.3">
      <c r="A1923" s="1" t="s">
        <v>2421</v>
      </c>
      <c r="B1923" t="s">
        <v>3128</v>
      </c>
      <c r="C1923" s="2" t="s">
        <v>3180</v>
      </c>
      <c r="D1923" t="s">
        <v>282</v>
      </c>
      <c r="E1923" s="10" t="s">
        <v>187</v>
      </c>
      <c r="F1923" s="14" t="s">
        <v>119</v>
      </c>
      <c r="G1923" s="5" t="s">
        <v>1210</v>
      </c>
      <c r="H1923" s="6" t="s">
        <v>120</v>
      </c>
      <c r="I1923" s="4" t="s">
        <v>3130</v>
      </c>
      <c r="J1923" s="4" t="s">
        <v>121</v>
      </c>
      <c r="K1923" t="s">
        <v>230</v>
      </c>
      <c r="L1923" t="s">
        <v>3131</v>
      </c>
      <c r="M1923" t="s">
        <v>247</v>
      </c>
      <c r="N1923" s="1" t="s">
        <v>247</v>
      </c>
    </row>
    <row r="1924" spans="1:14" x14ac:dyDescent="0.3">
      <c r="A1924" s="1" t="s">
        <v>2421</v>
      </c>
      <c r="B1924" t="s">
        <v>3128</v>
      </c>
      <c r="C1924" s="2" t="s">
        <v>3181</v>
      </c>
      <c r="D1924" t="s">
        <v>282</v>
      </c>
      <c r="E1924" s="10" t="s">
        <v>187</v>
      </c>
      <c r="F1924" s="14" t="s">
        <v>119</v>
      </c>
      <c r="G1924" s="5" t="s">
        <v>1210</v>
      </c>
      <c r="H1924" s="6" t="s">
        <v>120</v>
      </c>
      <c r="I1924" s="4" t="s">
        <v>3130</v>
      </c>
      <c r="J1924" s="4" t="s">
        <v>121</v>
      </c>
      <c r="K1924" t="s">
        <v>230</v>
      </c>
      <c r="L1924" t="s">
        <v>3131</v>
      </c>
      <c r="M1924" t="s">
        <v>247</v>
      </c>
      <c r="N1924" s="1" t="s">
        <v>247</v>
      </c>
    </row>
    <row r="1925" spans="1:14" x14ac:dyDescent="0.3">
      <c r="A1925" s="1" t="s">
        <v>2421</v>
      </c>
      <c r="B1925" t="s">
        <v>3182</v>
      </c>
      <c r="C1925" s="2" t="s">
        <v>3183</v>
      </c>
      <c r="D1925" t="s">
        <v>282</v>
      </c>
      <c r="E1925" s="7" t="s">
        <v>158</v>
      </c>
      <c r="F1925" s="15" t="s">
        <v>118</v>
      </c>
      <c r="G1925" s="5" t="s">
        <v>3184</v>
      </c>
      <c r="H1925" s="6" t="s">
        <v>120</v>
      </c>
      <c r="I1925" s="9" t="s">
        <v>1477</v>
      </c>
      <c r="J1925" s="5" t="s">
        <v>120</v>
      </c>
      <c r="K1925" t="s">
        <v>230</v>
      </c>
      <c r="L1925" t="s">
        <v>3185</v>
      </c>
      <c r="M1925" t="s">
        <v>247</v>
      </c>
      <c r="N1925" s="1" t="s">
        <v>247</v>
      </c>
    </row>
    <row r="1926" spans="1:14" x14ac:dyDescent="0.3">
      <c r="A1926" s="1" t="s">
        <v>2421</v>
      </c>
      <c r="B1926" t="s">
        <v>3182</v>
      </c>
      <c r="C1926" s="2" t="s">
        <v>3186</v>
      </c>
      <c r="D1926" t="s">
        <v>282</v>
      </c>
      <c r="E1926" s="7" t="s">
        <v>158</v>
      </c>
      <c r="F1926" s="15" t="s">
        <v>118</v>
      </c>
      <c r="G1926" s="5" t="s">
        <v>3184</v>
      </c>
      <c r="H1926" s="6" t="s">
        <v>120</v>
      </c>
      <c r="I1926" s="9" t="s">
        <v>1477</v>
      </c>
      <c r="J1926" s="5" t="s">
        <v>120</v>
      </c>
      <c r="K1926" t="s">
        <v>230</v>
      </c>
      <c r="L1926" t="s">
        <v>3185</v>
      </c>
      <c r="M1926" t="s">
        <v>247</v>
      </c>
      <c r="N1926" s="1" t="s">
        <v>247</v>
      </c>
    </row>
    <row r="1927" spans="1:14" x14ac:dyDescent="0.3">
      <c r="A1927" s="1" t="s">
        <v>2421</v>
      </c>
      <c r="B1927" t="s">
        <v>3182</v>
      </c>
      <c r="C1927" s="2" t="s">
        <v>3187</v>
      </c>
      <c r="D1927" t="s">
        <v>282</v>
      </c>
      <c r="E1927" s="7" t="s">
        <v>158</v>
      </c>
      <c r="F1927" s="15" t="s">
        <v>118</v>
      </c>
      <c r="G1927" s="5" t="s">
        <v>3184</v>
      </c>
      <c r="H1927" s="6" t="s">
        <v>120</v>
      </c>
      <c r="I1927" s="9" t="s">
        <v>1477</v>
      </c>
      <c r="J1927" s="5" t="s">
        <v>120</v>
      </c>
      <c r="K1927" t="s">
        <v>230</v>
      </c>
      <c r="L1927" t="s">
        <v>3185</v>
      </c>
      <c r="M1927" t="s">
        <v>247</v>
      </c>
      <c r="N1927" s="1" t="s">
        <v>247</v>
      </c>
    </row>
    <row r="1928" spans="1:14" x14ac:dyDescent="0.3">
      <c r="A1928" s="1" t="s">
        <v>2421</v>
      </c>
      <c r="B1928" t="s">
        <v>3182</v>
      </c>
      <c r="C1928" s="2" t="s">
        <v>3188</v>
      </c>
      <c r="D1928" t="s">
        <v>282</v>
      </c>
      <c r="E1928" s="7" t="s">
        <v>158</v>
      </c>
      <c r="F1928" s="15" t="s">
        <v>118</v>
      </c>
      <c r="G1928" s="5" t="s">
        <v>3184</v>
      </c>
      <c r="H1928" s="6" t="s">
        <v>120</v>
      </c>
      <c r="I1928" s="9" t="s">
        <v>1477</v>
      </c>
      <c r="J1928" s="5" t="s">
        <v>120</v>
      </c>
      <c r="K1928" t="s">
        <v>230</v>
      </c>
      <c r="L1928" t="s">
        <v>3185</v>
      </c>
      <c r="M1928" t="s">
        <v>247</v>
      </c>
      <c r="N1928" t="s">
        <v>247</v>
      </c>
    </row>
    <row r="1929" spans="1:14" x14ac:dyDescent="0.3">
      <c r="A1929" s="1" t="s">
        <v>2421</v>
      </c>
      <c r="B1929" t="s">
        <v>3182</v>
      </c>
      <c r="C1929" s="2" t="s">
        <v>3189</v>
      </c>
      <c r="D1929" t="s">
        <v>282</v>
      </c>
      <c r="E1929" s="7" t="s">
        <v>158</v>
      </c>
      <c r="F1929" s="15" t="s">
        <v>118</v>
      </c>
      <c r="G1929" s="5" t="s">
        <v>3184</v>
      </c>
      <c r="H1929" s="6" t="s">
        <v>120</v>
      </c>
      <c r="I1929" s="9" t="s">
        <v>1477</v>
      </c>
      <c r="J1929" s="5" t="s">
        <v>120</v>
      </c>
      <c r="K1929" t="s">
        <v>230</v>
      </c>
      <c r="L1929" t="s">
        <v>3185</v>
      </c>
      <c r="M1929" t="s">
        <v>247</v>
      </c>
      <c r="N1929" s="1" t="s">
        <v>247</v>
      </c>
    </row>
    <row r="1930" spans="1:14" x14ac:dyDescent="0.3">
      <c r="A1930" s="1" t="s">
        <v>2421</v>
      </c>
      <c r="B1930" t="s">
        <v>3182</v>
      </c>
      <c r="C1930" s="2" t="s">
        <v>3190</v>
      </c>
      <c r="D1930" t="s">
        <v>282</v>
      </c>
      <c r="E1930" s="7" t="s">
        <v>158</v>
      </c>
      <c r="F1930" s="15" t="s">
        <v>118</v>
      </c>
      <c r="G1930" s="5" t="s">
        <v>3184</v>
      </c>
      <c r="H1930" s="6" t="s">
        <v>120</v>
      </c>
      <c r="I1930" s="9" t="s">
        <v>1477</v>
      </c>
      <c r="J1930" s="5" t="s">
        <v>120</v>
      </c>
      <c r="K1930" t="s">
        <v>230</v>
      </c>
      <c r="L1930" t="s">
        <v>3185</v>
      </c>
      <c r="M1930" t="s">
        <v>247</v>
      </c>
      <c r="N1930" s="1" t="s">
        <v>247</v>
      </c>
    </row>
    <row r="1931" spans="1:14" x14ac:dyDescent="0.3">
      <c r="A1931" s="1" t="s">
        <v>2421</v>
      </c>
      <c r="B1931" t="s">
        <v>3182</v>
      </c>
      <c r="C1931" s="2" t="s">
        <v>3191</v>
      </c>
      <c r="D1931" t="s">
        <v>282</v>
      </c>
      <c r="E1931" s="7" t="s">
        <v>158</v>
      </c>
      <c r="F1931" s="15" t="s">
        <v>118</v>
      </c>
      <c r="G1931" s="5" t="s">
        <v>3184</v>
      </c>
      <c r="H1931" s="6" t="s">
        <v>120</v>
      </c>
      <c r="I1931" s="9" t="s">
        <v>1477</v>
      </c>
      <c r="J1931" s="5" t="s">
        <v>120</v>
      </c>
      <c r="K1931" t="s">
        <v>230</v>
      </c>
      <c r="L1931" t="s">
        <v>3185</v>
      </c>
      <c r="M1931" t="s">
        <v>247</v>
      </c>
      <c r="N1931" s="1" t="s">
        <v>247</v>
      </c>
    </row>
    <row r="1932" spans="1:14" x14ac:dyDescent="0.3">
      <c r="A1932" s="1" t="s">
        <v>2421</v>
      </c>
      <c r="B1932" t="s">
        <v>3182</v>
      </c>
      <c r="C1932" s="2" t="s">
        <v>3192</v>
      </c>
      <c r="D1932" t="s">
        <v>282</v>
      </c>
      <c r="E1932" s="7" t="s">
        <v>158</v>
      </c>
      <c r="F1932" s="15" t="s">
        <v>118</v>
      </c>
      <c r="G1932" s="5" t="s">
        <v>3184</v>
      </c>
      <c r="H1932" s="6" t="s">
        <v>120</v>
      </c>
      <c r="I1932" s="9" t="s">
        <v>1477</v>
      </c>
      <c r="J1932" s="5" t="s">
        <v>120</v>
      </c>
      <c r="K1932" t="s">
        <v>235</v>
      </c>
      <c r="L1932" t="s">
        <v>3185</v>
      </c>
      <c r="N1932" s="1" t="s">
        <v>247</v>
      </c>
    </row>
    <row r="1933" spans="1:14" x14ac:dyDescent="0.3">
      <c r="A1933" s="1" t="s">
        <v>2421</v>
      </c>
      <c r="B1933" t="s">
        <v>3193</v>
      </c>
      <c r="C1933" s="2" t="s">
        <v>3194</v>
      </c>
      <c r="D1933" t="s">
        <v>282</v>
      </c>
      <c r="E1933" s="7" t="s">
        <v>158</v>
      </c>
      <c r="F1933" s="15" t="s">
        <v>118</v>
      </c>
      <c r="G1933" s="5" t="s">
        <v>2963</v>
      </c>
      <c r="H1933" s="6" t="s">
        <v>120</v>
      </c>
      <c r="I1933" s="4" t="s">
        <v>3195</v>
      </c>
      <c r="J1933" s="4" t="s">
        <v>121</v>
      </c>
      <c r="K1933" t="s">
        <v>424</v>
      </c>
      <c r="M1933" t="s">
        <v>2388</v>
      </c>
      <c r="N1933" s="1" t="s">
        <v>247</v>
      </c>
    </row>
    <row r="1934" spans="1:14" x14ac:dyDescent="0.3">
      <c r="A1934" s="1" t="s">
        <v>2421</v>
      </c>
      <c r="B1934" t="s">
        <v>3193</v>
      </c>
      <c r="C1934" s="2" t="s">
        <v>3196</v>
      </c>
      <c r="D1934" t="s">
        <v>282</v>
      </c>
      <c r="E1934" s="7" t="s">
        <v>158</v>
      </c>
      <c r="F1934" s="15" t="s">
        <v>118</v>
      </c>
      <c r="G1934" s="5" t="s">
        <v>2963</v>
      </c>
      <c r="H1934" s="6" t="s">
        <v>120</v>
      </c>
      <c r="I1934" s="4" t="s">
        <v>3195</v>
      </c>
      <c r="J1934" s="4" t="s">
        <v>121</v>
      </c>
      <c r="K1934" t="s">
        <v>387</v>
      </c>
      <c r="M1934" t="s">
        <v>2388</v>
      </c>
      <c r="N1934" s="1" t="s">
        <v>247</v>
      </c>
    </row>
    <row r="1935" spans="1:14" x14ac:dyDescent="0.3">
      <c r="A1935" s="1" t="s">
        <v>2421</v>
      </c>
      <c r="B1935" t="s">
        <v>3193</v>
      </c>
      <c r="C1935" s="2" t="s">
        <v>3197</v>
      </c>
      <c r="D1935" t="s">
        <v>282</v>
      </c>
      <c r="E1935" s="7" t="s">
        <v>158</v>
      </c>
      <c r="F1935" s="15" t="s">
        <v>118</v>
      </c>
      <c r="G1935" s="5" t="s">
        <v>2963</v>
      </c>
      <c r="H1935" s="6" t="s">
        <v>120</v>
      </c>
      <c r="I1935" s="4" t="s">
        <v>3195</v>
      </c>
      <c r="J1935" s="4" t="s">
        <v>121</v>
      </c>
      <c r="K1935" t="s">
        <v>235</v>
      </c>
      <c r="M1935" t="s">
        <v>2388</v>
      </c>
      <c r="N1935" s="1" t="s">
        <v>247</v>
      </c>
    </row>
    <row r="1936" spans="1:14" x14ac:dyDescent="0.3">
      <c r="A1936" s="1" t="s">
        <v>2421</v>
      </c>
      <c r="B1936" t="s">
        <v>3193</v>
      </c>
      <c r="C1936" s="2" t="s">
        <v>3198</v>
      </c>
      <c r="D1936" t="s">
        <v>282</v>
      </c>
      <c r="E1936" s="7" t="s">
        <v>158</v>
      </c>
      <c r="F1936" s="15" t="s">
        <v>118</v>
      </c>
      <c r="G1936" s="5" t="s">
        <v>2963</v>
      </c>
      <c r="H1936" s="6" t="s">
        <v>120</v>
      </c>
      <c r="I1936" s="4" t="s">
        <v>3195</v>
      </c>
      <c r="J1936" s="4" t="s">
        <v>121</v>
      </c>
      <c r="K1936" t="s">
        <v>235</v>
      </c>
      <c r="M1936" t="s">
        <v>2388</v>
      </c>
      <c r="N1936" s="1" t="s">
        <v>247</v>
      </c>
    </row>
    <row r="1937" spans="1:14" x14ac:dyDescent="0.3">
      <c r="A1937" s="1" t="s">
        <v>2421</v>
      </c>
      <c r="B1937" t="s">
        <v>3193</v>
      </c>
      <c r="C1937" s="2" t="s">
        <v>3199</v>
      </c>
      <c r="D1937" t="s">
        <v>282</v>
      </c>
      <c r="E1937" s="7" t="s">
        <v>158</v>
      </c>
      <c r="F1937" s="15" t="s">
        <v>118</v>
      </c>
      <c r="G1937" s="5" t="s">
        <v>2963</v>
      </c>
      <c r="H1937" s="6" t="s">
        <v>120</v>
      </c>
      <c r="I1937" s="4" t="s">
        <v>3195</v>
      </c>
      <c r="J1937" s="4" t="s">
        <v>121</v>
      </c>
      <c r="K1937" t="s">
        <v>230</v>
      </c>
      <c r="M1937" t="s">
        <v>2388</v>
      </c>
      <c r="N1937" s="1" t="s">
        <v>247</v>
      </c>
    </row>
    <row r="1938" spans="1:14" x14ac:dyDescent="0.3">
      <c r="A1938" s="1" t="s">
        <v>2421</v>
      </c>
      <c r="B1938" t="s">
        <v>3193</v>
      </c>
      <c r="C1938" s="2" t="s">
        <v>3200</v>
      </c>
      <c r="D1938" t="s">
        <v>282</v>
      </c>
      <c r="E1938" s="7" t="s">
        <v>158</v>
      </c>
      <c r="F1938" s="15" t="s">
        <v>118</v>
      </c>
      <c r="G1938" s="5" t="s">
        <v>2963</v>
      </c>
      <c r="H1938" s="6" t="s">
        <v>120</v>
      </c>
      <c r="I1938" s="4" t="s">
        <v>3195</v>
      </c>
      <c r="J1938" s="4" t="s">
        <v>121</v>
      </c>
      <c r="K1938" t="s">
        <v>230</v>
      </c>
      <c r="M1938" t="s">
        <v>2388</v>
      </c>
      <c r="N1938" s="1" t="s">
        <v>247</v>
      </c>
    </row>
    <row r="1939" spans="1:14" x14ac:dyDescent="0.3">
      <c r="A1939" s="1" t="s">
        <v>2421</v>
      </c>
      <c r="B1939" t="s">
        <v>3193</v>
      </c>
      <c r="C1939" s="2" t="s">
        <v>3201</v>
      </c>
      <c r="D1939" t="s">
        <v>282</v>
      </c>
      <c r="E1939" s="7" t="s">
        <v>158</v>
      </c>
      <c r="F1939" s="15" t="s">
        <v>118</v>
      </c>
      <c r="G1939" s="5" t="s">
        <v>2963</v>
      </c>
      <c r="H1939" s="6" t="s">
        <v>120</v>
      </c>
      <c r="I1939" s="4" t="s">
        <v>3195</v>
      </c>
      <c r="J1939" s="4" t="s">
        <v>121</v>
      </c>
      <c r="K1939" t="s">
        <v>230</v>
      </c>
      <c r="M1939" t="s">
        <v>2388</v>
      </c>
      <c r="N1939" s="1" t="s">
        <v>247</v>
      </c>
    </row>
    <row r="1940" spans="1:14" x14ac:dyDescent="0.3">
      <c r="A1940" s="1" t="s">
        <v>2421</v>
      </c>
      <c r="B1940" t="s">
        <v>3202</v>
      </c>
      <c r="C1940" s="2" t="s">
        <v>3203</v>
      </c>
      <c r="D1940" t="s">
        <v>282</v>
      </c>
      <c r="E1940" s="10" t="s">
        <v>187</v>
      </c>
      <c r="F1940" s="14" t="s">
        <v>119</v>
      </c>
      <c r="G1940" s="5" t="s">
        <v>299</v>
      </c>
      <c r="H1940" s="6" t="s">
        <v>120</v>
      </c>
      <c r="I1940" s="4" t="s">
        <v>1980</v>
      </c>
      <c r="J1940" s="4" t="s">
        <v>121</v>
      </c>
      <c r="K1940" t="s">
        <v>230</v>
      </c>
      <c r="L1940" t="s">
        <v>3204</v>
      </c>
      <c r="M1940" t="s">
        <v>3205</v>
      </c>
      <c r="N1940" s="1" t="s">
        <v>247</v>
      </c>
    </row>
    <row r="1941" spans="1:14" x14ac:dyDescent="0.3">
      <c r="A1941" s="1" t="s">
        <v>2421</v>
      </c>
      <c r="B1941" t="s">
        <v>3206</v>
      </c>
      <c r="C1941" s="2" t="s">
        <v>3207</v>
      </c>
      <c r="D1941" t="s">
        <v>282</v>
      </c>
      <c r="E1941" s="3" t="s">
        <v>152</v>
      </c>
      <c r="F1941" s="14" t="s">
        <v>119</v>
      </c>
      <c r="G1941" s="5" t="s">
        <v>306</v>
      </c>
      <c r="H1941" s="6" t="s">
        <v>120</v>
      </c>
      <c r="I1941" s="4" t="s">
        <v>3208</v>
      </c>
      <c r="J1941" s="4" t="s">
        <v>121</v>
      </c>
      <c r="K1941" t="s">
        <v>230</v>
      </c>
      <c r="L1941" t="s">
        <v>3209</v>
      </c>
      <c r="M1941" t="s">
        <v>3210</v>
      </c>
      <c r="N1941" s="1" t="s">
        <v>247</v>
      </c>
    </row>
    <row r="1942" spans="1:14" x14ac:dyDescent="0.3">
      <c r="A1942" s="1" t="s">
        <v>2421</v>
      </c>
      <c r="B1942" t="s">
        <v>3211</v>
      </c>
      <c r="C1942" s="2" t="s">
        <v>3212</v>
      </c>
      <c r="D1942" t="s">
        <v>282</v>
      </c>
      <c r="E1942" s="7" t="s">
        <v>158</v>
      </c>
      <c r="F1942" s="15" t="s">
        <v>118</v>
      </c>
      <c r="G1942" s="5" t="s">
        <v>468</v>
      </c>
      <c r="H1942" s="6" t="s">
        <v>120</v>
      </c>
      <c r="I1942" s="9" t="s">
        <v>1477</v>
      </c>
      <c r="J1942" s="5" t="s">
        <v>120</v>
      </c>
      <c r="K1942" t="s">
        <v>230</v>
      </c>
      <c r="L1942" t="s">
        <v>2769</v>
      </c>
      <c r="M1942" t="s">
        <v>2770</v>
      </c>
      <c r="N1942" s="1" t="s">
        <v>247</v>
      </c>
    </row>
    <row r="1943" spans="1:14" x14ac:dyDescent="0.3">
      <c r="A1943" s="1" t="s">
        <v>2421</v>
      </c>
      <c r="B1943" t="s">
        <v>3213</v>
      </c>
      <c r="C1943" s="2" t="s">
        <v>3214</v>
      </c>
      <c r="D1943" t="s">
        <v>282</v>
      </c>
      <c r="E1943" s="3" t="s">
        <v>152</v>
      </c>
      <c r="F1943" s="14" t="s">
        <v>119</v>
      </c>
      <c r="G1943" s="5" t="s">
        <v>468</v>
      </c>
      <c r="H1943" s="6" t="s">
        <v>120</v>
      </c>
      <c r="I1943" s="4" t="s">
        <v>2777</v>
      </c>
      <c r="J1943" s="4" t="s">
        <v>121</v>
      </c>
      <c r="K1943" t="s">
        <v>230</v>
      </c>
      <c r="L1943" t="s">
        <v>3215</v>
      </c>
      <c r="N1943" t="s">
        <v>247</v>
      </c>
    </row>
    <row r="1944" spans="1:14" x14ac:dyDescent="0.3">
      <c r="A1944" s="1" t="s">
        <v>3216</v>
      </c>
      <c r="B1944" t="s">
        <v>3217</v>
      </c>
      <c r="C1944" s="2" t="s">
        <v>3218</v>
      </c>
      <c r="D1944" t="s">
        <v>282</v>
      </c>
      <c r="E1944" s="8" t="s">
        <v>166</v>
      </c>
      <c r="F1944" s="15" t="s">
        <v>118</v>
      </c>
      <c r="G1944" s="5" t="s">
        <v>299</v>
      </c>
      <c r="H1944" s="6" t="s">
        <v>120</v>
      </c>
      <c r="I1944" s="4" t="s">
        <v>168</v>
      </c>
      <c r="J1944" s="4" t="s">
        <v>121</v>
      </c>
      <c r="K1944" t="s">
        <v>387</v>
      </c>
      <c r="L1944" t="s">
        <v>3219</v>
      </c>
      <c r="M1944" t="s">
        <v>3220</v>
      </c>
      <c r="N1944" s="1" t="s">
        <v>247</v>
      </c>
    </row>
    <row r="1945" spans="1:14" x14ac:dyDescent="0.3">
      <c r="A1945" s="1" t="s">
        <v>3221</v>
      </c>
      <c r="B1945" t="s">
        <v>3222</v>
      </c>
      <c r="C1945" s="2" t="s">
        <v>3223</v>
      </c>
      <c r="D1945" t="s">
        <v>282</v>
      </c>
      <c r="E1945" s="10" t="s">
        <v>187</v>
      </c>
      <c r="F1945" s="14" t="s">
        <v>119</v>
      </c>
      <c r="G1945" s="5" t="s">
        <v>1210</v>
      </c>
      <c r="H1945" s="6" t="s">
        <v>120</v>
      </c>
      <c r="I1945" s="4" t="s">
        <v>3224</v>
      </c>
      <c r="J1945" s="4" t="s">
        <v>121</v>
      </c>
      <c r="K1945" t="s">
        <v>387</v>
      </c>
      <c r="L1945" t="s">
        <v>3225</v>
      </c>
      <c r="M1945" t="s">
        <v>3226</v>
      </c>
      <c r="N1945" s="1" t="s">
        <v>247</v>
      </c>
    </row>
    <row r="1946" spans="1:14" x14ac:dyDescent="0.3">
      <c r="A1946" s="1" t="s">
        <v>3221</v>
      </c>
      <c r="B1946" t="s">
        <v>3222</v>
      </c>
      <c r="C1946" s="2" t="s">
        <v>3227</v>
      </c>
      <c r="D1946" t="s">
        <v>282</v>
      </c>
      <c r="E1946" s="7" t="s">
        <v>158</v>
      </c>
      <c r="F1946" s="15" t="s">
        <v>118</v>
      </c>
      <c r="G1946" s="5" t="s">
        <v>1210</v>
      </c>
      <c r="H1946" s="6" t="s">
        <v>120</v>
      </c>
      <c r="I1946" s="4" t="s">
        <v>3224</v>
      </c>
      <c r="J1946" s="4" t="s">
        <v>121</v>
      </c>
      <c r="K1946" t="s">
        <v>230</v>
      </c>
      <c r="L1946" t="s">
        <v>3225</v>
      </c>
      <c r="M1946" t="s">
        <v>3226</v>
      </c>
      <c r="N1946" s="1" t="s">
        <v>247</v>
      </c>
    </row>
    <row r="1947" spans="1:14" x14ac:dyDescent="0.3">
      <c r="A1947" s="1" t="s">
        <v>3221</v>
      </c>
      <c r="B1947" t="s">
        <v>3222</v>
      </c>
      <c r="C1947" s="2" t="s">
        <v>3228</v>
      </c>
      <c r="D1947" t="s">
        <v>282</v>
      </c>
      <c r="E1947" s="7" t="s">
        <v>158</v>
      </c>
      <c r="F1947" s="15" t="s">
        <v>118</v>
      </c>
      <c r="G1947" s="5" t="s">
        <v>1210</v>
      </c>
      <c r="H1947" s="6" t="s">
        <v>120</v>
      </c>
      <c r="I1947" s="4" t="s">
        <v>3224</v>
      </c>
      <c r="J1947" s="4" t="s">
        <v>121</v>
      </c>
      <c r="K1947" t="s">
        <v>387</v>
      </c>
      <c r="L1947" t="s">
        <v>3225</v>
      </c>
      <c r="M1947" t="s">
        <v>3226</v>
      </c>
      <c r="N1947" s="1" t="s">
        <v>247</v>
      </c>
    </row>
    <row r="1948" spans="1:14" x14ac:dyDescent="0.3">
      <c r="A1948" s="1" t="s">
        <v>3221</v>
      </c>
      <c r="B1948" t="s">
        <v>3222</v>
      </c>
      <c r="C1948" s="2" t="s">
        <v>3229</v>
      </c>
      <c r="D1948" t="s">
        <v>282</v>
      </c>
      <c r="E1948" s="7" t="s">
        <v>158</v>
      </c>
      <c r="F1948" s="15" t="s">
        <v>118</v>
      </c>
      <c r="G1948" s="5" t="s">
        <v>1210</v>
      </c>
      <c r="H1948" s="6" t="s">
        <v>120</v>
      </c>
      <c r="I1948" s="4" t="s">
        <v>3224</v>
      </c>
      <c r="J1948" s="4" t="s">
        <v>121</v>
      </c>
      <c r="K1948" t="s">
        <v>230</v>
      </c>
      <c r="L1948" t="s">
        <v>3225</v>
      </c>
      <c r="M1948" t="s">
        <v>3226</v>
      </c>
      <c r="N1948" t="s">
        <v>247</v>
      </c>
    </row>
    <row r="1949" spans="1:14" x14ac:dyDescent="0.3">
      <c r="A1949" s="1" t="s">
        <v>3221</v>
      </c>
      <c r="B1949" t="s">
        <v>3222</v>
      </c>
      <c r="C1949" s="2" t="s">
        <v>3230</v>
      </c>
      <c r="D1949" t="s">
        <v>282</v>
      </c>
      <c r="E1949" s="7" t="s">
        <v>158</v>
      </c>
      <c r="F1949" s="15" t="s">
        <v>118</v>
      </c>
      <c r="G1949" s="5" t="s">
        <v>1210</v>
      </c>
      <c r="H1949" s="6" t="s">
        <v>120</v>
      </c>
      <c r="I1949" s="4" t="s">
        <v>3224</v>
      </c>
      <c r="J1949" s="4" t="s">
        <v>121</v>
      </c>
      <c r="K1949" t="s">
        <v>230</v>
      </c>
      <c r="L1949" t="s">
        <v>3225</v>
      </c>
      <c r="M1949" t="s">
        <v>3226</v>
      </c>
      <c r="N1949" t="s">
        <v>247</v>
      </c>
    </row>
    <row r="1950" spans="1:14" x14ac:dyDescent="0.3">
      <c r="A1950" s="1" t="s">
        <v>3221</v>
      </c>
      <c r="B1950" t="s">
        <v>3222</v>
      </c>
      <c r="C1950" s="2" t="s">
        <v>3231</v>
      </c>
      <c r="D1950" t="s">
        <v>282</v>
      </c>
      <c r="E1950" s="7" t="s">
        <v>158</v>
      </c>
      <c r="F1950" s="15" t="s">
        <v>118</v>
      </c>
      <c r="G1950" s="5" t="s">
        <v>1210</v>
      </c>
      <c r="H1950" s="6" t="s">
        <v>120</v>
      </c>
      <c r="I1950" s="4" t="s">
        <v>3224</v>
      </c>
      <c r="J1950" s="4" t="s">
        <v>121</v>
      </c>
      <c r="K1950" t="s">
        <v>230</v>
      </c>
      <c r="L1950" t="s">
        <v>3225</v>
      </c>
      <c r="M1950" t="s">
        <v>3226</v>
      </c>
      <c r="N1950" s="1" t="s">
        <v>247</v>
      </c>
    </row>
    <row r="1951" spans="1:14" x14ac:dyDescent="0.3">
      <c r="A1951" s="1" t="s">
        <v>3221</v>
      </c>
      <c r="B1951" t="s">
        <v>3222</v>
      </c>
      <c r="C1951" s="2" t="s">
        <v>3232</v>
      </c>
      <c r="D1951" t="s">
        <v>282</v>
      </c>
      <c r="E1951" s="7" t="s">
        <v>158</v>
      </c>
      <c r="F1951" s="15" t="s">
        <v>118</v>
      </c>
      <c r="G1951" s="5" t="s">
        <v>1210</v>
      </c>
      <c r="H1951" s="6" t="s">
        <v>120</v>
      </c>
      <c r="I1951" s="4" t="s">
        <v>3224</v>
      </c>
      <c r="J1951" s="4" t="s">
        <v>121</v>
      </c>
      <c r="K1951" t="s">
        <v>235</v>
      </c>
      <c r="L1951" t="s">
        <v>3225</v>
      </c>
      <c r="M1951" t="s">
        <v>3226</v>
      </c>
      <c r="N1951" s="1" t="s">
        <v>247</v>
      </c>
    </row>
    <row r="1952" spans="1:14" x14ac:dyDescent="0.3">
      <c r="A1952" s="1" t="s">
        <v>3221</v>
      </c>
      <c r="B1952" t="s">
        <v>3222</v>
      </c>
      <c r="C1952" s="2" t="s">
        <v>3233</v>
      </c>
      <c r="D1952" t="s">
        <v>282</v>
      </c>
      <c r="E1952" s="7" t="s">
        <v>158</v>
      </c>
      <c r="F1952" s="15" t="s">
        <v>118</v>
      </c>
      <c r="G1952" s="5" t="s">
        <v>1210</v>
      </c>
      <c r="H1952" s="6" t="s">
        <v>120</v>
      </c>
      <c r="I1952" s="4" t="s">
        <v>3224</v>
      </c>
      <c r="J1952" s="4" t="s">
        <v>121</v>
      </c>
      <c r="K1952" t="s">
        <v>235</v>
      </c>
      <c r="L1952" t="s">
        <v>3225</v>
      </c>
      <c r="M1952" t="s">
        <v>3226</v>
      </c>
      <c r="N1952" s="1" t="s">
        <v>247</v>
      </c>
    </row>
    <row r="1953" spans="1:14" x14ac:dyDescent="0.3">
      <c r="A1953" s="1" t="s">
        <v>3221</v>
      </c>
      <c r="B1953" t="s">
        <v>3222</v>
      </c>
      <c r="C1953" s="2" t="s">
        <v>3234</v>
      </c>
      <c r="D1953" t="s">
        <v>282</v>
      </c>
      <c r="E1953" s="7" t="s">
        <v>158</v>
      </c>
      <c r="F1953" s="15" t="s">
        <v>118</v>
      </c>
      <c r="G1953" s="5" t="s">
        <v>1210</v>
      </c>
      <c r="H1953" s="6" t="s">
        <v>120</v>
      </c>
      <c r="I1953" s="4" t="s">
        <v>3224</v>
      </c>
      <c r="J1953" s="4" t="s">
        <v>121</v>
      </c>
      <c r="K1953" t="s">
        <v>455</v>
      </c>
      <c r="L1953" t="s">
        <v>3225</v>
      </c>
      <c r="M1953" t="s">
        <v>3226</v>
      </c>
      <c r="N1953" t="s">
        <v>247</v>
      </c>
    </row>
    <row r="1954" spans="1:14" x14ac:dyDescent="0.3">
      <c r="A1954" s="1" t="s">
        <v>3221</v>
      </c>
      <c r="B1954" t="s">
        <v>3222</v>
      </c>
      <c r="C1954" s="2" t="s">
        <v>3235</v>
      </c>
      <c r="D1954" t="s">
        <v>282</v>
      </c>
      <c r="E1954" s="7" t="s">
        <v>158</v>
      </c>
      <c r="F1954" s="15" t="s">
        <v>118</v>
      </c>
      <c r="G1954" s="5" t="s">
        <v>1210</v>
      </c>
      <c r="H1954" s="6" t="s">
        <v>120</v>
      </c>
      <c r="I1954" s="4" t="s">
        <v>3224</v>
      </c>
      <c r="J1954" s="4" t="s">
        <v>121</v>
      </c>
      <c r="K1954" t="s">
        <v>230</v>
      </c>
      <c r="L1954" t="s">
        <v>3225</v>
      </c>
      <c r="M1954" t="s">
        <v>3226</v>
      </c>
      <c r="N1954" s="1" t="s">
        <v>247</v>
      </c>
    </row>
    <row r="1955" spans="1:14" x14ac:dyDescent="0.3">
      <c r="A1955" s="1" t="s">
        <v>3221</v>
      </c>
      <c r="B1955" t="s">
        <v>3222</v>
      </c>
      <c r="C1955" s="2" t="s">
        <v>3236</v>
      </c>
      <c r="D1955" t="s">
        <v>282</v>
      </c>
      <c r="E1955" s="7" t="s">
        <v>158</v>
      </c>
      <c r="F1955" s="15" t="s">
        <v>118</v>
      </c>
      <c r="G1955" s="5" t="s">
        <v>1210</v>
      </c>
      <c r="H1955" s="6" t="s">
        <v>120</v>
      </c>
      <c r="I1955" s="4" t="s">
        <v>3224</v>
      </c>
      <c r="J1955" s="4" t="s">
        <v>121</v>
      </c>
      <c r="K1955" t="s">
        <v>387</v>
      </c>
      <c r="L1955" t="s">
        <v>3225</v>
      </c>
      <c r="M1955" t="s">
        <v>3226</v>
      </c>
      <c r="N1955" t="s">
        <v>247</v>
      </c>
    </row>
    <row r="1956" spans="1:14" x14ac:dyDescent="0.3">
      <c r="A1956" s="1" t="s">
        <v>3221</v>
      </c>
      <c r="B1956" t="s">
        <v>3222</v>
      </c>
      <c r="C1956" s="2" t="s">
        <v>3237</v>
      </c>
      <c r="D1956" t="s">
        <v>282</v>
      </c>
      <c r="E1956" s="7" t="s">
        <v>158</v>
      </c>
      <c r="F1956" s="15" t="s">
        <v>118</v>
      </c>
      <c r="G1956" s="5" t="s">
        <v>1210</v>
      </c>
      <c r="H1956" s="6" t="s">
        <v>120</v>
      </c>
      <c r="I1956" s="4" t="s">
        <v>3224</v>
      </c>
      <c r="J1956" s="4" t="s">
        <v>121</v>
      </c>
      <c r="K1956" t="s">
        <v>235</v>
      </c>
      <c r="L1956" t="s">
        <v>3225</v>
      </c>
      <c r="M1956" t="s">
        <v>3226</v>
      </c>
      <c r="N1956" s="1" t="s">
        <v>247</v>
      </c>
    </row>
    <row r="1957" spans="1:14" x14ac:dyDescent="0.3">
      <c r="A1957" s="1" t="s">
        <v>3221</v>
      </c>
      <c r="B1957" t="s">
        <v>3222</v>
      </c>
      <c r="C1957" s="2" t="s">
        <v>3238</v>
      </c>
      <c r="D1957" t="s">
        <v>282</v>
      </c>
      <c r="E1957" s="7" t="s">
        <v>158</v>
      </c>
      <c r="F1957" s="15" t="s">
        <v>118</v>
      </c>
      <c r="G1957" s="5" t="s">
        <v>1210</v>
      </c>
      <c r="H1957" s="6" t="s">
        <v>120</v>
      </c>
      <c r="I1957" s="4" t="s">
        <v>3224</v>
      </c>
      <c r="J1957" s="4" t="s">
        <v>121</v>
      </c>
      <c r="K1957" t="s">
        <v>230</v>
      </c>
      <c r="L1957" t="s">
        <v>3225</v>
      </c>
      <c r="M1957" t="s">
        <v>3226</v>
      </c>
      <c r="N1957" s="1" t="s">
        <v>247</v>
      </c>
    </row>
    <row r="1958" spans="1:14" x14ac:dyDescent="0.3">
      <c r="A1958" s="1" t="s">
        <v>3221</v>
      </c>
      <c r="B1958" t="s">
        <v>3222</v>
      </c>
      <c r="C1958" s="2" t="s">
        <v>3239</v>
      </c>
      <c r="D1958" t="s">
        <v>282</v>
      </c>
      <c r="E1958" s="7" t="s">
        <v>158</v>
      </c>
      <c r="F1958" s="15" t="s">
        <v>118</v>
      </c>
      <c r="G1958" s="5" t="s">
        <v>1210</v>
      </c>
      <c r="H1958" s="6" t="s">
        <v>120</v>
      </c>
      <c r="I1958" s="4" t="s">
        <v>3224</v>
      </c>
      <c r="J1958" s="4" t="s">
        <v>121</v>
      </c>
      <c r="K1958" t="s">
        <v>230</v>
      </c>
      <c r="L1958" t="s">
        <v>3225</v>
      </c>
      <c r="M1958" t="s">
        <v>3226</v>
      </c>
      <c r="N1958" t="s">
        <v>247</v>
      </c>
    </row>
    <row r="1959" spans="1:14" x14ac:dyDescent="0.3">
      <c r="A1959" s="1" t="s">
        <v>3221</v>
      </c>
      <c r="B1959" t="s">
        <v>3222</v>
      </c>
      <c r="C1959" s="2" t="s">
        <v>3240</v>
      </c>
      <c r="D1959" t="s">
        <v>282</v>
      </c>
      <c r="E1959" s="7" t="s">
        <v>158</v>
      </c>
      <c r="F1959" s="15" t="s">
        <v>118</v>
      </c>
      <c r="G1959" s="5" t="s">
        <v>1210</v>
      </c>
      <c r="H1959" s="6" t="s">
        <v>120</v>
      </c>
      <c r="I1959" s="4" t="s">
        <v>3224</v>
      </c>
      <c r="J1959" s="4" t="s">
        <v>121</v>
      </c>
      <c r="K1959" t="s">
        <v>424</v>
      </c>
      <c r="L1959" t="s">
        <v>3225</v>
      </c>
      <c r="M1959" t="s">
        <v>3226</v>
      </c>
      <c r="N1959" s="1" t="s">
        <v>247</v>
      </c>
    </row>
    <row r="1960" spans="1:14" x14ac:dyDescent="0.3">
      <c r="A1960" s="1" t="s">
        <v>3221</v>
      </c>
      <c r="B1960" t="s">
        <v>3222</v>
      </c>
      <c r="C1960" s="2" t="s">
        <v>3241</v>
      </c>
      <c r="D1960" t="s">
        <v>282</v>
      </c>
      <c r="E1960" s="7" t="s">
        <v>158</v>
      </c>
      <c r="F1960" s="15" t="s">
        <v>118</v>
      </c>
      <c r="G1960" s="5" t="s">
        <v>1210</v>
      </c>
      <c r="H1960" s="6" t="s">
        <v>120</v>
      </c>
      <c r="I1960" s="4" t="s">
        <v>3224</v>
      </c>
      <c r="J1960" s="4" t="s">
        <v>121</v>
      </c>
      <c r="K1960" t="s">
        <v>235</v>
      </c>
      <c r="L1960" t="s">
        <v>3225</v>
      </c>
      <c r="M1960" t="s">
        <v>3226</v>
      </c>
      <c r="N1960" t="s">
        <v>247</v>
      </c>
    </row>
    <row r="1961" spans="1:14" x14ac:dyDescent="0.3">
      <c r="A1961" s="1" t="s">
        <v>3221</v>
      </c>
      <c r="B1961" t="s">
        <v>3222</v>
      </c>
      <c r="C1961" s="2" t="s">
        <v>3242</v>
      </c>
      <c r="D1961" t="s">
        <v>282</v>
      </c>
      <c r="E1961" s="7" t="s">
        <v>158</v>
      </c>
      <c r="F1961" s="15" t="s">
        <v>118</v>
      </c>
      <c r="G1961" s="5" t="s">
        <v>1210</v>
      </c>
      <c r="H1961" s="6" t="s">
        <v>120</v>
      </c>
      <c r="I1961" s="4" t="s">
        <v>3224</v>
      </c>
      <c r="J1961" s="4" t="s">
        <v>121</v>
      </c>
      <c r="K1961" t="s">
        <v>230</v>
      </c>
      <c r="L1961" t="s">
        <v>3225</v>
      </c>
      <c r="M1961" t="s">
        <v>3226</v>
      </c>
      <c r="N1961" s="1" t="s">
        <v>247</v>
      </c>
    </row>
    <row r="1962" spans="1:14" x14ac:dyDescent="0.3">
      <c r="A1962" s="1" t="s">
        <v>3221</v>
      </c>
      <c r="B1962" t="s">
        <v>3222</v>
      </c>
      <c r="C1962" s="2" t="s">
        <v>3243</v>
      </c>
      <c r="D1962" t="s">
        <v>282</v>
      </c>
      <c r="E1962" s="7" t="s">
        <v>158</v>
      </c>
      <c r="F1962" s="15" t="s">
        <v>118</v>
      </c>
      <c r="G1962" s="5" t="s">
        <v>1210</v>
      </c>
      <c r="H1962" s="6" t="s">
        <v>120</v>
      </c>
      <c r="I1962" s="4" t="s">
        <v>3224</v>
      </c>
      <c r="J1962" s="4" t="s">
        <v>121</v>
      </c>
      <c r="K1962" t="s">
        <v>230</v>
      </c>
      <c r="L1962" t="s">
        <v>3225</v>
      </c>
      <c r="M1962" t="s">
        <v>3226</v>
      </c>
      <c r="N1962" s="1" t="s">
        <v>247</v>
      </c>
    </row>
    <row r="1963" spans="1:14" x14ac:dyDescent="0.3">
      <c r="A1963" s="1" t="s">
        <v>3221</v>
      </c>
      <c r="B1963" t="s">
        <v>3222</v>
      </c>
      <c r="C1963" s="2" t="s">
        <v>3244</v>
      </c>
      <c r="D1963" t="s">
        <v>282</v>
      </c>
      <c r="E1963" s="7" t="s">
        <v>158</v>
      </c>
      <c r="F1963" s="15" t="s">
        <v>118</v>
      </c>
      <c r="G1963" s="5" t="s">
        <v>1210</v>
      </c>
      <c r="H1963" s="6" t="s">
        <v>120</v>
      </c>
      <c r="I1963" s="4" t="s">
        <v>3224</v>
      </c>
      <c r="J1963" s="4" t="s">
        <v>121</v>
      </c>
      <c r="K1963" t="s">
        <v>235</v>
      </c>
      <c r="L1963" t="s">
        <v>3225</v>
      </c>
      <c r="M1963" t="s">
        <v>3226</v>
      </c>
      <c r="N1963" t="s">
        <v>247</v>
      </c>
    </row>
    <row r="1964" spans="1:14" x14ac:dyDescent="0.3">
      <c r="A1964" s="1" t="s">
        <v>3221</v>
      </c>
      <c r="B1964" t="s">
        <v>3222</v>
      </c>
      <c r="C1964" s="2" t="s">
        <v>3245</v>
      </c>
      <c r="D1964" t="s">
        <v>282</v>
      </c>
      <c r="E1964" s="7" t="s">
        <v>158</v>
      </c>
      <c r="F1964" s="15" t="s">
        <v>118</v>
      </c>
      <c r="G1964" s="5" t="s">
        <v>1210</v>
      </c>
      <c r="H1964" s="6" t="s">
        <v>120</v>
      </c>
      <c r="I1964" s="4" t="s">
        <v>3224</v>
      </c>
      <c r="J1964" s="4" t="s">
        <v>121</v>
      </c>
      <c r="K1964" t="s">
        <v>230</v>
      </c>
      <c r="L1964" t="s">
        <v>3225</v>
      </c>
      <c r="M1964" t="s">
        <v>3226</v>
      </c>
      <c r="N1964" t="s">
        <v>247</v>
      </c>
    </row>
    <row r="1965" spans="1:14" x14ac:dyDescent="0.3">
      <c r="A1965" s="1" t="s">
        <v>3221</v>
      </c>
      <c r="B1965" t="s">
        <v>3222</v>
      </c>
      <c r="C1965" s="2" t="s">
        <v>3246</v>
      </c>
      <c r="D1965" t="s">
        <v>282</v>
      </c>
      <c r="E1965" s="10" t="s">
        <v>187</v>
      </c>
      <c r="F1965" s="14" t="s">
        <v>119</v>
      </c>
      <c r="G1965" s="5" t="s">
        <v>1210</v>
      </c>
      <c r="H1965" s="6" t="s">
        <v>120</v>
      </c>
      <c r="I1965" s="4" t="s">
        <v>3224</v>
      </c>
      <c r="J1965" s="4" t="s">
        <v>121</v>
      </c>
      <c r="K1965" t="s">
        <v>387</v>
      </c>
      <c r="L1965" t="s">
        <v>3225</v>
      </c>
      <c r="M1965" t="s">
        <v>3226</v>
      </c>
      <c r="N1965" s="1" t="s">
        <v>247</v>
      </c>
    </row>
    <row r="1966" spans="1:14" x14ac:dyDescent="0.3">
      <c r="A1966" s="1" t="s">
        <v>3247</v>
      </c>
      <c r="B1966" t="s">
        <v>3248</v>
      </c>
      <c r="C1966" s="2" t="s">
        <v>3249</v>
      </c>
      <c r="D1966" t="s">
        <v>282</v>
      </c>
      <c r="E1966" s="10" t="s">
        <v>187</v>
      </c>
      <c r="F1966" s="14" t="s">
        <v>119</v>
      </c>
      <c r="G1966" s="5" t="s">
        <v>551</v>
      </c>
      <c r="H1966" s="6" t="s">
        <v>120</v>
      </c>
      <c r="I1966" s="4" t="s">
        <v>178</v>
      </c>
      <c r="J1966" s="4" t="s">
        <v>121</v>
      </c>
      <c r="K1966" t="s">
        <v>230</v>
      </c>
      <c r="L1966" t="s">
        <v>3250</v>
      </c>
      <c r="M1966" t="s">
        <v>3250</v>
      </c>
      <c r="N1966" s="1" t="s">
        <v>247</v>
      </c>
    </row>
    <row r="1967" spans="1:14" x14ac:dyDescent="0.3">
      <c r="A1967" s="1" t="s">
        <v>3247</v>
      </c>
      <c r="B1967" t="s">
        <v>3248</v>
      </c>
      <c r="C1967" s="2" t="s">
        <v>3251</v>
      </c>
      <c r="D1967" t="s">
        <v>282</v>
      </c>
      <c r="E1967" s="10" t="s">
        <v>187</v>
      </c>
      <c r="F1967" s="14" t="s">
        <v>119</v>
      </c>
      <c r="G1967" s="5" t="s">
        <v>551</v>
      </c>
      <c r="H1967" s="6" t="s">
        <v>120</v>
      </c>
      <c r="I1967" s="4" t="s">
        <v>178</v>
      </c>
      <c r="J1967" s="4" t="s">
        <v>121</v>
      </c>
      <c r="K1967" t="s">
        <v>230</v>
      </c>
      <c r="L1967" t="s">
        <v>3250</v>
      </c>
      <c r="M1967" t="s">
        <v>3250</v>
      </c>
      <c r="N1967" s="1" t="s">
        <v>247</v>
      </c>
    </row>
    <row r="1968" spans="1:14" x14ac:dyDescent="0.3">
      <c r="A1968" s="1" t="s">
        <v>3247</v>
      </c>
      <c r="B1968" t="s">
        <v>3252</v>
      </c>
      <c r="C1968" s="2" t="s">
        <v>3253</v>
      </c>
      <c r="D1968" t="s">
        <v>282</v>
      </c>
      <c r="E1968" s="10" t="s">
        <v>187</v>
      </c>
      <c r="F1968" s="14" t="s">
        <v>119</v>
      </c>
      <c r="G1968" s="5" t="s">
        <v>551</v>
      </c>
      <c r="H1968" s="6" t="s">
        <v>120</v>
      </c>
      <c r="I1968" s="4" t="s">
        <v>178</v>
      </c>
      <c r="J1968" s="4" t="s">
        <v>121</v>
      </c>
      <c r="K1968" t="s">
        <v>230</v>
      </c>
      <c r="L1968" t="s">
        <v>3250</v>
      </c>
      <c r="M1968" t="s">
        <v>3250</v>
      </c>
      <c r="N1968" s="1" t="s">
        <v>247</v>
      </c>
    </row>
    <row r="1969" spans="1:14" x14ac:dyDescent="0.3">
      <c r="A1969" s="1" t="s">
        <v>3247</v>
      </c>
      <c r="B1969" t="s">
        <v>3252</v>
      </c>
      <c r="C1969" s="2" t="s">
        <v>3254</v>
      </c>
      <c r="D1969" t="s">
        <v>282</v>
      </c>
      <c r="E1969" s="10" t="s">
        <v>187</v>
      </c>
      <c r="F1969" s="14" t="s">
        <v>119</v>
      </c>
      <c r="G1969" s="5" t="s">
        <v>551</v>
      </c>
      <c r="H1969" s="6" t="s">
        <v>120</v>
      </c>
      <c r="I1969" s="4" t="s">
        <v>178</v>
      </c>
      <c r="J1969" s="4" t="s">
        <v>121</v>
      </c>
      <c r="K1969" t="s">
        <v>230</v>
      </c>
      <c r="L1969" t="s">
        <v>3250</v>
      </c>
      <c r="M1969" t="s">
        <v>3250</v>
      </c>
      <c r="N1969" s="1" t="s">
        <v>247</v>
      </c>
    </row>
    <row r="1970" spans="1:14" x14ac:dyDescent="0.3">
      <c r="A1970" s="1" t="s">
        <v>3247</v>
      </c>
      <c r="B1970" t="s">
        <v>3255</v>
      </c>
      <c r="C1970" s="2" t="s">
        <v>3256</v>
      </c>
      <c r="D1970" t="s">
        <v>282</v>
      </c>
      <c r="E1970" s="10" t="s">
        <v>187</v>
      </c>
      <c r="F1970" s="14" t="s">
        <v>119</v>
      </c>
      <c r="G1970" s="5" t="s">
        <v>551</v>
      </c>
      <c r="H1970" s="6" t="s">
        <v>120</v>
      </c>
      <c r="I1970" s="4" t="s">
        <v>178</v>
      </c>
      <c r="J1970" s="4" t="s">
        <v>121</v>
      </c>
      <c r="K1970" t="s">
        <v>230</v>
      </c>
      <c r="L1970" t="s">
        <v>3250</v>
      </c>
      <c r="M1970" t="s">
        <v>3250</v>
      </c>
      <c r="N1970" t="s">
        <v>247</v>
      </c>
    </row>
    <row r="1971" spans="1:14" x14ac:dyDescent="0.3">
      <c r="A1971" s="1" t="s">
        <v>3247</v>
      </c>
      <c r="B1971" t="s">
        <v>3255</v>
      </c>
      <c r="C1971" s="2" t="s">
        <v>3257</v>
      </c>
      <c r="D1971" t="s">
        <v>282</v>
      </c>
      <c r="E1971" s="10" t="s">
        <v>187</v>
      </c>
      <c r="F1971" s="14" t="s">
        <v>119</v>
      </c>
      <c r="G1971" s="5" t="s">
        <v>551</v>
      </c>
      <c r="H1971" s="6" t="s">
        <v>120</v>
      </c>
      <c r="I1971" s="4" t="s">
        <v>178</v>
      </c>
      <c r="J1971" s="4" t="s">
        <v>121</v>
      </c>
      <c r="K1971" t="s">
        <v>230</v>
      </c>
      <c r="L1971" t="s">
        <v>3250</v>
      </c>
      <c r="M1971" t="s">
        <v>3250</v>
      </c>
      <c r="N1971" t="s">
        <v>247</v>
      </c>
    </row>
    <row r="1972" spans="1:14" x14ac:dyDescent="0.3">
      <c r="A1972" s="1" t="s">
        <v>3258</v>
      </c>
      <c r="B1972" t="s">
        <v>3259</v>
      </c>
      <c r="C1972" s="2" t="s">
        <v>3260</v>
      </c>
      <c r="D1972" t="s">
        <v>282</v>
      </c>
      <c r="E1972" s="10" t="s">
        <v>187</v>
      </c>
      <c r="F1972" s="14" t="s">
        <v>119</v>
      </c>
      <c r="G1972" s="5" t="s">
        <v>283</v>
      </c>
      <c r="H1972" s="6" t="s">
        <v>120</v>
      </c>
      <c r="I1972" s="4" t="s">
        <v>3261</v>
      </c>
      <c r="J1972" s="4" t="s">
        <v>121</v>
      </c>
      <c r="K1972" t="s">
        <v>230</v>
      </c>
      <c r="L1972" t="s">
        <v>3262</v>
      </c>
      <c r="M1972" t="s">
        <v>3262</v>
      </c>
      <c r="N1972" s="1" t="s">
        <v>247</v>
      </c>
    </row>
    <row r="1973" spans="1:14" x14ac:dyDescent="0.3">
      <c r="A1973" s="1" t="s">
        <v>3258</v>
      </c>
      <c r="B1973" t="s">
        <v>3259</v>
      </c>
      <c r="C1973" s="2" t="s">
        <v>3263</v>
      </c>
      <c r="D1973" t="s">
        <v>282</v>
      </c>
      <c r="E1973" s="10" t="s">
        <v>187</v>
      </c>
      <c r="F1973" s="14" t="s">
        <v>119</v>
      </c>
      <c r="G1973" s="5" t="s">
        <v>283</v>
      </c>
      <c r="H1973" s="6" t="s">
        <v>120</v>
      </c>
      <c r="I1973" s="4" t="s">
        <v>3261</v>
      </c>
      <c r="J1973" s="4" t="s">
        <v>121</v>
      </c>
      <c r="K1973" t="s">
        <v>230</v>
      </c>
      <c r="L1973" t="s">
        <v>3262</v>
      </c>
      <c r="M1973" t="s">
        <v>3262</v>
      </c>
      <c r="N1973" s="1" t="s">
        <v>247</v>
      </c>
    </row>
    <row r="1974" spans="1:14" x14ac:dyDescent="0.3">
      <c r="A1974" s="1" t="s">
        <v>3258</v>
      </c>
      <c r="B1974" t="s">
        <v>3259</v>
      </c>
      <c r="C1974" s="2" t="s">
        <v>3264</v>
      </c>
      <c r="D1974" t="s">
        <v>282</v>
      </c>
      <c r="E1974" s="10" t="s">
        <v>187</v>
      </c>
      <c r="F1974" s="14" t="s">
        <v>119</v>
      </c>
      <c r="G1974" s="5" t="s">
        <v>283</v>
      </c>
      <c r="H1974" s="6" t="s">
        <v>120</v>
      </c>
      <c r="I1974" s="4" t="s">
        <v>3261</v>
      </c>
      <c r="J1974" s="4" t="s">
        <v>121</v>
      </c>
      <c r="K1974" t="s">
        <v>230</v>
      </c>
      <c r="L1974" t="s">
        <v>3262</v>
      </c>
      <c r="M1974" t="s">
        <v>3262</v>
      </c>
      <c r="N1974" s="1" t="s">
        <v>247</v>
      </c>
    </row>
    <row r="1975" spans="1:14" x14ac:dyDescent="0.3">
      <c r="A1975" s="1" t="s">
        <v>3258</v>
      </c>
      <c r="B1975" t="s">
        <v>3259</v>
      </c>
      <c r="C1975" s="2" t="s">
        <v>3265</v>
      </c>
      <c r="D1975" t="s">
        <v>282</v>
      </c>
      <c r="E1975" s="10" t="s">
        <v>187</v>
      </c>
      <c r="F1975" s="14" t="s">
        <v>119</v>
      </c>
      <c r="G1975" s="5" t="s">
        <v>283</v>
      </c>
      <c r="H1975" s="6" t="s">
        <v>120</v>
      </c>
      <c r="I1975" s="4" t="s">
        <v>3261</v>
      </c>
      <c r="J1975" s="4" t="s">
        <v>121</v>
      </c>
      <c r="K1975" t="s">
        <v>230</v>
      </c>
      <c r="L1975" t="s">
        <v>3262</v>
      </c>
      <c r="M1975" t="s">
        <v>3262</v>
      </c>
      <c r="N1975" s="1" t="s">
        <v>247</v>
      </c>
    </row>
    <row r="1976" spans="1:14" x14ac:dyDescent="0.3">
      <c r="A1976" s="1" t="s">
        <v>3258</v>
      </c>
      <c r="B1976" t="s">
        <v>3266</v>
      </c>
      <c r="C1976" s="2" t="s">
        <v>3267</v>
      </c>
      <c r="D1976" t="s">
        <v>282</v>
      </c>
      <c r="E1976" s="10" t="s">
        <v>187</v>
      </c>
      <c r="F1976" s="14" t="s">
        <v>119</v>
      </c>
      <c r="G1976" s="5" t="s">
        <v>283</v>
      </c>
      <c r="H1976" s="6" t="s">
        <v>120</v>
      </c>
      <c r="I1976" s="9" t="s">
        <v>3268</v>
      </c>
      <c r="J1976" s="4" t="s">
        <v>121</v>
      </c>
      <c r="K1976" t="s">
        <v>230</v>
      </c>
      <c r="L1976" t="s">
        <v>3262</v>
      </c>
      <c r="M1976" t="s">
        <v>3262</v>
      </c>
      <c r="N1976" s="1" t="s">
        <v>247</v>
      </c>
    </row>
    <row r="1977" spans="1:14" x14ac:dyDescent="0.3">
      <c r="A1977" s="1" t="s">
        <v>3258</v>
      </c>
      <c r="B1977" t="s">
        <v>3266</v>
      </c>
      <c r="C1977" s="2" t="s">
        <v>3269</v>
      </c>
      <c r="D1977" t="s">
        <v>282</v>
      </c>
      <c r="E1977" s="10" t="s">
        <v>187</v>
      </c>
      <c r="F1977" s="14" t="s">
        <v>119</v>
      </c>
      <c r="G1977" s="5" t="s">
        <v>283</v>
      </c>
      <c r="H1977" s="6" t="s">
        <v>120</v>
      </c>
      <c r="I1977" s="9" t="s">
        <v>3268</v>
      </c>
      <c r="J1977" s="4" t="s">
        <v>121</v>
      </c>
      <c r="K1977" t="s">
        <v>230</v>
      </c>
      <c r="L1977" t="s">
        <v>3262</v>
      </c>
      <c r="M1977" t="s">
        <v>3262</v>
      </c>
      <c r="N1977" s="1" t="s">
        <v>247</v>
      </c>
    </row>
    <row r="1978" spans="1:14" x14ac:dyDescent="0.3">
      <c r="A1978" s="1" t="s">
        <v>3258</v>
      </c>
      <c r="B1978" t="s">
        <v>3266</v>
      </c>
      <c r="C1978" s="2" t="s">
        <v>3270</v>
      </c>
      <c r="D1978" t="s">
        <v>282</v>
      </c>
      <c r="E1978" s="10" t="s">
        <v>187</v>
      </c>
      <c r="F1978" s="14" t="s">
        <v>119</v>
      </c>
      <c r="G1978" s="5" t="s">
        <v>283</v>
      </c>
      <c r="H1978" s="6" t="s">
        <v>120</v>
      </c>
      <c r="I1978" s="9" t="s">
        <v>3268</v>
      </c>
      <c r="J1978" s="4" t="s">
        <v>121</v>
      </c>
      <c r="K1978" t="s">
        <v>230</v>
      </c>
      <c r="L1978" t="s">
        <v>3262</v>
      </c>
      <c r="M1978" t="s">
        <v>3262</v>
      </c>
      <c r="N1978" t="s">
        <v>247</v>
      </c>
    </row>
    <row r="1979" spans="1:14" x14ac:dyDescent="0.3">
      <c r="A1979" s="1" t="s">
        <v>3258</v>
      </c>
      <c r="B1979" t="s">
        <v>3271</v>
      </c>
      <c r="C1979" s="2" t="s">
        <v>3272</v>
      </c>
      <c r="D1979" t="s">
        <v>282</v>
      </c>
      <c r="E1979" s="3" t="s">
        <v>152</v>
      </c>
      <c r="F1979" s="14" t="s">
        <v>119</v>
      </c>
      <c r="G1979" s="5" t="s">
        <v>283</v>
      </c>
      <c r="H1979" s="6" t="s">
        <v>120</v>
      </c>
      <c r="I1979" s="4" t="s">
        <v>3273</v>
      </c>
      <c r="J1979" s="4" t="s">
        <v>121</v>
      </c>
      <c r="K1979" t="s">
        <v>230</v>
      </c>
      <c r="L1979" t="s">
        <v>3262</v>
      </c>
      <c r="M1979" t="s">
        <v>3262</v>
      </c>
      <c r="N1979" t="s">
        <v>247</v>
      </c>
    </row>
    <row r="1980" spans="1:14" x14ac:dyDescent="0.3">
      <c r="A1980" s="1" t="s">
        <v>3258</v>
      </c>
      <c r="B1980" t="s">
        <v>3271</v>
      </c>
      <c r="C1980" s="2" t="s">
        <v>3274</v>
      </c>
      <c r="D1980" t="s">
        <v>282</v>
      </c>
      <c r="E1980" s="3" t="s">
        <v>152</v>
      </c>
      <c r="F1980" s="14" t="s">
        <v>119</v>
      </c>
      <c r="G1980" s="5" t="s">
        <v>283</v>
      </c>
      <c r="H1980" s="6" t="s">
        <v>120</v>
      </c>
      <c r="I1980" s="4" t="s">
        <v>3273</v>
      </c>
      <c r="J1980" s="4" t="s">
        <v>121</v>
      </c>
      <c r="K1980" t="s">
        <v>230</v>
      </c>
      <c r="L1980" t="s">
        <v>3262</v>
      </c>
      <c r="M1980" t="s">
        <v>3262</v>
      </c>
      <c r="N1980" s="1" t="s">
        <v>247</v>
      </c>
    </row>
    <row r="1981" spans="1:14" x14ac:dyDescent="0.3">
      <c r="A1981" s="1" t="s">
        <v>3258</v>
      </c>
      <c r="B1981" t="s">
        <v>3271</v>
      </c>
      <c r="C1981" s="2" t="s">
        <v>3275</v>
      </c>
      <c r="D1981" t="s">
        <v>282</v>
      </c>
      <c r="E1981" s="3" t="s">
        <v>152</v>
      </c>
      <c r="F1981" s="14" t="s">
        <v>119</v>
      </c>
      <c r="G1981" s="5" t="s">
        <v>283</v>
      </c>
      <c r="H1981" s="6" t="s">
        <v>120</v>
      </c>
      <c r="I1981" s="4" t="s">
        <v>3273</v>
      </c>
      <c r="J1981" s="4" t="s">
        <v>121</v>
      </c>
      <c r="K1981" t="s">
        <v>230</v>
      </c>
      <c r="L1981" t="s">
        <v>3262</v>
      </c>
      <c r="M1981" t="s">
        <v>3262</v>
      </c>
      <c r="N1981" s="1" t="s">
        <v>247</v>
      </c>
    </row>
    <row r="1982" spans="1:14" x14ac:dyDescent="0.3">
      <c r="A1982" s="1" t="s">
        <v>3258</v>
      </c>
      <c r="B1982" t="s">
        <v>3271</v>
      </c>
      <c r="C1982" s="2" t="s">
        <v>3276</v>
      </c>
      <c r="D1982" t="s">
        <v>282</v>
      </c>
      <c r="E1982" s="3" t="s">
        <v>152</v>
      </c>
      <c r="F1982" s="14" t="s">
        <v>119</v>
      </c>
      <c r="G1982" s="5" t="s">
        <v>283</v>
      </c>
      <c r="H1982" s="6" t="s">
        <v>120</v>
      </c>
      <c r="I1982" s="4" t="s">
        <v>3273</v>
      </c>
      <c r="J1982" s="4" t="s">
        <v>121</v>
      </c>
      <c r="K1982" t="s">
        <v>230</v>
      </c>
      <c r="L1982" t="s">
        <v>3262</v>
      </c>
      <c r="M1982" t="s">
        <v>3262</v>
      </c>
      <c r="N1982" s="1" t="s">
        <v>247</v>
      </c>
    </row>
    <row r="1983" spans="1:14" x14ac:dyDescent="0.3">
      <c r="A1983" s="1" t="s">
        <v>3258</v>
      </c>
      <c r="B1983" t="s">
        <v>3271</v>
      </c>
      <c r="C1983" s="2" t="s">
        <v>3277</v>
      </c>
      <c r="D1983" t="s">
        <v>282</v>
      </c>
      <c r="E1983" s="3" t="s">
        <v>152</v>
      </c>
      <c r="F1983" s="14" t="s">
        <v>119</v>
      </c>
      <c r="G1983" s="5" t="s">
        <v>283</v>
      </c>
      <c r="H1983" s="6" t="s">
        <v>120</v>
      </c>
      <c r="I1983" s="4" t="s">
        <v>3273</v>
      </c>
      <c r="J1983" s="4" t="s">
        <v>121</v>
      </c>
      <c r="K1983" t="s">
        <v>230</v>
      </c>
      <c r="L1983" t="s">
        <v>3262</v>
      </c>
      <c r="M1983" t="s">
        <v>3262</v>
      </c>
      <c r="N1983" s="1" t="s">
        <v>247</v>
      </c>
    </row>
    <row r="1984" spans="1:14" x14ac:dyDescent="0.3">
      <c r="A1984" s="1" t="s">
        <v>3278</v>
      </c>
      <c r="B1984" t="s">
        <v>3279</v>
      </c>
      <c r="C1984" s="2" t="s">
        <v>3280</v>
      </c>
      <c r="D1984" t="s">
        <v>282</v>
      </c>
      <c r="E1984" s="3" t="s">
        <v>152</v>
      </c>
      <c r="F1984" s="14" t="s">
        <v>119</v>
      </c>
      <c r="G1984" s="5" t="s">
        <v>283</v>
      </c>
      <c r="H1984" s="6" t="s">
        <v>120</v>
      </c>
      <c r="I1984" s="4" t="s">
        <v>149</v>
      </c>
      <c r="J1984" s="4" t="s">
        <v>121</v>
      </c>
      <c r="K1984" t="s">
        <v>230</v>
      </c>
      <c r="L1984" t="s">
        <v>3281</v>
      </c>
      <c r="M1984" t="s">
        <v>3282</v>
      </c>
      <c r="N1984" s="1" t="s">
        <v>247</v>
      </c>
    </row>
    <row r="1985" spans="1:14" x14ac:dyDescent="0.3">
      <c r="A1985" s="1" t="s">
        <v>3278</v>
      </c>
      <c r="B1985" t="s">
        <v>3283</v>
      </c>
      <c r="C1985" s="2" t="s">
        <v>3284</v>
      </c>
      <c r="D1985" t="s">
        <v>282</v>
      </c>
      <c r="E1985" s="3" t="s">
        <v>152</v>
      </c>
      <c r="F1985" s="14" t="s">
        <v>119</v>
      </c>
      <c r="G1985" s="5" t="s">
        <v>310</v>
      </c>
      <c r="H1985" s="6" t="s">
        <v>120</v>
      </c>
      <c r="I1985" s="4" t="s">
        <v>178</v>
      </c>
      <c r="J1985" s="4" t="s">
        <v>121</v>
      </c>
      <c r="K1985" t="s">
        <v>230</v>
      </c>
      <c r="L1985" t="s">
        <v>3285</v>
      </c>
      <c r="M1985" t="s">
        <v>3286</v>
      </c>
      <c r="N1985" s="1" t="s">
        <v>247</v>
      </c>
    </row>
    <row r="1986" spans="1:14" x14ac:dyDescent="0.3">
      <c r="A1986" s="1" t="s">
        <v>3278</v>
      </c>
      <c r="B1986" t="s">
        <v>3287</v>
      </c>
      <c r="C1986" s="2" t="s">
        <v>3288</v>
      </c>
      <c r="D1986" t="s">
        <v>282</v>
      </c>
      <c r="E1986" s="7" t="s">
        <v>158</v>
      </c>
      <c r="F1986" s="15" t="s">
        <v>118</v>
      </c>
      <c r="G1986" s="5" t="s">
        <v>283</v>
      </c>
      <c r="H1986" s="6" t="s">
        <v>120</v>
      </c>
      <c r="I1986" s="9" t="s">
        <v>2158</v>
      </c>
      <c r="J1986" s="5" t="s">
        <v>120</v>
      </c>
      <c r="K1986" t="s">
        <v>230</v>
      </c>
      <c r="L1986" t="s">
        <v>3289</v>
      </c>
      <c r="M1986" t="s">
        <v>2388</v>
      </c>
      <c r="N1986" s="1" t="s">
        <v>247</v>
      </c>
    </row>
    <row r="1987" spans="1:14" x14ac:dyDescent="0.3">
      <c r="A1987" s="1" t="s">
        <v>3278</v>
      </c>
      <c r="B1987" t="s">
        <v>3290</v>
      </c>
      <c r="C1987" s="2" t="s">
        <v>3291</v>
      </c>
      <c r="D1987" t="s">
        <v>282</v>
      </c>
      <c r="E1987" s="7" t="s">
        <v>158</v>
      </c>
      <c r="F1987" s="15" t="s">
        <v>118</v>
      </c>
      <c r="G1987" s="5" t="s">
        <v>283</v>
      </c>
      <c r="H1987" s="6" t="s">
        <v>120</v>
      </c>
      <c r="I1987" s="9" t="s">
        <v>2158</v>
      </c>
      <c r="J1987" s="5" t="s">
        <v>120</v>
      </c>
      <c r="K1987" t="s">
        <v>230</v>
      </c>
      <c r="L1987" t="s">
        <v>3282</v>
      </c>
      <c r="M1987" t="s">
        <v>2388</v>
      </c>
      <c r="N1987" s="1" t="s">
        <v>247</v>
      </c>
    </row>
    <row r="1988" spans="1:14" x14ac:dyDescent="0.3">
      <c r="A1988" s="1" t="s">
        <v>3278</v>
      </c>
      <c r="B1988" t="s">
        <v>3290</v>
      </c>
      <c r="C1988" s="2" t="s">
        <v>3292</v>
      </c>
      <c r="D1988" t="s">
        <v>282</v>
      </c>
      <c r="E1988" s="3" t="s">
        <v>152</v>
      </c>
      <c r="F1988" s="14" t="s">
        <v>119</v>
      </c>
      <c r="G1988" s="5" t="s">
        <v>779</v>
      </c>
      <c r="H1988" s="6" t="s">
        <v>120</v>
      </c>
      <c r="I1988" s="9" t="s">
        <v>2158</v>
      </c>
      <c r="J1988" s="5" t="s">
        <v>120</v>
      </c>
      <c r="K1988" t="s">
        <v>235</v>
      </c>
      <c r="L1988" t="s">
        <v>3282</v>
      </c>
      <c r="M1988" t="s">
        <v>2388</v>
      </c>
      <c r="N1988" s="1" t="s">
        <v>247</v>
      </c>
    </row>
    <row r="1989" spans="1:14" x14ac:dyDescent="0.3">
      <c r="A1989" s="1" t="s">
        <v>3278</v>
      </c>
      <c r="B1989" t="s">
        <v>3290</v>
      </c>
      <c r="C1989" s="2" t="s">
        <v>3293</v>
      </c>
      <c r="D1989" t="s">
        <v>282</v>
      </c>
      <c r="E1989" s="7" t="s">
        <v>158</v>
      </c>
      <c r="F1989" s="15" t="s">
        <v>118</v>
      </c>
      <c r="G1989" s="5" t="s">
        <v>779</v>
      </c>
      <c r="H1989" s="6" t="s">
        <v>120</v>
      </c>
      <c r="I1989" s="9" t="s">
        <v>2158</v>
      </c>
      <c r="J1989" s="5" t="s">
        <v>120</v>
      </c>
      <c r="K1989" t="s">
        <v>235</v>
      </c>
      <c r="L1989" t="s">
        <v>3282</v>
      </c>
      <c r="M1989" t="s">
        <v>2388</v>
      </c>
      <c r="N1989" s="1" t="s">
        <v>247</v>
      </c>
    </row>
    <row r="1990" spans="1:14" x14ac:dyDescent="0.3">
      <c r="A1990" s="1" t="s">
        <v>3278</v>
      </c>
      <c r="B1990" t="s">
        <v>3290</v>
      </c>
      <c r="C1990" s="2" t="s">
        <v>3294</v>
      </c>
      <c r="D1990" t="s">
        <v>282</v>
      </c>
      <c r="E1990" s="7" t="s">
        <v>158</v>
      </c>
      <c r="F1990" s="15" t="s">
        <v>118</v>
      </c>
      <c r="G1990" s="5" t="s">
        <v>283</v>
      </c>
      <c r="H1990" s="6" t="s">
        <v>120</v>
      </c>
      <c r="I1990" s="9" t="s">
        <v>2158</v>
      </c>
      <c r="J1990" s="5" t="s">
        <v>120</v>
      </c>
      <c r="K1990" t="s">
        <v>230</v>
      </c>
      <c r="L1990" t="s">
        <v>3282</v>
      </c>
      <c r="M1990" t="s">
        <v>2388</v>
      </c>
      <c r="N1990" s="1" t="s">
        <v>247</v>
      </c>
    </row>
    <row r="1991" spans="1:14" x14ac:dyDescent="0.3">
      <c r="A1991" s="1" t="s">
        <v>3278</v>
      </c>
      <c r="B1991" t="s">
        <v>3290</v>
      </c>
      <c r="C1991" s="2" t="s">
        <v>3295</v>
      </c>
      <c r="D1991" t="s">
        <v>282</v>
      </c>
      <c r="E1991" s="7" t="s">
        <v>158</v>
      </c>
      <c r="F1991" s="15" t="s">
        <v>118</v>
      </c>
      <c r="G1991" s="5" t="s">
        <v>779</v>
      </c>
      <c r="H1991" s="6" t="s">
        <v>120</v>
      </c>
      <c r="I1991" s="9" t="s">
        <v>2158</v>
      </c>
      <c r="J1991" s="5" t="s">
        <v>120</v>
      </c>
      <c r="K1991" t="s">
        <v>235</v>
      </c>
      <c r="L1991" t="s">
        <v>3282</v>
      </c>
      <c r="M1991" t="s">
        <v>2388</v>
      </c>
      <c r="N1991" s="1" t="s">
        <v>247</v>
      </c>
    </row>
    <row r="1992" spans="1:14" x14ac:dyDescent="0.3">
      <c r="A1992" s="1" t="s">
        <v>3278</v>
      </c>
      <c r="B1992" t="s">
        <v>3290</v>
      </c>
      <c r="C1992" s="2" t="s">
        <v>3296</v>
      </c>
      <c r="D1992" t="s">
        <v>282</v>
      </c>
      <c r="E1992" s="7" t="s">
        <v>158</v>
      </c>
      <c r="F1992" s="15" t="s">
        <v>118</v>
      </c>
      <c r="G1992" s="5" t="s">
        <v>283</v>
      </c>
      <c r="H1992" s="6" t="s">
        <v>120</v>
      </c>
      <c r="I1992" s="9" t="s">
        <v>2158</v>
      </c>
      <c r="J1992" s="5" t="s">
        <v>120</v>
      </c>
      <c r="K1992" t="s">
        <v>230</v>
      </c>
      <c r="L1992" t="s">
        <v>3282</v>
      </c>
      <c r="M1992" t="s">
        <v>2388</v>
      </c>
      <c r="N1992" t="s">
        <v>247</v>
      </c>
    </row>
    <row r="1993" spans="1:14" x14ac:dyDescent="0.3">
      <c r="A1993" s="1" t="s">
        <v>3278</v>
      </c>
      <c r="B1993" t="s">
        <v>3290</v>
      </c>
      <c r="C1993" s="2" t="s">
        <v>3297</v>
      </c>
      <c r="D1993" t="s">
        <v>282</v>
      </c>
      <c r="E1993" s="7" t="s">
        <v>158</v>
      </c>
      <c r="F1993" s="15" t="s">
        <v>118</v>
      </c>
      <c r="G1993" s="5" t="s">
        <v>779</v>
      </c>
      <c r="H1993" s="6" t="s">
        <v>120</v>
      </c>
      <c r="I1993" s="9" t="s">
        <v>2158</v>
      </c>
      <c r="J1993" s="5" t="s">
        <v>120</v>
      </c>
      <c r="K1993" t="s">
        <v>235</v>
      </c>
      <c r="L1993" t="s">
        <v>3282</v>
      </c>
      <c r="M1993" t="s">
        <v>2388</v>
      </c>
      <c r="N1993" s="1" t="s">
        <v>247</v>
      </c>
    </row>
    <row r="1994" spans="1:14" x14ac:dyDescent="0.3">
      <c r="A1994" s="1" t="s">
        <v>3278</v>
      </c>
      <c r="B1994" t="s">
        <v>3290</v>
      </c>
      <c r="C1994" s="2" t="s">
        <v>3298</v>
      </c>
      <c r="D1994" t="s">
        <v>282</v>
      </c>
      <c r="E1994" s="7" t="s">
        <v>158</v>
      </c>
      <c r="F1994" s="15" t="s">
        <v>118</v>
      </c>
      <c r="G1994" s="5" t="s">
        <v>283</v>
      </c>
      <c r="H1994" s="6" t="s">
        <v>120</v>
      </c>
      <c r="I1994" s="9" t="s">
        <v>2158</v>
      </c>
      <c r="J1994" s="5" t="s">
        <v>120</v>
      </c>
      <c r="K1994" t="s">
        <v>230</v>
      </c>
      <c r="L1994" t="s">
        <v>3282</v>
      </c>
      <c r="M1994" t="s">
        <v>2388</v>
      </c>
      <c r="N1994" s="1" t="s">
        <v>247</v>
      </c>
    </row>
    <row r="1995" spans="1:14" x14ac:dyDescent="0.3">
      <c r="A1995" s="1" t="s">
        <v>3278</v>
      </c>
      <c r="B1995" t="s">
        <v>3290</v>
      </c>
      <c r="C1995" s="2" t="s">
        <v>3299</v>
      </c>
      <c r="D1995" t="s">
        <v>282</v>
      </c>
      <c r="E1995" s="7" t="s">
        <v>158</v>
      </c>
      <c r="F1995" s="15" t="s">
        <v>118</v>
      </c>
      <c r="G1995" s="5" t="s">
        <v>283</v>
      </c>
      <c r="H1995" s="6" t="s">
        <v>120</v>
      </c>
      <c r="I1995" s="9" t="s">
        <v>2158</v>
      </c>
      <c r="J1995" s="5" t="s">
        <v>120</v>
      </c>
      <c r="K1995" t="s">
        <v>230</v>
      </c>
      <c r="L1995" t="s">
        <v>3282</v>
      </c>
      <c r="M1995" t="s">
        <v>2388</v>
      </c>
      <c r="N1995" t="s">
        <v>247</v>
      </c>
    </row>
    <row r="1996" spans="1:14" x14ac:dyDescent="0.3">
      <c r="A1996" s="1" t="s">
        <v>3278</v>
      </c>
      <c r="B1996" t="s">
        <v>3290</v>
      </c>
      <c r="C1996" s="2" t="s">
        <v>3300</v>
      </c>
      <c r="D1996" t="s">
        <v>282</v>
      </c>
      <c r="E1996" s="7" t="s">
        <v>158</v>
      </c>
      <c r="F1996" s="15" t="s">
        <v>118</v>
      </c>
      <c r="G1996" s="5" t="s">
        <v>283</v>
      </c>
      <c r="H1996" s="6" t="s">
        <v>120</v>
      </c>
      <c r="I1996" s="9" t="s">
        <v>2158</v>
      </c>
      <c r="J1996" s="5" t="s">
        <v>120</v>
      </c>
      <c r="K1996" t="s">
        <v>230</v>
      </c>
      <c r="L1996" t="s">
        <v>3282</v>
      </c>
      <c r="M1996" t="s">
        <v>2388</v>
      </c>
      <c r="N1996" s="1" t="s">
        <v>247</v>
      </c>
    </row>
    <row r="1997" spans="1:14" x14ac:dyDescent="0.3">
      <c r="A1997" s="1" t="s">
        <v>3278</v>
      </c>
      <c r="B1997" t="s">
        <v>3290</v>
      </c>
      <c r="C1997" s="2" t="s">
        <v>3301</v>
      </c>
      <c r="D1997" t="s">
        <v>282</v>
      </c>
      <c r="E1997" s="7" t="s">
        <v>158</v>
      </c>
      <c r="F1997" s="15" t="s">
        <v>118</v>
      </c>
      <c r="G1997" s="5" t="s">
        <v>283</v>
      </c>
      <c r="H1997" s="6" t="s">
        <v>120</v>
      </c>
      <c r="I1997" s="9" t="s">
        <v>2158</v>
      </c>
      <c r="J1997" s="5" t="s">
        <v>120</v>
      </c>
      <c r="K1997" t="s">
        <v>230</v>
      </c>
      <c r="L1997" t="s">
        <v>3282</v>
      </c>
      <c r="M1997" t="s">
        <v>2388</v>
      </c>
      <c r="N1997" s="1" t="s">
        <v>247</v>
      </c>
    </row>
    <row r="1998" spans="1:14" x14ac:dyDescent="0.3">
      <c r="A1998" s="1" t="s">
        <v>3278</v>
      </c>
      <c r="B1998" t="s">
        <v>3290</v>
      </c>
      <c r="C1998" s="2" t="s">
        <v>3302</v>
      </c>
      <c r="D1998" t="s">
        <v>282</v>
      </c>
      <c r="E1998" s="7" t="s">
        <v>158</v>
      </c>
      <c r="F1998" s="15" t="s">
        <v>118</v>
      </c>
      <c r="G1998" s="5" t="s">
        <v>779</v>
      </c>
      <c r="H1998" s="6" t="s">
        <v>120</v>
      </c>
      <c r="I1998" s="9" t="s">
        <v>2158</v>
      </c>
      <c r="J1998" s="5" t="s">
        <v>120</v>
      </c>
      <c r="K1998" t="s">
        <v>235</v>
      </c>
      <c r="L1998" t="s">
        <v>3282</v>
      </c>
      <c r="M1998" t="s">
        <v>2388</v>
      </c>
      <c r="N1998" t="s">
        <v>247</v>
      </c>
    </row>
    <row r="1999" spans="1:14" x14ac:dyDescent="0.3">
      <c r="A1999" s="1" t="s">
        <v>3278</v>
      </c>
      <c r="B1999" t="s">
        <v>3283</v>
      </c>
      <c r="C1999" s="2" t="s">
        <v>3303</v>
      </c>
      <c r="D1999" t="s">
        <v>282</v>
      </c>
      <c r="E1999" s="7" t="s">
        <v>158</v>
      </c>
      <c r="F1999" s="15" t="s">
        <v>118</v>
      </c>
      <c r="G1999" s="5" t="s">
        <v>310</v>
      </c>
      <c r="H1999" s="6" t="s">
        <v>120</v>
      </c>
      <c r="I1999" s="4" t="s">
        <v>178</v>
      </c>
      <c r="J1999" s="4" t="s">
        <v>121</v>
      </c>
      <c r="K1999" t="s">
        <v>230</v>
      </c>
      <c r="L1999" t="s">
        <v>3304</v>
      </c>
      <c r="M1999" t="s">
        <v>3305</v>
      </c>
      <c r="N1999" s="1" t="s">
        <v>247</v>
      </c>
    </row>
    <row r="2000" spans="1:14" x14ac:dyDescent="0.3">
      <c r="A2000" s="1" t="s">
        <v>3278</v>
      </c>
      <c r="B2000" t="s">
        <v>3283</v>
      </c>
      <c r="C2000" s="2" t="s">
        <v>3306</v>
      </c>
      <c r="D2000" t="s">
        <v>282</v>
      </c>
      <c r="E2000" s="7" t="s">
        <v>158</v>
      </c>
      <c r="F2000" s="15" t="s">
        <v>118</v>
      </c>
      <c r="G2000" s="5" t="s">
        <v>310</v>
      </c>
      <c r="H2000" s="6" t="s">
        <v>120</v>
      </c>
      <c r="I2000" s="4" t="s">
        <v>178</v>
      </c>
      <c r="J2000" s="4" t="s">
        <v>121</v>
      </c>
      <c r="K2000" t="s">
        <v>230</v>
      </c>
      <c r="L2000" t="s">
        <v>3307</v>
      </c>
      <c r="M2000" t="s">
        <v>3308</v>
      </c>
      <c r="N2000" s="1" t="s">
        <v>247</v>
      </c>
    </row>
    <row r="2001" spans="1:14" x14ac:dyDescent="0.3">
      <c r="A2001" s="1" t="s">
        <v>3278</v>
      </c>
      <c r="B2001" t="s">
        <v>3283</v>
      </c>
      <c r="C2001" s="2" t="s">
        <v>3309</v>
      </c>
      <c r="D2001" t="s">
        <v>282</v>
      </c>
      <c r="E2001" s="3" t="s">
        <v>152</v>
      </c>
      <c r="F2001" s="14" t="s">
        <v>119</v>
      </c>
      <c r="G2001" s="5" t="s">
        <v>310</v>
      </c>
      <c r="H2001" s="6" t="s">
        <v>120</v>
      </c>
      <c r="I2001" s="4" t="s">
        <v>178</v>
      </c>
      <c r="J2001" s="4" t="s">
        <v>121</v>
      </c>
      <c r="K2001" t="s">
        <v>230</v>
      </c>
      <c r="L2001" t="s">
        <v>3310</v>
      </c>
      <c r="M2001" t="s">
        <v>3311</v>
      </c>
      <c r="N2001" s="1" t="s">
        <v>247</v>
      </c>
    </row>
    <row r="2002" spans="1:14" x14ac:dyDescent="0.3">
      <c r="A2002" s="1" t="s">
        <v>3278</v>
      </c>
      <c r="B2002" t="s">
        <v>3283</v>
      </c>
      <c r="C2002" s="2" t="s">
        <v>3312</v>
      </c>
      <c r="D2002" t="s">
        <v>282</v>
      </c>
      <c r="E2002" s="10" t="s">
        <v>187</v>
      </c>
      <c r="F2002" s="14" t="s">
        <v>119</v>
      </c>
      <c r="G2002" s="5" t="s">
        <v>310</v>
      </c>
      <c r="H2002" s="6" t="s">
        <v>120</v>
      </c>
      <c r="I2002" s="4" t="s">
        <v>178</v>
      </c>
      <c r="J2002" s="4" t="s">
        <v>121</v>
      </c>
      <c r="K2002" t="s">
        <v>387</v>
      </c>
      <c r="L2002" t="s">
        <v>3304</v>
      </c>
      <c r="M2002" t="s">
        <v>3305</v>
      </c>
      <c r="N2002" s="1" t="s">
        <v>247</v>
      </c>
    </row>
    <row r="2003" spans="1:14" x14ac:dyDescent="0.3">
      <c r="A2003" s="1" t="s">
        <v>3278</v>
      </c>
      <c r="B2003" t="s">
        <v>3283</v>
      </c>
      <c r="C2003" s="2" t="s">
        <v>3313</v>
      </c>
      <c r="D2003" t="s">
        <v>282</v>
      </c>
      <c r="E2003" s="3" t="s">
        <v>152</v>
      </c>
      <c r="F2003" s="15" t="s">
        <v>118</v>
      </c>
      <c r="G2003" s="5" t="s">
        <v>310</v>
      </c>
      <c r="H2003" s="6" t="s">
        <v>120</v>
      </c>
      <c r="I2003" s="4" t="s">
        <v>178</v>
      </c>
      <c r="J2003" s="4" t="s">
        <v>121</v>
      </c>
      <c r="K2003" t="s">
        <v>230</v>
      </c>
      <c r="L2003" t="s">
        <v>3314</v>
      </c>
      <c r="M2003" t="s">
        <v>3315</v>
      </c>
      <c r="N2003" t="s">
        <v>247</v>
      </c>
    </row>
    <row r="2004" spans="1:14" x14ac:dyDescent="0.3">
      <c r="A2004" s="1" t="s">
        <v>3278</v>
      </c>
      <c r="B2004" t="s">
        <v>3283</v>
      </c>
      <c r="C2004" s="2" t="s">
        <v>3316</v>
      </c>
      <c r="D2004" t="s">
        <v>282</v>
      </c>
      <c r="E2004" s="10" t="s">
        <v>187</v>
      </c>
      <c r="F2004" s="14" t="s">
        <v>119</v>
      </c>
      <c r="G2004" s="5" t="s">
        <v>310</v>
      </c>
      <c r="H2004" s="6" t="s">
        <v>120</v>
      </c>
      <c r="I2004" s="4" t="s">
        <v>178</v>
      </c>
      <c r="J2004" s="4" t="s">
        <v>121</v>
      </c>
      <c r="K2004" t="s">
        <v>235</v>
      </c>
      <c r="L2004" t="s">
        <v>3304</v>
      </c>
      <c r="M2004" t="s">
        <v>3305</v>
      </c>
      <c r="N2004" t="s">
        <v>247</v>
      </c>
    </row>
    <row r="2005" spans="1:14" x14ac:dyDescent="0.3">
      <c r="A2005" s="1" t="s">
        <v>3278</v>
      </c>
      <c r="B2005" t="s">
        <v>3283</v>
      </c>
      <c r="C2005" s="2" t="s">
        <v>3317</v>
      </c>
      <c r="D2005" t="s">
        <v>282</v>
      </c>
      <c r="E2005" s="3" t="s">
        <v>152</v>
      </c>
      <c r="F2005" s="14" t="s">
        <v>119</v>
      </c>
      <c r="G2005" s="5" t="s">
        <v>310</v>
      </c>
      <c r="H2005" s="6" t="s">
        <v>120</v>
      </c>
      <c r="I2005" s="4" t="s">
        <v>178</v>
      </c>
      <c r="J2005" s="4" t="s">
        <v>121</v>
      </c>
      <c r="K2005" t="s">
        <v>230</v>
      </c>
      <c r="L2005" t="s">
        <v>3318</v>
      </c>
      <c r="M2005" t="s">
        <v>3319</v>
      </c>
      <c r="N2005" s="1" t="s">
        <v>247</v>
      </c>
    </row>
    <row r="2006" spans="1:14" x14ac:dyDescent="0.3">
      <c r="A2006" s="1" t="s">
        <v>3278</v>
      </c>
      <c r="B2006" t="s">
        <v>3283</v>
      </c>
      <c r="C2006" s="2" t="s">
        <v>3320</v>
      </c>
      <c r="D2006" t="s">
        <v>282</v>
      </c>
      <c r="E2006" s="7" t="s">
        <v>158</v>
      </c>
      <c r="F2006" s="15" t="s">
        <v>118</v>
      </c>
      <c r="G2006" s="5" t="s">
        <v>310</v>
      </c>
      <c r="H2006" s="6" t="s">
        <v>120</v>
      </c>
      <c r="I2006" s="4" t="s">
        <v>178</v>
      </c>
      <c r="J2006" s="4" t="s">
        <v>121</v>
      </c>
      <c r="K2006" t="s">
        <v>424</v>
      </c>
      <c r="L2006" t="s">
        <v>3304</v>
      </c>
      <c r="M2006" t="s">
        <v>3305</v>
      </c>
      <c r="N2006" t="s">
        <v>247</v>
      </c>
    </row>
    <row r="2007" spans="1:14" x14ac:dyDescent="0.3">
      <c r="A2007" s="1" t="s">
        <v>3278</v>
      </c>
      <c r="B2007" t="s">
        <v>3283</v>
      </c>
      <c r="C2007" s="2" t="s">
        <v>3321</v>
      </c>
      <c r="D2007" t="s">
        <v>282</v>
      </c>
      <c r="E2007" s="3" t="s">
        <v>152</v>
      </c>
      <c r="F2007" s="14" t="s">
        <v>119</v>
      </c>
      <c r="G2007" s="5" t="s">
        <v>310</v>
      </c>
      <c r="H2007" s="6" t="s">
        <v>120</v>
      </c>
      <c r="I2007" s="4" t="s">
        <v>178</v>
      </c>
      <c r="J2007" s="4" t="s">
        <v>121</v>
      </c>
      <c r="K2007" t="s">
        <v>235</v>
      </c>
      <c r="L2007" t="s">
        <v>3304</v>
      </c>
      <c r="M2007" t="s">
        <v>3305</v>
      </c>
      <c r="N2007" s="1" t="s">
        <v>247</v>
      </c>
    </row>
    <row r="2008" spans="1:14" x14ac:dyDescent="0.3">
      <c r="A2008" s="1" t="s">
        <v>3278</v>
      </c>
      <c r="B2008" t="s">
        <v>3283</v>
      </c>
      <c r="C2008" s="2" t="s">
        <v>3322</v>
      </c>
      <c r="D2008" t="s">
        <v>282</v>
      </c>
      <c r="E2008" s="7" t="s">
        <v>158</v>
      </c>
      <c r="F2008" s="15" t="s">
        <v>118</v>
      </c>
      <c r="G2008" s="5" t="s">
        <v>310</v>
      </c>
      <c r="H2008" s="6" t="s">
        <v>120</v>
      </c>
      <c r="I2008" s="4" t="s">
        <v>178</v>
      </c>
      <c r="J2008" s="4" t="s">
        <v>121</v>
      </c>
      <c r="K2008" t="s">
        <v>230</v>
      </c>
      <c r="L2008" t="s">
        <v>3323</v>
      </c>
      <c r="M2008" t="s">
        <v>3324</v>
      </c>
      <c r="N2008" t="s">
        <v>247</v>
      </c>
    </row>
    <row r="2009" spans="1:14" x14ac:dyDescent="0.3">
      <c r="A2009" s="1" t="s">
        <v>3278</v>
      </c>
      <c r="B2009" t="s">
        <v>3283</v>
      </c>
      <c r="C2009" s="2" t="s">
        <v>3325</v>
      </c>
      <c r="D2009" t="s">
        <v>282</v>
      </c>
      <c r="E2009" s="7" t="s">
        <v>158</v>
      </c>
      <c r="F2009" s="15" t="s">
        <v>118</v>
      </c>
      <c r="G2009" s="5" t="s">
        <v>310</v>
      </c>
      <c r="H2009" s="6" t="s">
        <v>120</v>
      </c>
      <c r="I2009" s="4" t="s">
        <v>178</v>
      </c>
      <c r="J2009" s="4" t="s">
        <v>121</v>
      </c>
      <c r="K2009" t="s">
        <v>230</v>
      </c>
      <c r="L2009" t="s">
        <v>3323</v>
      </c>
      <c r="M2009" t="s">
        <v>3324</v>
      </c>
      <c r="N2009" s="1" t="s">
        <v>247</v>
      </c>
    </row>
    <row r="2010" spans="1:14" x14ac:dyDescent="0.3">
      <c r="A2010" s="1" t="s">
        <v>3278</v>
      </c>
      <c r="B2010" t="s">
        <v>3283</v>
      </c>
      <c r="C2010" s="2" t="s">
        <v>3326</v>
      </c>
      <c r="D2010" t="s">
        <v>282</v>
      </c>
      <c r="E2010" s="10" t="s">
        <v>187</v>
      </c>
      <c r="F2010" s="14" t="s">
        <v>119</v>
      </c>
      <c r="G2010" s="5" t="s">
        <v>310</v>
      </c>
      <c r="H2010" s="6" t="s">
        <v>120</v>
      </c>
      <c r="I2010" s="4" t="s">
        <v>178</v>
      </c>
      <c r="J2010" s="4" t="s">
        <v>121</v>
      </c>
      <c r="K2010" t="s">
        <v>254</v>
      </c>
      <c r="L2010" t="s">
        <v>3327</v>
      </c>
      <c r="M2010" t="s">
        <v>3328</v>
      </c>
      <c r="N2010" s="1" t="s">
        <v>247</v>
      </c>
    </row>
    <row r="2011" spans="1:14" x14ac:dyDescent="0.3">
      <c r="A2011" s="1" t="s">
        <v>3278</v>
      </c>
      <c r="B2011" t="s">
        <v>3283</v>
      </c>
      <c r="C2011" s="2" t="s">
        <v>3329</v>
      </c>
      <c r="D2011" t="s">
        <v>282</v>
      </c>
      <c r="E2011" s="3" t="s">
        <v>152</v>
      </c>
      <c r="F2011" s="14" t="s">
        <v>119</v>
      </c>
      <c r="G2011" s="5" t="s">
        <v>310</v>
      </c>
      <c r="H2011" s="6" t="s">
        <v>120</v>
      </c>
      <c r="I2011" s="4" t="s">
        <v>178</v>
      </c>
      <c r="J2011" s="4" t="s">
        <v>121</v>
      </c>
      <c r="K2011" t="s">
        <v>230</v>
      </c>
      <c r="L2011" t="s">
        <v>3330</v>
      </c>
      <c r="M2011" t="s">
        <v>3331</v>
      </c>
      <c r="N2011" s="1" t="s">
        <v>247</v>
      </c>
    </row>
    <row r="2012" spans="1:14" x14ac:dyDescent="0.3">
      <c r="A2012" s="1" t="s">
        <v>3278</v>
      </c>
      <c r="B2012" t="s">
        <v>3283</v>
      </c>
      <c r="C2012" s="2" t="s">
        <v>3332</v>
      </c>
      <c r="D2012" t="s">
        <v>282</v>
      </c>
      <c r="E2012" s="7" t="s">
        <v>158</v>
      </c>
      <c r="F2012" s="15" t="s">
        <v>118</v>
      </c>
      <c r="G2012" s="5" t="s">
        <v>310</v>
      </c>
      <c r="H2012" s="6" t="s">
        <v>120</v>
      </c>
      <c r="I2012" s="4" t="s">
        <v>178</v>
      </c>
      <c r="J2012" s="4" t="s">
        <v>121</v>
      </c>
      <c r="K2012" t="s">
        <v>230</v>
      </c>
      <c r="L2012" t="s">
        <v>3333</v>
      </c>
      <c r="M2012" t="s">
        <v>3334</v>
      </c>
      <c r="N2012" t="s">
        <v>247</v>
      </c>
    </row>
    <row r="2013" spans="1:14" x14ac:dyDescent="0.3">
      <c r="A2013" s="1" t="s">
        <v>3278</v>
      </c>
      <c r="B2013" t="s">
        <v>3283</v>
      </c>
      <c r="C2013" s="2" t="s">
        <v>3335</v>
      </c>
      <c r="D2013" t="s">
        <v>282</v>
      </c>
      <c r="E2013" s="10" t="s">
        <v>187</v>
      </c>
      <c r="F2013" s="14" t="s">
        <v>119</v>
      </c>
      <c r="G2013" s="5" t="s">
        <v>310</v>
      </c>
      <c r="H2013" s="6" t="s">
        <v>120</v>
      </c>
      <c r="I2013" s="4" t="s">
        <v>178</v>
      </c>
      <c r="J2013" s="4" t="s">
        <v>121</v>
      </c>
      <c r="K2013" t="s">
        <v>230</v>
      </c>
      <c r="L2013" t="s">
        <v>3336</v>
      </c>
      <c r="M2013" t="s">
        <v>3337</v>
      </c>
      <c r="N2013" t="s">
        <v>247</v>
      </c>
    </row>
    <row r="2014" spans="1:14" x14ac:dyDescent="0.3">
      <c r="A2014" s="1" t="s">
        <v>3278</v>
      </c>
      <c r="B2014" t="s">
        <v>3283</v>
      </c>
      <c r="C2014" s="2" t="s">
        <v>3338</v>
      </c>
      <c r="D2014" t="s">
        <v>282</v>
      </c>
      <c r="E2014" s="3" t="s">
        <v>152</v>
      </c>
      <c r="F2014" s="14" t="s">
        <v>119</v>
      </c>
      <c r="G2014" s="5" t="s">
        <v>310</v>
      </c>
      <c r="H2014" s="6" t="s">
        <v>120</v>
      </c>
      <c r="I2014" s="4" t="s">
        <v>178</v>
      </c>
      <c r="J2014" s="4" t="s">
        <v>121</v>
      </c>
      <c r="K2014" t="s">
        <v>254</v>
      </c>
      <c r="L2014" t="s">
        <v>3339</v>
      </c>
      <c r="M2014" t="s">
        <v>3340</v>
      </c>
      <c r="N2014" t="s">
        <v>247</v>
      </c>
    </row>
    <row r="2015" spans="1:14" x14ac:dyDescent="0.3">
      <c r="A2015" s="1" t="s">
        <v>3278</v>
      </c>
      <c r="B2015" t="s">
        <v>3283</v>
      </c>
      <c r="C2015" s="2" t="s">
        <v>3341</v>
      </c>
      <c r="D2015" t="s">
        <v>282</v>
      </c>
      <c r="E2015" s="10" t="s">
        <v>187</v>
      </c>
      <c r="F2015" s="14" t="s">
        <v>119</v>
      </c>
      <c r="G2015" s="5" t="s">
        <v>310</v>
      </c>
      <c r="H2015" s="6" t="s">
        <v>120</v>
      </c>
      <c r="I2015" s="4" t="s">
        <v>178</v>
      </c>
      <c r="J2015" s="4" t="s">
        <v>121</v>
      </c>
      <c r="K2015" t="s">
        <v>230</v>
      </c>
      <c r="L2015" t="s">
        <v>3342</v>
      </c>
      <c r="M2015" t="s">
        <v>3343</v>
      </c>
      <c r="N2015" t="s">
        <v>247</v>
      </c>
    </row>
    <row r="2016" spans="1:14" x14ac:dyDescent="0.3">
      <c r="A2016" s="1" t="s">
        <v>3278</v>
      </c>
      <c r="B2016" t="s">
        <v>3283</v>
      </c>
      <c r="C2016" s="2" t="s">
        <v>3344</v>
      </c>
      <c r="D2016" t="s">
        <v>282</v>
      </c>
      <c r="E2016" s="7" t="s">
        <v>158</v>
      </c>
      <c r="F2016" s="15" t="s">
        <v>118</v>
      </c>
      <c r="G2016" s="5" t="s">
        <v>310</v>
      </c>
      <c r="H2016" s="6" t="s">
        <v>120</v>
      </c>
      <c r="I2016" s="4" t="s">
        <v>178</v>
      </c>
      <c r="J2016" s="4" t="s">
        <v>121</v>
      </c>
      <c r="K2016" t="s">
        <v>230</v>
      </c>
      <c r="L2016" t="s">
        <v>3345</v>
      </c>
      <c r="M2016" t="s">
        <v>3346</v>
      </c>
      <c r="N2016" s="1" t="s">
        <v>247</v>
      </c>
    </row>
    <row r="2017" spans="1:14" x14ac:dyDescent="0.3">
      <c r="A2017" s="1" t="s">
        <v>3278</v>
      </c>
      <c r="B2017" t="s">
        <v>3283</v>
      </c>
      <c r="C2017" s="2" t="s">
        <v>3347</v>
      </c>
      <c r="D2017" t="s">
        <v>282</v>
      </c>
      <c r="E2017" s="7" t="s">
        <v>158</v>
      </c>
      <c r="F2017" s="15" t="s">
        <v>118</v>
      </c>
      <c r="G2017" s="5" t="s">
        <v>310</v>
      </c>
      <c r="H2017" s="6" t="s">
        <v>120</v>
      </c>
      <c r="I2017" s="4" t="s">
        <v>178</v>
      </c>
      <c r="J2017" s="4" t="s">
        <v>121</v>
      </c>
      <c r="K2017" t="s">
        <v>230</v>
      </c>
      <c r="L2017" t="s">
        <v>3348</v>
      </c>
      <c r="M2017" t="s">
        <v>3349</v>
      </c>
      <c r="N2017" s="1" t="s">
        <v>247</v>
      </c>
    </row>
    <row r="2018" spans="1:14" x14ac:dyDescent="0.3">
      <c r="A2018" s="1" t="s">
        <v>3278</v>
      </c>
      <c r="B2018" t="s">
        <v>3283</v>
      </c>
      <c r="C2018" s="2" t="s">
        <v>3350</v>
      </c>
      <c r="D2018" t="s">
        <v>282</v>
      </c>
      <c r="E2018" s="3" t="s">
        <v>152</v>
      </c>
      <c r="F2018" s="14" t="s">
        <v>119</v>
      </c>
      <c r="G2018" s="5" t="s">
        <v>310</v>
      </c>
      <c r="H2018" s="6" t="s">
        <v>120</v>
      </c>
      <c r="I2018" s="4" t="s">
        <v>178</v>
      </c>
      <c r="J2018" s="4" t="s">
        <v>121</v>
      </c>
      <c r="K2018" t="s">
        <v>235</v>
      </c>
      <c r="L2018" t="s">
        <v>3304</v>
      </c>
      <c r="M2018" t="s">
        <v>3305</v>
      </c>
      <c r="N2018" s="1" t="s">
        <v>247</v>
      </c>
    </row>
    <row r="2019" spans="1:14" x14ac:dyDescent="0.3">
      <c r="A2019" s="1" t="s">
        <v>3278</v>
      </c>
      <c r="B2019" t="s">
        <v>3283</v>
      </c>
      <c r="C2019" s="2" t="s">
        <v>3351</v>
      </c>
      <c r="D2019" t="s">
        <v>282</v>
      </c>
      <c r="E2019" s="10" t="s">
        <v>187</v>
      </c>
      <c r="F2019" s="14" t="s">
        <v>119</v>
      </c>
      <c r="G2019" s="5" t="s">
        <v>310</v>
      </c>
      <c r="H2019" s="6" t="s">
        <v>120</v>
      </c>
      <c r="I2019" s="4" t="s">
        <v>178</v>
      </c>
      <c r="J2019" s="4" t="s">
        <v>121</v>
      </c>
      <c r="K2019" t="s">
        <v>230</v>
      </c>
      <c r="L2019" t="s">
        <v>3352</v>
      </c>
      <c r="M2019" t="s">
        <v>3353</v>
      </c>
      <c r="N2019" s="1" t="s">
        <v>247</v>
      </c>
    </row>
    <row r="2020" spans="1:14" x14ac:dyDescent="0.3">
      <c r="A2020" s="1" t="s">
        <v>3278</v>
      </c>
      <c r="B2020" t="s">
        <v>3283</v>
      </c>
      <c r="C2020" s="2" t="s">
        <v>3354</v>
      </c>
      <c r="D2020" t="s">
        <v>282</v>
      </c>
      <c r="E2020" s="10" t="s">
        <v>187</v>
      </c>
      <c r="F2020" s="14" t="s">
        <v>119</v>
      </c>
      <c r="G2020" s="5" t="s">
        <v>310</v>
      </c>
      <c r="H2020" s="6" t="s">
        <v>120</v>
      </c>
      <c r="I2020" s="4" t="s">
        <v>178</v>
      </c>
      <c r="J2020" s="4" t="s">
        <v>121</v>
      </c>
      <c r="K2020" t="s">
        <v>230</v>
      </c>
      <c r="L2020" t="s">
        <v>3355</v>
      </c>
      <c r="M2020" t="s">
        <v>3356</v>
      </c>
      <c r="N2020" s="1" t="s">
        <v>247</v>
      </c>
    </row>
    <row r="2021" spans="1:14" x14ac:dyDescent="0.3">
      <c r="A2021" s="1" t="s">
        <v>3278</v>
      </c>
      <c r="B2021" t="s">
        <v>3283</v>
      </c>
      <c r="C2021" s="2" t="s">
        <v>3357</v>
      </c>
      <c r="D2021" t="s">
        <v>282</v>
      </c>
      <c r="E2021" s="7" t="s">
        <v>158</v>
      </c>
      <c r="F2021" s="15" t="s">
        <v>118</v>
      </c>
      <c r="G2021" s="5" t="s">
        <v>310</v>
      </c>
      <c r="H2021" s="6" t="s">
        <v>120</v>
      </c>
      <c r="I2021" s="4" t="s">
        <v>178</v>
      </c>
      <c r="J2021" s="4" t="s">
        <v>121</v>
      </c>
      <c r="K2021" t="s">
        <v>235</v>
      </c>
      <c r="L2021" t="s">
        <v>3304</v>
      </c>
      <c r="M2021" t="s">
        <v>3305</v>
      </c>
      <c r="N2021" s="1" t="s">
        <v>247</v>
      </c>
    </row>
    <row r="2022" spans="1:14" x14ac:dyDescent="0.3">
      <c r="A2022" s="1" t="s">
        <v>3278</v>
      </c>
      <c r="B2022" t="s">
        <v>3283</v>
      </c>
      <c r="C2022" s="2" t="s">
        <v>3358</v>
      </c>
      <c r="D2022" t="s">
        <v>282</v>
      </c>
      <c r="E2022" s="7" t="s">
        <v>158</v>
      </c>
      <c r="F2022" s="15" t="s">
        <v>118</v>
      </c>
      <c r="G2022" s="5" t="s">
        <v>310</v>
      </c>
      <c r="H2022" s="6" t="s">
        <v>120</v>
      </c>
      <c r="I2022" s="4" t="s">
        <v>178</v>
      </c>
      <c r="J2022" s="4" t="s">
        <v>121</v>
      </c>
      <c r="K2022" t="s">
        <v>235</v>
      </c>
      <c r="L2022" t="s">
        <v>3304</v>
      </c>
      <c r="M2022" t="s">
        <v>3305</v>
      </c>
      <c r="N2022" s="1" t="s">
        <v>247</v>
      </c>
    </row>
    <row r="2023" spans="1:14" x14ac:dyDescent="0.3">
      <c r="A2023" s="1" t="s">
        <v>3278</v>
      </c>
      <c r="B2023" t="s">
        <v>3283</v>
      </c>
      <c r="C2023" s="2" t="s">
        <v>3359</v>
      </c>
      <c r="D2023" t="s">
        <v>282</v>
      </c>
      <c r="E2023" s="3" t="s">
        <v>152</v>
      </c>
      <c r="F2023" s="14" t="s">
        <v>119</v>
      </c>
      <c r="G2023" s="5" t="s">
        <v>310</v>
      </c>
      <c r="H2023" s="6" t="s">
        <v>120</v>
      </c>
      <c r="I2023" s="4" t="s">
        <v>178</v>
      </c>
      <c r="J2023" s="4" t="s">
        <v>121</v>
      </c>
      <c r="K2023" t="s">
        <v>230</v>
      </c>
      <c r="L2023" t="s">
        <v>3360</v>
      </c>
      <c r="M2023" t="s">
        <v>3361</v>
      </c>
      <c r="N2023" s="1" t="s">
        <v>247</v>
      </c>
    </row>
    <row r="2024" spans="1:14" x14ac:dyDescent="0.3">
      <c r="A2024" s="1" t="s">
        <v>3278</v>
      </c>
      <c r="B2024" t="s">
        <v>3283</v>
      </c>
      <c r="C2024" s="2" t="s">
        <v>3362</v>
      </c>
      <c r="D2024" t="s">
        <v>282</v>
      </c>
      <c r="E2024" s="10" t="s">
        <v>187</v>
      </c>
      <c r="F2024" s="14" t="s">
        <v>119</v>
      </c>
      <c r="G2024" s="5" t="s">
        <v>310</v>
      </c>
      <c r="H2024" s="6" t="s">
        <v>120</v>
      </c>
      <c r="I2024" s="4" t="s">
        <v>178</v>
      </c>
      <c r="J2024" s="4" t="s">
        <v>121</v>
      </c>
      <c r="K2024" t="s">
        <v>235</v>
      </c>
      <c r="L2024" t="s">
        <v>3307</v>
      </c>
      <c r="M2024" t="s">
        <v>3308</v>
      </c>
      <c r="N2024" s="1" t="s">
        <v>247</v>
      </c>
    </row>
    <row r="2025" spans="1:14" x14ac:dyDescent="0.3">
      <c r="A2025" s="1" t="s">
        <v>3278</v>
      </c>
      <c r="B2025" t="s">
        <v>3283</v>
      </c>
      <c r="C2025" s="2" t="s">
        <v>3363</v>
      </c>
      <c r="D2025" t="s">
        <v>282</v>
      </c>
      <c r="E2025" s="3" t="s">
        <v>152</v>
      </c>
      <c r="F2025" s="14" t="s">
        <v>119</v>
      </c>
      <c r="G2025" s="5" t="s">
        <v>310</v>
      </c>
      <c r="H2025" s="6" t="s">
        <v>120</v>
      </c>
      <c r="I2025" s="4" t="s">
        <v>178</v>
      </c>
      <c r="J2025" s="4" t="s">
        <v>121</v>
      </c>
      <c r="K2025" t="s">
        <v>3364</v>
      </c>
      <c r="L2025" t="s">
        <v>3310</v>
      </c>
      <c r="M2025" t="s">
        <v>3311</v>
      </c>
      <c r="N2025" s="1" t="s">
        <v>247</v>
      </c>
    </row>
    <row r="2026" spans="1:14" x14ac:dyDescent="0.3">
      <c r="A2026" s="1" t="s">
        <v>3278</v>
      </c>
      <c r="B2026" t="s">
        <v>3283</v>
      </c>
      <c r="C2026" s="2" t="s">
        <v>3365</v>
      </c>
      <c r="D2026" t="s">
        <v>282</v>
      </c>
      <c r="E2026" s="3" t="s">
        <v>152</v>
      </c>
      <c r="F2026" s="14" t="s">
        <v>119</v>
      </c>
      <c r="G2026" s="5" t="s">
        <v>310</v>
      </c>
      <c r="H2026" s="6" t="s">
        <v>120</v>
      </c>
      <c r="I2026" s="4" t="s">
        <v>178</v>
      </c>
      <c r="J2026" s="4" t="s">
        <v>121</v>
      </c>
      <c r="K2026" t="s">
        <v>230</v>
      </c>
      <c r="L2026" t="s">
        <v>3366</v>
      </c>
      <c r="M2026" t="s">
        <v>3367</v>
      </c>
      <c r="N2026" s="1" t="s">
        <v>247</v>
      </c>
    </row>
    <row r="2027" spans="1:14" x14ac:dyDescent="0.3">
      <c r="A2027" s="1" t="s">
        <v>3278</v>
      </c>
      <c r="B2027" t="s">
        <v>3283</v>
      </c>
      <c r="C2027" s="2" t="s">
        <v>3368</v>
      </c>
      <c r="D2027" t="s">
        <v>282</v>
      </c>
      <c r="E2027" s="3" t="s">
        <v>152</v>
      </c>
      <c r="F2027" s="14" t="s">
        <v>119</v>
      </c>
      <c r="G2027" s="5" t="s">
        <v>310</v>
      </c>
      <c r="H2027" s="6" t="s">
        <v>120</v>
      </c>
      <c r="I2027" s="4" t="s">
        <v>178</v>
      </c>
      <c r="J2027" s="4" t="s">
        <v>121</v>
      </c>
      <c r="K2027" t="s">
        <v>235</v>
      </c>
      <c r="L2027" t="s">
        <v>3314</v>
      </c>
      <c r="M2027" t="s">
        <v>3315</v>
      </c>
      <c r="N2027" t="s">
        <v>247</v>
      </c>
    </row>
    <row r="2028" spans="1:14" x14ac:dyDescent="0.3">
      <c r="A2028" s="1" t="s">
        <v>3278</v>
      </c>
      <c r="B2028" t="s">
        <v>3283</v>
      </c>
      <c r="C2028" s="2" t="s">
        <v>3369</v>
      </c>
      <c r="D2028" t="s">
        <v>282</v>
      </c>
      <c r="E2028" s="3" t="s">
        <v>152</v>
      </c>
      <c r="F2028" s="14" t="s">
        <v>119</v>
      </c>
      <c r="G2028" s="5" t="s">
        <v>310</v>
      </c>
      <c r="H2028" s="6" t="s">
        <v>120</v>
      </c>
      <c r="I2028" s="4" t="s">
        <v>178</v>
      </c>
      <c r="J2028" s="4" t="s">
        <v>121</v>
      </c>
      <c r="K2028" t="s">
        <v>230</v>
      </c>
      <c r="L2028" t="s">
        <v>3318</v>
      </c>
      <c r="M2028" t="s">
        <v>3319</v>
      </c>
      <c r="N2028" t="s">
        <v>247</v>
      </c>
    </row>
    <row r="2029" spans="1:14" x14ac:dyDescent="0.3">
      <c r="A2029" s="1" t="s">
        <v>3278</v>
      </c>
      <c r="B2029" t="s">
        <v>3283</v>
      </c>
      <c r="C2029" s="2" t="s">
        <v>3370</v>
      </c>
      <c r="D2029" t="s">
        <v>282</v>
      </c>
      <c r="E2029" s="10" t="s">
        <v>187</v>
      </c>
      <c r="F2029" s="14" t="s">
        <v>119</v>
      </c>
      <c r="G2029" s="5" t="s">
        <v>310</v>
      </c>
      <c r="H2029" s="6" t="s">
        <v>120</v>
      </c>
      <c r="I2029" s="4" t="s">
        <v>178</v>
      </c>
      <c r="J2029" s="4" t="s">
        <v>121</v>
      </c>
      <c r="K2029" t="s">
        <v>230</v>
      </c>
      <c r="L2029" t="s">
        <v>3371</v>
      </c>
      <c r="M2029" t="s">
        <v>3372</v>
      </c>
      <c r="N2029" s="1" t="s">
        <v>247</v>
      </c>
    </row>
    <row r="2030" spans="1:14" x14ac:dyDescent="0.3">
      <c r="A2030" s="1" t="s">
        <v>3278</v>
      </c>
      <c r="B2030" t="s">
        <v>3283</v>
      </c>
      <c r="C2030" s="2" t="s">
        <v>3373</v>
      </c>
      <c r="D2030" t="s">
        <v>282</v>
      </c>
      <c r="E2030" s="3" t="s">
        <v>152</v>
      </c>
      <c r="F2030" s="14" t="s">
        <v>119</v>
      </c>
      <c r="G2030" s="5" t="s">
        <v>310</v>
      </c>
      <c r="H2030" s="6" t="s">
        <v>120</v>
      </c>
      <c r="I2030" s="4" t="s">
        <v>178</v>
      </c>
      <c r="J2030" s="4" t="s">
        <v>121</v>
      </c>
      <c r="K2030" t="s">
        <v>230</v>
      </c>
      <c r="L2030" t="s">
        <v>3374</v>
      </c>
      <c r="M2030" t="s">
        <v>3375</v>
      </c>
      <c r="N2030" s="1" t="s">
        <v>247</v>
      </c>
    </row>
    <row r="2031" spans="1:14" x14ac:dyDescent="0.3">
      <c r="A2031" s="1" t="s">
        <v>3278</v>
      </c>
      <c r="B2031" t="s">
        <v>3283</v>
      </c>
      <c r="C2031" s="2" t="s">
        <v>3376</v>
      </c>
      <c r="D2031" t="s">
        <v>282</v>
      </c>
      <c r="E2031" s="10" t="s">
        <v>187</v>
      </c>
      <c r="F2031" s="14" t="s">
        <v>119</v>
      </c>
      <c r="G2031" s="5" t="s">
        <v>310</v>
      </c>
      <c r="H2031" s="6" t="s">
        <v>120</v>
      </c>
      <c r="I2031" s="4" t="s">
        <v>178</v>
      </c>
      <c r="J2031" s="4" t="s">
        <v>121</v>
      </c>
      <c r="K2031" t="s">
        <v>230</v>
      </c>
      <c r="L2031" t="s">
        <v>3374</v>
      </c>
      <c r="M2031" t="s">
        <v>3375</v>
      </c>
      <c r="N2031" s="1" t="s">
        <v>247</v>
      </c>
    </row>
    <row r="2032" spans="1:14" x14ac:dyDescent="0.3">
      <c r="A2032" s="1" t="s">
        <v>3278</v>
      </c>
      <c r="B2032" t="s">
        <v>3283</v>
      </c>
      <c r="C2032" s="2" t="s">
        <v>3377</v>
      </c>
      <c r="D2032" t="s">
        <v>282</v>
      </c>
      <c r="E2032" s="3" t="s">
        <v>152</v>
      </c>
      <c r="F2032" s="14" t="s">
        <v>119</v>
      </c>
      <c r="G2032" s="5" t="s">
        <v>310</v>
      </c>
      <c r="H2032" s="6" t="s">
        <v>120</v>
      </c>
      <c r="I2032" s="4" t="s">
        <v>178</v>
      </c>
      <c r="J2032" s="4" t="s">
        <v>121</v>
      </c>
      <c r="K2032" t="s">
        <v>235</v>
      </c>
      <c r="L2032" t="s">
        <v>3374</v>
      </c>
      <c r="M2032" t="s">
        <v>3375</v>
      </c>
      <c r="N2032" s="1" t="s">
        <v>247</v>
      </c>
    </row>
    <row r="2033" spans="1:14" x14ac:dyDescent="0.3">
      <c r="A2033" s="1" t="s">
        <v>3278</v>
      </c>
      <c r="B2033" t="s">
        <v>3283</v>
      </c>
      <c r="C2033" s="2" t="s">
        <v>3378</v>
      </c>
      <c r="D2033" t="s">
        <v>282</v>
      </c>
      <c r="E2033" s="10" t="s">
        <v>187</v>
      </c>
      <c r="F2033" s="14" t="s">
        <v>119</v>
      </c>
      <c r="G2033" s="5" t="s">
        <v>310</v>
      </c>
      <c r="H2033" s="6" t="s">
        <v>120</v>
      </c>
      <c r="I2033" s="4" t="s">
        <v>178</v>
      </c>
      <c r="J2033" s="4" t="s">
        <v>121</v>
      </c>
      <c r="K2033" t="s">
        <v>230</v>
      </c>
      <c r="L2033" t="s">
        <v>3323</v>
      </c>
      <c r="M2033" t="s">
        <v>3324</v>
      </c>
      <c r="N2033" s="1" t="s">
        <v>247</v>
      </c>
    </row>
    <row r="2034" spans="1:14" x14ac:dyDescent="0.3">
      <c r="A2034" s="1" t="s">
        <v>3278</v>
      </c>
      <c r="B2034" t="s">
        <v>3283</v>
      </c>
      <c r="C2034" s="2" t="s">
        <v>3379</v>
      </c>
      <c r="D2034" t="s">
        <v>282</v>
      </c>
      <c r="E2034" s="3" t="s">
        <v>152</v>
      </c>
      <c r="F2034" s="14" t="s">
        <v>119</v>
      </c>
      <c r="G2034" s="5" t="s">
        <v>310</v>
      </c>
      <c r="H2034" s="6" t="s">
        <v>120</v>
      </c>
      <c r="I2034" s="4" t="s">
        <v>178</v>
      </c>
      <c r="J2034" s="4" t="s">
        <v>121</v>
      </c>
      <c r="K2034" t="s">
        <v>254</v>
      </c>
      <c r="L2034" t="s">
        <v>3380</v>
      </c>
      <c r="M2034" t="s">
        <v>3381</v>
      </c>
      <c r="N2034" s="1" t="s">
        <v>247</v>
      </c>
    </row>
    <row r="2035" spans="1:14" x14ac:dyDescent="0.3">
      <c r="A2035" s="1" t="s">
        <v>3278</v>
      </c>
      <c r="B2035" t="s">
        <v>3283</v>
      </c>
      <c r="C2035" s="2" t="s">
        <v>3382</v>
      </c>
      <c r="D2035" t="s">
        <v>282</v>
      </c>
      <c r="E2035" s="7" t="s">
        <v>158</v>
      </c>
      <c r="F2035" s="15" t="s">
        <v>118</v>
      </c>
      <c r="G2035" s="5" t="s">
        <v>310</v>
      </c>
      <c r="H2035" s="6" t="s">
        <v>120</v>
      </c>
      <c r="I2035" s="4" t="s">
        <v>178</v>
      </c>
      <c r="J2035" s="4" t="s">
        <v>121</v>
      </c>
      <c r="K2035" t="s">
        <v>300</v>
      </c>
      <c r="L2035" t="s">
        <v>3383</v>
      </c>
      <c r="M2035" t="s">
        <v>3384</v>
      </c>
      <c r="N2035" t="s">
        <v>247</v>
      </c>
    </row>
    <row r="2036" spans="1:14" x14ac:dyDescent="0.3">
      <c r="A2036" s="1" t="s">
        <v>3278</v>
      </c>
      <c r="B2036" t="s">
        <v>3283</v>
      </c>
      <c r="C2036" s="2" t="s">
        <v>3385</v>
      </c>
      <c r="D2036" t="s">
        <v>282</v>
      </c>
      <c r="E2036" s="3" t="s">
        <v>152</v>
      </c>
      <c r="F2036" s="14" t="s">
        <v>119</v>
      </c>
      <c r="G2036" s="5" t="s">
        <v>310</v>
      </c>
      <c r="H2036" s="6" t="s">
        <v>120</v>
      </c>
      <c r="I2036" s="4" t="s">
        <v>178</v>
      </c>
      <c r="J2036" s="4" t="s">
        <v>121</v>
      </c>
      <c r="K2036" t="s">
        <v>235</v>
      </c>
      <c r="L2036" t="s">
        <v>3386</v>
      </c>
      <c r="M2036" t="s">
        <v>3387</v>
      </c>
      <c r="N2036" s="1" t="s">
        <v>247</v>
      </c>
    </row>
    <row r="2037" spans="1:14" x14ac:dyDescent="0.3">
      <c r="A2037" s="1" t="s">
        <v>3278</v>
      </c>
      <c r="B2037" t="s">
        <v>3283</v>
      </c>
      <c r="C2037" s="2" t="s">
        <v>3388</v>
      </c>
      <c r="D2037" t="s">
        <v>282</v>
      </c>
      <c r="E2037" s="3" t="s">
        <v>152</v>
      </c>
      <c r="F2037" s="14" t="s">
        <v>119</v>
      </c>
      <c r="G2037" s="5" t="s">
        <v>310</v>
      </c>
      <c r="H2037" s="6" t="s">
        <v>120</v>
      </c>
      <c r="I2037" s="4" t="s">
        <v>178</v>
      </c>
      <c r="J2037" s="4" t="s">
        <v>121</v>
      </c>
      <c r="K2037" t="s">
        <v>230</v>
      </c>
      <c r="L2037" t="s">
        <v>3389</v>
      </c>
      <c r="M2037" t="s">
        <v>3390</v>
      </c>
      <c r="N2037" t="s">
        <v>247</v>
      </c>
    </row>
    <row r="2038" spans="1:14" x14ac:dyDescent="0.3">
      <c r="A2038" s="1" t="s">
        <v>3278</v>
      </c>
      <c r="B2038" t="s">
        <v>3283</v>
      </c>
      <c r="C2038" s="2" t="s">
        <v>3391</v>
      </c>
      <c r="D2038" t="s">
        <v>282</v>
      </c>
      <c r="E2038" s="3" t="s">
        <v>152</v>
      </c>
      <c r="F2038" s="14" t="s">
        <v>119</v>
      </c>
      <c r="G2038" s="5" t="s">
        <v>310</v>
      </c>
      <c r="H2038" s="6" t="s">
        <v>120</v>
      </c>
      <c r="I2038" s="4" t="s">
        <v>178</v>
      </c>
      <c r="J2038" s="4" t="s">
        <v>121</v>
      </c>
      <c r="K2038" t="s">
        <v>230</v>
      </c>
      <c r="L2038" t="s">
        <v>3392</v>
      </c>
      <c r="M2038" t="s">
        <v>3393</v>
      </c>
      <c r="N2038" s="1" t="s">
        <v>247</v>
      </c>
    </row>
    <row r="2039" spans="1:14" x14ac:dyDescent="0.3">
      <c r="A2039" s="1" t="s">
        <v>3278</v>
      </c>
      <c r="B2039" t="s">
        <v>3283</v>
      </c>
      <c r="C2039" s="2" t="s">
        <v>3394</v>
      </c>
      <c r="D2039" t="s">
        <v>282</v>
      </c>
      <c r="E2039" s="3" t="s">
        <v>152</v>
      </c>
      <c r="F2039" s="14" t="s">
        <v>119</v>
      </c>
      <c r="G2039" s="5" t="s">
        <v>310</v>
      </c>
      <c r="H2039" s="6" t="s">
        <v>120</v>
      </c>
      <c r="I2039" s="4" t="s">
        <v>178</v>
      </c>
      <c r="J2039" s="4" t="s">
        <v>121</v>
      </c>
      <c r="K2039" t="s">
        <v>230</v>
      </c>
      <c r="L2039" t="s">
        <v>3395</v>
      </c>
      <c r="M2039" t="s">
        <v>3396</v>
      </c>
      <c r="N2039" t="s">
        <v>247</v>
      </c>
    </row>
    <row r="2040" spans="1:14" x14ac:dyDescent="0.3">
      <c r="A2040" s="1" t="s">
        <v>3278</v>
      </c>
      <c r="B2040" t="s">
        <v>3283</v>
      </c>
      <c r="C2040" s="2" t="s">
        <v>3397</v>
      </c>
      <c r="D2040" t="s">
        <v>282</v>
      </c>
      <c r="E2040" s="3" t="s">
        <v>152</v>
      </c>
      <c r="F2040" s="15" t="s">
        <v>118</v>
      </c>
      <c r="G2040" s="5" t="s">
        <v>310</v>
      </c>
      <c r="H2040" s="6" t="s">
        <v>120</v>
      </c>
      <c r="I2040" s="4" t="s">
        <v>178</v>
      </c>
      <c r="J2040" s="4" t="s">
        <v>121</v>
      </c>
      <c r="K2040" t="s">
        <v>387</v>
      </c>
      <c r="L2040" t="s">
        <v>3327</v>
      </c>
      <c r="M2040" t="s">
        <v>3328</v>
      </c>
      <c r="N2040" t="s">
        <v>247</v>
      </c>
    </row>
    <row r="2041" spans="1:14" x14ac:dyDescent="0.3">
      <c r="A2041" s="1" t="s">
        <v>3278</v>
      </c>
      <c r="B2041" t="s">
        <v>3283</v>
      </c>
      <c r="C2041" s="2" t="s">
        <v>3398</v>
      </c>
      <c r="D2041" t="s">
        <v>282</v>
      </c>
      <c r="E2041" s="3" t="s">
        <v>152</v>
      </c>
      <c r="F2041" s="14" t="s">
        <v>119</v>
      </c>
      <c r="G2041" s="5" t="s">
        <v>310</v>
      </c>
      <c r="H2041" s="6" t="s">
        <v>120</v>
      </c>
      <c r="I2041" s="4" t="s">
        <v>178</v>
      </c>
      <c r="J2041" s="4" t="s">
        <v>121</v>
      </c>
      <c r="K2041" t="s">
        <v>230</v>
      </c>
      <c r="L2041" t="s">
        <v>3330</v>
      </c>
      <c r="M2041" t="s">
        <v>3331</v>
      </c>
      <c r="N2041" s="1" t="s">
        <v>247</v>
      </c>
    </row>
    <row r="2042" spans="1:14" x14ac:dyDescent="0.3">
      <c r="A2042" s="1" t="s">
        <v>3278</v>
      </c>
      <c r="B2042" t="s">
        <v>3283</v>
      </c>
      <c r="C2042" s="2" t="s">
        <v>3399</v>
      </c>
      <c r="D2042" t="s">
        <v>282</v>
      </c>
      <c r="E2042" s="3" t="s">
        <v>152</v>
      </c>
      <c r="F2042" s="14" t="s">
        <v>119</v>
      </c>
      <c r="G2042" s="5" t="s">
        <v>310</v>
      </c>
      <c r="H2042" s="6" t="s">
        <v>120</v>
      </c>
      <c r="I2042" s="4" t="s">
        <v>178</v>
      </c>
      <c r="J2042" s="4" t="s">
        <v>121</v>
      </c>
      <c r="K2042" t="s">
        <v>230</v>
      </c>
      <c r="L2042" t="s">
        <v>3400</v>
      </c>
      <c r="M2042" t="s">
        <v>3401</v>
      </c>
      <c r="N2042" t="s">
        <v>247</v>
      </c>
    </row>
    <row r="2043" spans="1:14" x14ac:dyDescent="0.3">
      <c r="A2043" s="1" t="s">
        <v>3278</v>
      </c>
      <c r="B2043" t="s">
        <v>3283</v>
      </c>
      <c r="C2043" s="2" t="s">
        <v>3402</v>
      </c>
      <c r="D2043" t="s">
        <v>282</v>
      </c>
      <c r="E2043" s="10" t="s">
        <v>187</v>
      </c>
      <c r="F2043" s="14" t="s">
        <v>119</v>
      </c>
      <c r="G2043" s="5" t="s">
        <v>310</v>
      </c>
      <c r="H2043" s="6" t="s">
        <v>120</v>
      </c>
      <c r="I2043" s="4" t="s">
        <v>178</v>
      </c>
      <c r="J2043" s="4" t="s">
        <v>121</v>
      </c>
      <c r="K2043" t="s">
        <v>235</v>
      </c>
      <c r="L2043" t="s">
        <v>3333</v>
      </c>
      <c r="M2043" t="s">
        <v>3334</v>
      </c>
      <c r="N2043" s="1" t="s">
        <v>247</v>
      </c>
    </row>
    <row r="2044" spans="1:14" x14ac:dyDescent="0.3">
      <c r="A2044" s="1" t="s">
        <v>3278</v>
      </c>
      <c r="B2044" t="s">
        <v>3283</v>
      </c>
      <c r="C2044" s="2" t="s">
        <v>3403</v>
      </c>
      <c r="D2044" t="s">
        <v>282</v>
      </c>
      <c r="E2044" s="10" t="s">
        <v>187</v>
      </c>
      <c r="F2044" s="14" t="s">
        <v>119</v>
      </c>
      <c r="G2044" s="5" t="s">
        <v>310</v>
      </c>
      <c r="H2044" s="6" t="s">
        <v>120</v>
      </c>
      <c r="I2044" s="4" t="s">
        <v>178</v>
      </c>
      <c r="J2044" s="4" t="s">
        <v>121</v>
      </c>
      <c r="K2044" t="s">
        <v>238</v>
      </c>
      <c r="L2044" t="s">
        <v>3336</v>
      </c>
      <c r="M2044" t="s">
        <v>3337</v>
      </c>
      <c r="N2044" s="1" t="s">
        <v>247</v>
      </c>
    </row>
    <row r="2045" spans="1:14" x14ac:dyDescent="0.3">
      <c r="A2045" s="1" t="s">
        <v>3278</v>
      </c>
      <c r="B2045" t="s">
        <v>3283</v>
      </c>
      <c r="C2045" s="2" t="s">
        <v>3404</v>
      </c>
      <c r="D2045" t="s">
        <v>282</v>
      </c>
      <c r="E2045" s="3" t="s">
        <v>152</v>
      </c>
      <c r="F2045" s="14" t="s">
        <v>119</v>
      </c>
      <c r="G2045" s="5" t="s">
        <v>310</v>
      </c>
      <c r="H2045" s="6" t="s">
        <v>120</v>
      </c>
      <c r="I2045" s="4" t="s">
        <v>178</v>
      </c>
      <c r="J2045" s="4" t="s">
        <v>121</v>
      </c>
      <c r="K2045" t="s">
        <v>238</v>
      </c>
      <c r="L2045" t="s">
        <v>3339</v>
      </c>
      <c r="M2045" t="s">
        <v>3340</v>
      </c>
      <c r="N2045" s="1" t="s">
        <v>247</v>
      </c>
    </row>
    <row r="2046" spans="1:14" x14ac:dyDescent="0.3">
      <c r="A2046" s="1" t="s">
        <v>3278</v>
      </c>
      <c r="B2046" t="s">
        <v>3283</v>
      </c>
      <c r="C2046" s="2" t="s">
        <v>3405</v>
      </c>
      <c r="D2046" t="s">
        <v>282</v>
      </c>
      <c r="E2046" s="3" t="s">
        <v>152</v>
      </c>
      <c r="F2046" s="14" t="s">
        <v>119</v>
      </c>
      <c r="G2046" s="5" t="s">
        <v>310</v>
      </c>
      <c r="H2046" s="6" t="s">
        <v>120</v>
      </c>
      <c r="I2046" s="4" t="s">
        <v>178</v>
      </c>
      <c r="J2046" s="4" t="s">
        <v>121</v>
      </c>
      <c r="K2046" t="s">
        <v>230</v>
      </c>
      <c r="L2046" t="s">
        <v>3406</v>
      </c>
      <c r="M2046" t="s">
        <v>3407</v>
      </c>
      <c r="N2046" t="s">
        <v>247</v>
      </c>
    </row>
    <row r="2047" spans="1:14" x14ac:dyDescent="0.3">
      <c r="A2047" s="1" t="s">
        <v>3278</v>
      </c>
      <c r="B2047" t="s">
        <v>3283</v>
      </c>
      <c r="C2047" s="2" t="s">
        <v>3408</v>
      </c>
      <c r="D2047" t="s">
        <v>282</v>
      </c>
      <c r="E2047" s="3" t="s">
        <v>152</v>
      </c>
      <c r="F2047" s="14" t="s">
        <v>119</v>
      </c>
      <c r="G2047" s="5" t="s">
        <v>310</v>
      </c>
      <c r="H2047" s="6" t="s">
        <v>120</v>
      </c>
      <c r="I2047" s="4" t="s">
        <v>178</v>
      </c>
      <c r="J2047" s="4" t="s">
        <v>121</v>
      </c>
      <c r="K2047" t="s">
        <v>230</v>
      </c>
      <c r="L2047" t="s">
        <v>3409</v>
      </c>
      <c r="M2047" t="s">
        <v>3410</v>
      </c>
      <c r="N2047" s="1" t="s">
        <v>247</v>
      </c>
    </row>
    <row r="2048" spans="1:14" x14ac:dyDescent="0.3">
      <c r="A2048" s="1" t="s">
        <v>3278</v>
      </c>
      <c r="B2048" t="s">
        <v>3283</v>
      </c>
      <c r="C2048" s="2" t="s">
        <v>3411</v>
      </c>
      <c r="D2048" t="s">
        <v>282</v>
      </c>
      <c r="E2048" s="10" t="s">
        <v>187</v>
      </c>
      <c r="F2048" s="14" t="s">
        <v>119</v>
      </c>
      <c r="G2048" s="5" t="s">
        <v>310</v>
      </c>
      <c r="H2048" s="6" t="s">
        <v>120</v>
      </c>
      <c r="I2048" s="4" t="s">
        <v>178</v>
      </c>
      <c r="J2048" s="4" t="s">
        <v>121</v>
      </c>
      <c r="K2048" t="s">
        <v>235</v>
      </c>
      <c r="L2048" t="s">
        <v>3342</v>
      </c>
      <c r="M2048" t="s">
        <v>3343</v>
      </c>
      <c r="N2048" s="1" t="s">
        <v>247</v>
      </c>
    </row>
    <row r="2049" spans="1:14" x14ac:dyDescent="0.3">
      <c r="A2049" s="1" t="s">
        <v>3278</v>
      </c>
      <c r="B2049" t="s">
        <v>3283</v>
      </c>
      <c r="C2049" s="2" t="s">
        <v>3412</v>
      </c>
      <c r="D2049" t="s">
        <v>282</v>
      </c>
      <c r="E2049" s="10" t="s">
        <v>187</v>
      </c>
      <c r="F2049" s="14" t="s">
        <v>119</v>
      </c>
      <c r="G2049" s="5" t="s">
        <v>310</v>
      </c>
      <c r="H2049" s="6" t="s">
        <v>120</v>
      </c>
      <c r="I2049" s="4" t="s">
        <v>178</v>
      </c>
      <c r="J2049" s="4" t="s">
        <v>121</v>
      </c>
      <c r="K2049" t="s">
        <v>424</v>
      </c>
      <c r="L2049" t="s">
        <v>3345</v>
      </c>
      <c r="M2049" t="s">
        <v>3346</v>
      </c>
      <c r="N2049" s="1" t="s">
        <v>247</v>
      </c>
    </row>
    <row r="2050" spans="1:14" x14ac:dyDescent="0.3">
      <c r="A2050" s="1" t="s">
        <v>3278</v>
      </c>
      <c r="B2050" t="s">
        <v>3283</v>
      </c>
      <c r="C2050" s="2" t="s">
        <v>3413</v>
      </c>
      <c r="D2050" t="s">
        <v>282</v>
      </c>
      <c r="E2050" s="10" t="s">
        <v>187</v>
      </c>
      <c r="F2050" s="14" t="s">
        <v>119</v>
      </c>
      <c r="G2050" s="5" t="s">
        <v>310</v>
      </c>
      <c r="H2050" s="6" t="s">
        <v>120</v>
      </c>
      <c r="I2050" s="4" t="s">
        <v>178</v>
      </c>
      <c r="J2050" s="4" t="s">
        <v>121</v>
      </c>
      <c r="K2050" t="s">
        <v>235</v>
      </c>
      <c r="L2050" t="s">
        <v>3414</v>
      </c>
      <c r="M2050" t="s">
        <v>3415</v>
      </c>
      <c r="N2050" s="1" t="s">
        <v>247</v>
      </c>
    </row>
    <row r="2051" spans="1:14" x14ac:dyDescent="0.3">
      <c r="A2051" s="1" t="s">
        <v>3278</v>
      </c>
      <c r="B2051" t="s">
        <v>3283</v>
      </c>
      <c r="C2051" s="2" t="s">
        <v>3416</v>
      </c>
      <c r="D2051" t="s">
        <v>282</v>
      </c>
      <c r="E2051" s="10" t="s">
        <v>187</v>
      </c>
      <c r="F2051" s="14" t="s">
        <v>119</v>
      </c>
      <c r="G2051" s="5" t="s">
        <v>310</v>
      </c>
      <c r="H2051" s="6" t="s">
        <v>120</v>
      </c>
      <c r="I2051" s="4" t="s">
        <v>178</v>
      </c>
      <c r="J2051" s="4" t="s">
        <v>121</v>
      </c>
      <c r="K2051" t="s">
        <v>235</v>
      </c>
      <c r="L2051" t="s">
        <v>3348</v>
      </c>
      <c r="M2051" t="s">
        <v>3349</v>
      </c>
      <c r="N2051" s="1" t="s">
        <v>247</v>
      </c>
    </row>
    <row r="2052" spans="1:14" x14ac:dyDescent="0.3">
      <c r="A2052" s="1" t="s">
        <v>3278</v>
      </c>
      <c r="B2052" t="s">
        <v>3283</v>
      </c>
      <c r="C2052" s="2" t="s">
        <v>3417</v>
      </c>
      <c r="D2052" t="s">
        <v>282</v>
      </c>
      <c r="E2052" s="10" t="s">
        <v>187</v>
      </c>
      <c r="F2052" s="14" t="s">
        <v>119</v>
      </c>
      <c r="G2052" s="5" t="s">
        <v>310</v>
      </c>
      <c r="H2052" s="6" t="s">
        <v>120</v>
      </c>
      <c r="I2052" s="4" t="s">
        <v>178</v>
      </c>
      <c r="J2052" s="4" t="s">
        <v>121</v>
      </c>
      <c r="K2052" t="s">
        <v>235</v>
      </c>
      <c r="L2052" t="s">
        <v>3352</v>
      </c>
      <c r="M2052" t="s">
        <v>3353</v>
      </c>
      <c r="N2052" s="1" t="s">
        <v>247</v>
      </c>
    </row>
    <row r="2053" spans="1:14" x14ac:dyDescent="0.3">
      <c r="A2053" s="1" t="s">
        <v>3278</v>
      </c>
      <c r="B2053" t="s">
        <v>3283</v>
      </c>
      <c r="C2053" s="2" t="s">
        <v>3418</v>
      </c>
      <c r="D2053" t="s">
        <v>282</v>
      </c>
      <c r="E2053" s="7" t="s">
        <v>158</v>
      </c>
      <c r="F2053" s="15" t="s">
        <v>118</v>
      </c>
      <c r="G2053" s="5" t="s">
        <v>310</v>
      </c>
      <c r="H2053" s="6" t="s">
        <v>120</v>
      </c>
      <c r="I2053" s="4" t="s">
        <v>178</v>
      </c>
      <c r="J2053" s="4" t="s">
        <v>121</v>
      </c>
      <c r="K2053" t="s">
        <v>230</v>
      </c>
      <c r="L2053" t="s">
        <v>3419</v>
      </c>
      <c r="M2053" t="s">
        <v>3420</v>
      </c>
      <c r="N2053" s="1" t="s">
        <v>247</v>
      </c>
    </row>
    <row r="2054" spans="1:14" x14ac:dyDescent="0.3">
      <c r="A2054" s="1" t="s">
        <v>3278</v>
      </c>
      <c r="B2054" t="s">
        <v>3283</v>
      </c>
      <c r="C2054" s="2" t="s">
        <v>3421</v>
      </c>
      <c r="D2054" t="s">
        <v>282</v>
      </c>
      <c r="E2054" s="7" t="s">
        <v>158</v>
      </c>
      <c r="F2054" s="15" t="s">
        <v>118</v>
      </c>
      <c r="G2054" s="5" t="s">
        <v>310</v>
      </c>
      <c r="H2054" s="6" t="s">
        <v>120</v>
      </c>
      <c r="I2054" s="4" t="s">
        <v>178</v>
      </c>
      <c r="J2054" s="4" t="s">
        <v>121</v>
      </c>
      <c r="K2054" t="s">
        <v>230</v>
      </c>
      <c r="L2054" t="s">
        <v>3422</v>
      </c>
      <c r="M2054" t="s">
        <v>3423</v>
      </c>
      <c r="N2054" s="1" t="s">
        <v>247</v>
      </c>
    </row>
    <row r="2055" spans="1:14" x14ac:dyDescent="0.3">
      <c r="A2055" s="1" t="s">
        <v>3278</v>
      </c>
      <c r="B2055" t="s">
        <v>3283</v>
      </c>
      <c r="C2055" s="2" t="s">
        <v>3424</v>
      </c>
      <c r="D2055" t="s">
        <v>282</v>
      </c>
      <c r="E2055" s="10" t="s">
        <v>187</v>
      </c>
      <c r="F2055" s="14" t="s">
        <v>119</v>
      </c>
      <c r="G2055" s="5" t="s">
        <v>310</v>
      </c>
      <c r="H2055" s="6" t="s">
        <v>120</v>
      </c>
      <c r="I2055" s="4" t="s">
        <v>178</v>
      </c>
      <c r="J2055" s="4" t="s">
        <v>121</v>
      </c>
      <c r="K2055" t="s">
        <v>230</v>
      </c>
      <c r="L2055" t="s">
        <v>3425</v>
      </c>
      <c r="M2055" t="s">
        <v>3426</v>
      </c>
      <c r="N2055" t="s">
        <v>247</v>
      </c>
    </row>
    <row r="2056" spans="1:14" x14ac:dyDescent="0.3">
      <c r="A2056" s="1" t="s">
        <v>3278</v>
      </c>
      <c r="B2056" t="s">
        <v>3283</v>
      </c>
      <c r="C2056" s="2" t="s">
        <v>3427</v>
      </c>
      <c r="D2056" t="s">
        <v>282</v>
      </c>
      <c r="E2056" s="7" t="s">
        <v>158</v>
      </c>
      <c r="F2056" s="15" t="s">
        <v>118</v>
      </c>
      <c r="G2056" s="5" t="s">
        <v>310</v>
      </c>
      <c r="H2056" s="6" t="s">
        <v>120</v>
      </c>
      <c r="I2056" s="4" t="s">
        <v>178</v>
      </c>
      <c r="J2056" s="4" t="s">
        <v>121</v>
      </c>
      <c r="K2056" t="s">
        <v>230</v>
      </c>
      <c r="L2056" t="s">
        <v>3428</v>
      </c>
      <c r="M2056" t="s">
        <v>3429</v>
      </c>
      <c r="N2056" t="s">
        <v>247</v>
      </c>
    </row>
    <row r="2057" spans="1:14" x14ac:dyDescent="0.3">
      <c r="A2057" s="1" t="s">
        <v>3278</v>
      </c>
      <c r="B2057" t="s">
        <v>3283</v>
      </c>
      <c r="C2057" s="2" t="s">
        <v>3430</v>
      </c>
      <c r="D2057" t="s">
        <v>282</v>
      </c>
      <c r="E2057" s="3" t="s">
        <v>152</v>
      </c>
      <c r="F2057" s="14" t="s">
        <v>119</v>
      </c>
      <c r="G2057" s="5" t="s">
        <v>310</v>
      </c>
      <c r="H2057" s="6" t="s">
        <v>120</v>
      </c>
      <c r="I2057" s="4" t="s">
        <v>178</v>
      </c>
      <c r="J2057" s="4" t="s">
        <v>121</v>
      </c>
      <c r="K2057" t="s">
        <v>230</v>
      </c>
      <c r="L2057" t="s">
        <v>3431</v>
      </c>
      <c r="M2057" t="s">
        <v>3432</v>
      </c>
      <c r="N2057" t="s">
        <v>247</v>
      </c>
    </row>
    <row r="2058" spans="1:14" x14ac:dyDescent="0.3">
      <c r="A2058" s="1" t="s">
        <v>3278</v>
      </c>
      <c r="B2058" t="s">
        <v>3283</v>
      </c>
      <c r="C2058" s="2" t="s">
        <v>3433</v>
      </c>
      <c r="D2058" t="s">
        <v>282</v>
      </c>
      <c r="E2058" s="10" t="s">
        <v>187</v>
      </c>
      <c r="F2058" s="14" t="s">
        <v>119</v>
      </c>
      <c r="G2058" s="5" t="s">
        <v>310</v>
      </c>
      <c r="H2058" s="6" t="s">
        <v>120</v>
      </c>
      <c r="I2058" s="4" t="s">
        <v>178</v>
      </c>
      <c r="J2058" s="4" t="s">
        <v>121</v>
      </c>
      <c r="K2058" t="s">
        <v>235</v>
      </c>
      <c r="L2058" t="s">
        <v>3285</v>
      </c>
      <c r="M2058" t="s">
        <v>3286</v>
      </c>
      <c r="N2058" t="s">
        <v>247</v>
      </c>
    </row>
    <row r="2059" spans="1:14" x14ac:dyDescent="0.3">
      <c r="A2059" s="1" t="s">
        <v>3278</v>
      </c>
      <c r="B2059" t="s">
        <v>3283</v>
      </c>
      <c r="C2059" s="2" t="s">
        <v>3434</v>
      </c>
      <c r="D2059" t="s">
        <v>282</v>
      </c>
      <c r="E2059" s="3" t="s">
        <v>152</v>
      </c>
      <c r="F2059" s="14" t="s">
        <v>119</v>
      </c>
      <c r="G2059" s="5" t="s">
        <v>310</v>
      </c>
      <c r="H2059" s="6" t="s">
        <v>120</v>
      </c>
      <c r="I2059" s="4" t="s">
        <v>178</v>
      </c>
      <c r="J2059" s="4" t="s">
        <v>121</v>
      </c>
      <c r="K2059" t="s">
        <v>230</v>
      </c>
      <c r="L2059" t="s">
        <v>3435</v>
      </c>
      <c r="M2059" t="s">
        <v>3436</v>
      </c>
      <c r="N2059" t="s">
        <v>247</v>
      </c>
    </row>
    <row r="2060" spans="1:14" x14ac:dyDescent="0.3">
      <c r="A2060" s="1" t="s">
        <v>3278</v>
      </c>
      <c r="B2060" t="s">
        <v>3283</v>
      </c>
      <c r="C2060" s="2" t="s">
        <v>3437</v>
      </c>
      <c r="D2060" t="s">
        <v>282</v>
      </c>
      <c r="E2060" s="3" t="s">
        <v>152</v>
      </c>
      <c r="F2060" s="14" t="s">
        <v>119</v>
      </c>
      <c r="G2060" s="5" t="s">
        <v>310</v>
      </c>
      <c r="H2060" s="6" t="s">
        <v>120</v>
      </c>
      <c r="I2060" s="4" t="s">
        <v>178</v>
      </c>
      <c r="J2060" s="4" t="s">
        <v>121</v>
      </c>
      <c r="K2060" t="s">
        <v>230</v>
      </c>
      <c r="L2060" t="s">
        <v>3435</v>
      </c>
      <c r="M2060" t="s">
        <v>3436</v>
      </c>
      <c r="N2060" t="s">
        <v>247</v>
      </c>
    </row>
    <row r="2061" spans="1:14" x14ac:dyDescent="0.3">
      <c r="A2061" s="1" t="s">
        <v>3278</v>
      </c>
      <c r="B2061" t="s">
        <v>3283</v>
      </c>
      <c r="C2061" s="2" t="s">
        <v>3438</v>
      </c>
      <c r="D2061" t="s">
        <v>282</v>
      </c>
      <c r="E2061" s="3" t="s">
        <v>152</v>
      </c>
      <c r="F2061" s="14" t="s">
        <v>119</v>
      </c>
      <c r="G2061" s="5" t="s">
        <v>310</v>
      </c>
      <c r="H2061" s="6" t="s">
        <v>120</v>
      </c>
      <c r="I2061" s="4" t="s">
        <v>178</v>
      </c>
      <c r="J2061" s="4" t="s">
        <v>121</v>
      </c>
      <c r="K2061" t="s">
        <v>230</v>
      </c>
      <c r="L2061" t="s">
        <v>3439</v>
      </c>
      <c r="M2061" t="s">
        <v>3440</v>
      </c>
      <c r="N2061" t="s">
        <v>247</v>
      </c>
    </row>
    <row r="2062" spans="1:14" x14ac:dyDescent="0.3">
      <c r="A2062" s="1" t="s">
        <v>3278</v>
      </c>
      <c r="B2062" t="s">
        <v>3283</v>
      </c>
      <c r="C2062" s="2" t="s">
        <v>3441</v>
      </c>
      <c r="D2062" t="s">
        <v>282</v>
      </c>
      <c r="E2062" s="3" t="s">
        <v>152</v>
      </c>
      <c r="F2062" s="14" t="s">
        <v>119</v>
      </c>
      <c r="G2062" s="5" t="s">
        <v>310</v>
      </c>
      <c r="H2062" s="6" t="s">
        <v>120</v>
      </c>
      <c r="I2062" s="4" t="s">
        <v>178</v>
      </c>
      <c r="J2062" s="4" t="s">
        <v>121</v>
      </c>
      <c r="K2062" t="s">
        <v>230</v>
      </c>
      <c r="L2062" t="s">
        <v>3442</v>
      </c>
      <c r="M2062" t="s">
        <v>3443</v>
      </c>
      <c r="N2062" t="s">
        <v>247</v>
      </c>
    </row>
    <row r="2063" spans="1:14" x14ac:dyDescent="0.3">
      <c r="A2063" s="1" t="s">
        <v>3278</v>
      </c>
      <c r="B2063" t="s">
        <v>3283</v>
      </c>
      <c r="C2063" s="2" t="s">
        <v>3444</v>
      </c>
      <c r="D2063" t="s">
        <v>282</v>
      </c>
      <c r="E2063" s="3" t="s">
        <v>152</v>
      </c>
      <c r="F2063" s="14" t="s">
        <v>119</v>
      </c>
      <c r="G2063" s="5" t="s">
        <v>310</v>
      </c>
      <c r="H2063" s="6" t="s">
        <v>120</v>
      </c>
      <c r="I2063" s="4" t="s">
        <v>178</v>
      </c>
      <c r="J2063" s="4" t="s">
        <v>121</v>
      </c>
      <c r="K2063" t="s">
        <v>230</v>
      </c>
      <c r="L2063" t="s">
        <v>3445</v>
      </c>
      <c r="M2063" t="s">
        <v>3446</v>
      </c>
      <c r="N2063" t="s">
        <v>247</v>
      </c>
    </row>
    <row r="2064" spans="1:14" x14ac:dyDescent="0.3">
      <c r="A2064" s="1" t="s">
        <v>3278</v>
      </c>
      <c r="B2064" t="s">
        <v>3283</v>
      </c>
      <c r="C2064" s="2" t="s">
        <v>3447</v>
      </c>
      <c r="D2064" t="s">
        <v>282</v>
      </c>
      <c r="E2064" s="3" t="s">
        <v>152</v>
      </c>
      <c r="F2064" s="14" t="s">
        <v>119</v>
      </c>
      <c r="G2064" s="5" t="s">
        <v>310</v>
      </c>
      <c r="H2064" s="6" t="s">
        <v>120</v>
      </c>
      <c r="I2064" s="4" t="s">
        <v>178</v>
      </c>
      <c r="J2064" s="4" t="s">
        <v>121</v>
      </c>
      <c r="K2064" t="s">
        <v>230</v>
      </c>
      <c r="L2064" t="s">
        <v>3448</v>
      </c>
      <c r="M2064" t="s">
        <v>3449</v>
      </c>
      <c r="N2064" t="s">
        <v>247</v>
      </c>
    </row>
    <row r="2065" spans="1:14" x14ac:dyDescent="0.3">
      <c r="A2065" s="1" t="s">
        <v>3278</v>
      </c>
      <c r="B2065" t="s">
        <v>3283</v>
      </c>
      <c r="C2065" s="2" t="s">
        <v>3450</v>
      </c>
      <c r="D2065" t="s">
        <v>282</v>
      </c>
      <c r="E2065" s="10" t="s">
        <v>187</v>
      </c>
      <c r="F2065" s="14" t="s">
        <v>119</v>
      </c>
      <c r="G2065" s="5" t="s">
        <v>310</v>
      </c>
      <c r="H2065" s="6" t="s">
        <v>120</v>
      </c>
      <c r="I2065" s="4" t="s">
        <v>178</v>
      </c>
      <c r="J2065" s="4" t="s">
        <v>121</v>
      </c>
      <c r="K2065" t="s">
        <v>3451</v>
      </c>
      <c r="L2065" t="s">
        <v>3355</v>
      </c>
      <c r="M2065" t="s">
        <v>3356</v>
      </c>
      <c r="N2065" t="s">
        <v>247</v>
      </c>
    </row>
    <row r="2066" spans="1:14" x14ac:dyDescent="0.3">
      <c r="A2066" s="1" t="s">
        <v>3278</v>
      </c>
      <c r="B2066" t="s">
        <v>3283</v>
      </c>
      <c r="C2066" s="2" t="s">
        <v>3452</v>
      </c>
      <c r="D2066" t="s">
        <v>282</v>
      </c>
      <c r="E2066" s="7" t="s">
        <v>158</v>
      </c>
      <c r="F2066" s="15" t="s">
        <v>118</v>
      </c>
      <c r="G2066" s="5" t="s">
        <v>310</v>
      </c>
      <c r="H2066" s="6" t="s">
        <v>120</v>
      </c>
      <c r="I2066" s="4" t="s">
        <v>178</v>
      </c>
      <c r="J2066" s="4" t="s">
        <v>121</v>
      </c>
      <c r="K2066" t="s">
        <v>230</v>
      </c>
      <c r="L2066" t="s">
        <v>3453</v>
      </c>
      <c r="M2066" t="s">
        <v>3454</v>
      </c>
      <c r="N2066" t="s">
        <v>247</v>
      </c>
    </row>
    <row r="2067" spans="1:14" x14ac:dyDescent="0.3">
      <c r="A2067" s="1" t="s">
        <v>3278</v>
      </c>
      <c r="B2067" t="s">
        <v>3283</v>
      </c>
      <c r="C2067" s="2" t="s">
        <v>3455</v>
      </c>
      <c r="D2067" t="s">
        <v>282</v>
      </c>
      <c r="E2067" s="10" t="s">
        <v>187</v>
      </c>
      <c r="F2067" s="14" t="s">
        <v>119</v>
      </c>
      <c r="G2067" s="5" t="s">
        <v>310</v>
      </c>
      <c r="H2067" s="6" t="s">
        <v>120</v>
      </c>
      <c r="I2067" s="4" t="s">
        <v>178</v>
      </c>
      <c r="J2067" s="4" t="s">
        <v>121</v>
      </c>
      <c r="K2067" t="s">
        <v>235</v>
      </c>
      <c r="L2067" t="s">
        <v>3360</v>
      </c>
      <c r="M2067" t="s">
        <v>3361</v>
      </c>
      <c r="N2067" s="1" t="s">
        <v>247</v>
      </c>
    </row>
    <row r="2068" spans="1:14" x14ac:dyDescent="0.3">
      <c r="A2068" s="1" t="s">
        <v>3278</v>
      </c>
      <c r="B2068" t="s">
        <v>3283</v>
      </c>
      <c r="C2068" s="2" t="s">
        <v>3456</v>
      </c>
      <c r="D2068" t="s">
        <v>282</v>
      </c>
      <c r="E2068" s="10" t="s">
        <v>187</v>
      </c>
      <c r="F2068" s="14" t="s">
        <v>119</v>
      </c>
      <c r="G2068" s="5" t="s">
        <v>310</v>
      </c>
      <c r="H2068" s="6" t="s">
        <v>120</v>
      </c>
      <c r="I2068" s="4" t="s">
        <v>178</v>
      </c>
      <c r="J2068" s="4" t="s">
        <v>121</v>
      </c>
      <c r="K2068" t="s">
        <v>230</v>
      </c>
      <c r="L2068" t="s">
        <v>3457</v>
      </c>
      <c r="M2068" t="s">
        <v>3458</v>
      </c>
      <c r="N2068" s="1" t="s">
        <v>247</v>
      </c>
    </row>
    <row r="2069" spans="1:14" x14ac:dyDescent="0.3">
      <c r="A2069" s="1" t="s">
        <v>3278</v>
      </c>
      <c r="B2069" t="s">
        <v>3283</v>
      </c>
      <c r="C2069" s="2" t="s">
        <v>3459</v>
      </c>
      <c r="D2069" t="s">
        <v>282</v>
      </c>
      <c r="E2069" s="7" t="s">
        <v>158</v>
      </c>
      <c r="F2069" s="15" t="s">
        <v>118</v>
      </c>
      <c r="G2069" s="5" t="s">
        <v>310</v>
      </c>
      <c r="H2069" s="6" t="s">
        <v>120</v>
      </c>
      <c r="I2069" s="4" t="s">
        <v>178</v>
      </c>
      <c r="J2069" s="4" t="s">
        <v>121</v>
      </c>
      <c r="K2069" t="s">
        <v>230</v>
      </c>
      <c r="L2069" t="s">
        <v>3460</v>
      </c>
      <c r="M2069" t="s">
        <v>3461</v>
      </c>
      <c r="N2069" s="1" t="s">
        <v>247</v>
      </c>
    </row>
    <row r="2070" spans="1:14" x14ac:dyDescent="0.3">
      <c r="A2070" s="1" t="s">
        <v>3278</v>
      </c>
      <c r="B2070" t="s">
        <v>3283</v>
      </c>
      <c r="C2070" s="2" t="s">
        <v>3462</v>
      </c>
      <c r="D2070" t="s">
        <v>282</v>
      </c>
      <c r="E2070" s="7" t="s">
        <v>158</v>
      </c>
      <c r="F2070" s="15" t="s">
        <v>118</v>
      </c>
      <c r="G2070" s="5" t="s">
        <v>310</v>
      </c>
      <c r="H2070" s="6" t="s">
        <v>120</v>
      </c>
      <c r="I2070" s="4" t="s">
        <v>178</v>
      </c>
      <c r="J2070" s="4" t="s">
        <v>121</v>
      </c>
      <c r="K2070" t="s">
        <v>230</v>
      </c>
      <c r="L2070" t="s">
        <v>3463</v>
      </c>
      <c r="M2070" t="s">
        <v>3464</v>
      </c>
      <c r="N2070" s="1" t="s">
        <v>247</v>
      </c>
    </row>
    <row r="2071" spans="1:14" x14ac:dyDescent="0.3">
      <c r="A2071" s="1" t="s">
        <v>3278</v>
      </c>
      <c r="B2071" t="s">
        <v>3283</v>
      </c>
      <c r="C2071" s="2" t="s">
        <v>3465</v>
      </c>
      <c r="D2071" t="s">
        <v>282</v>
      </c>
      <c r="E2071" s="7" t="s">
        <v>158</v>
      </c>
      <c r="F2071" s="15" t="s">
        <v>118</v>
      </c>
      <c r="G2071" s="5" t="s">
        <v>310</v>
      </c>
      <c r="H2071" s="6" t="s">
        <v>120</v>
      </c>
      <c r="I2071" s="4" t="s">
        <v>178</v>
      </c>
      <c r="J2071" s="4" t="s">
        <v>121</v>
      </c>
      <c r="K2071" t="s">
        <v>230</v>
      </c>
      <c r="L2071" t="s">
        <v>3463</v>
      </c>
      <c r="M2071" t="s">
        <v>3464</v>
      </c>
      <c r="N2071" s="1" t="s">
        <v>247</v>
      </c>
    </row>
    <row r="2072" spans="1:14" x14ac:dyDescent="0.3">
      <c r="A2072" s="1" t="s">
        <v>3278</v>
      </c>
      <c r="B2072" t="s">
        <v>3283</v>
      </c>
      <c r="C2072" s="2" t="s">
        <v>3466</v>
      </c>
      <c r="D2072" t="s">
        <v>282</v>
      </c>
      <c r="E2072" s="10" t="s">
        <v>187</v>
      </c>
      <c r="F2072" s="14" t="s">
        <v>119</v>
      </c>
      <c r="G2072" s="5" t="s">
        <v>310</v>
      </c>
      <c r="H2072" s="6" t="s">
        <v>120</v>
      </c>
      <c r="I2072" s="4" t="s">
        <v>178</v>
      </c>
      <c r="J2072" s="4" t="s">
        <v>121</v>
      </c>
      <c r="K2072" t="s">
        <v>230</v>
      </c>
      <c r="L2072" t="s">
        <v>3467</v>
      </c>
      <c r="M2072" t="s">
        <v>3468</v>
      </c>
      <c r="N2072" s="1" t="s">
        <v>247</v>
      </c>
    </row>
    <row r="2073" spans="1:14" x14ac:dyDescent="0.3">
      <c r="A2073" s="1" t="s">
        <v>3278</v>
      </c>
      <c r="B2073" t="s">
        <v>3283</v>
      </c>
      <c r="C2073" s="2" t="s">
        <v>3469</v>
      </c>
      <c r="D2073" t="s">
        <v>282</v>
      </c>
      <c r="E2073" s="7" t="s">
        <v>158</v>
      </c>
      <c r="F2073" s="15" t="s">
        <v>118</v>
      </c>
      <c r="G2073" s="5" t="s">
        <v>310</v>
      </c>
      <c r="H2073" s="6" t="s">
        <v>120</v>
      </c>
      <c r="I2073" s="4" t="s">
        <v>178</v>
      </c>
      <c r="J2073" s="4" t="s">
        <v>121</v>
      </c>
      <c r="K2073" t="s">
        <v>424</v>
      </c>
      <c r="L2073" t="s">
        <v>3366</v>
      </c>
      <c r="M2073" t="s">
        <v>3367</v>
      </c>
      <c r="N2073" s="1" t="s">
        <v>247</v>
      </c>
    </row>
    <row r="2074" spans="1:14" x14ac:dyDescent="0.3">
      <c r="A2074" s="1" t="s">
        <v>3278</v>
      </c>
      <c r="B2074" t="s">
        <v>3283</v>
      </c>
      <c r="C2074" s="2" t="s">
        <v>3470</v>
      </c>
      <c r="D2074" t="s">
        <v>282</v>
      </c>
      <c r="E2074" s="3" t="s">
        <v>152</v>
      </c>
      <c r="F2074" s="14" t="s">
        <v>119</v>
      </c>
      <c r="G2074" s="5" t="s">
        <v>310</v>
      </c>
      <c r="H2074" s="6" t="s">
        <v>120</v>
      </c>
      <c r="I2074" s="4" t="s">
        <v>178</v>
      </c>
      <c r="J2074" s="4" t="s">
        <v>121</v>
      </c>
      <c r="K2074" t="s">
        <v>230</v>
      </c>
      <c r="L2074" t="s">
        <v>3471</v>
      </c>
      <c r="M2074" t="s">
        <v>3472</v>
      </c>
      <c r="N2074" s="1" t="s">
        <v>247</v>
      </c>
    </row>
    <row r="2075" spans="1:14" x14ac:dyDescent="0.3">
      <c r="A2075" s="1" t="s">
        <v>3278</v>
      </c>
      <c r="B2075" t="s">
        <v>3283</v>
      </c>
      <c r="C2075" s="2" t="s">
        <v>3473</v>
      </c>
      <c r="D2075" t="s">
        <v>282</v>
      </c>
      <c r="E2075" s="3" t="s">
        <v>152</v>
      </c>
      <c r="F2075" s="14" t="s">
        <v>119</v>
      </c>
      <c r="G2075" s="5" t="s">
        <v>310</v>
      </c>
      <c r="H2075" s="6" t="s">
        <v>120</v>
      </c>
      <c r="I2075" s="4" t="s">
        <v>178</v>
      </c>
      <c r="J2075" s="4" t="s">
        <v>121</v>
      </c>
      <c r="K2075" t="s">
        <v>235</v>
      </c>
      <c r="L2075" t="s">
        <v>3474</v>
      </c>
      <c r="M2075" t="s">
        <v>3475</v>
      </c>
      <c r="N2075" s="1" t="s">
        <v>247</v>
      </c>
    </row>
    <row r="2076" spans="1:14" x14ac:dyDescent="0.3">
      <c r="A2076" s="1" t="s">
        <v>3278</v>
      </c>
      <c r="B2076" t="s">
        <v>3476</v>
      </c>
      <c r="C2076" s="2" t="s">
        <v>3477</v>
      </c>
      <c r="D2076" t="s">
        <v>282</v>
      </c>
      <c r="E2076" s="7" t="s">
        <v>158</v>
      </c>
      <c r="F2076" s="15" t="s">
        <v>118</v>
      </c>
      <c r="G2076" s="19" t="s">
        <v>2967</v>
      </c>
      <c r="H2076" s="6" t="s">
        <v>120</v>
      </c>
      <c r="I2076" s="9" t="s">
        <v>3478</v>
      </c>
      <c r="J2076" s="4" t="s">
        <v>121</v>
      </c>
      <c r="K2076" t="s">
        <v>235</v>
      </c>
      <c r="L2076" t="s">
        <v>3282</v>
      </c>
      <c r="N2076" t="s">
        <v>247</v>
      </c>
    </row>
    <row r="2077" spans="1:14" x14ac:dyDescent="0.3">
      <c r="A2077" s="1" t="s">
        <v>3278</v>
      </c>
      <c r="B2077" t="s">
        <v>3476</v>
      </c>
      <c r="C2077" s="2" t="s">
        <v>3479</v>
      </c>
      <c r="D2077" t="s">
        <v>282</v>
      </c>
      <c r="E2077" s="7" t="s">
        <v>158</v>
      </c>
      <c r="F2077" s="15" t="s">
        <v>118</v>
      </c>
      <c r="G2077" s="19" t="s">
        <v>2967</v>
      </c>
      <c r="H2077" s="6" t="s">
        <v>120</v>
      </c>
      <c r="I2077" s="9" t="s">
        <v>3478</v>
      </c>
      <c r="J2077" s="4" t="s">
        <v>121</v>
      </c>
      <c r="K2077" t="s">
        <v>235</v>
      </c>
      <c r="L2077" t="s">
        <v>3282</v>
      </c>
      <c r="N2077" s="1" t="s">
        <v>247</v>
      </c>
    </row>
    <row r="2078" spans="1:14" x14ac:dyDescent="0.3">
      <c r="A2078" s="1" t="s">
        <v>3278</v>
      </c>
      <c r="B2078" t="s">
        <v>3480</v>
      </c>
      <c r="C2078" s="2" t="s">
        <v>3481</v>
      </c>
      <c r="D2078" t="s">
        <v>282</v>
      </c>
      <c r="E2078" s="7" t="s">
        <v>158</v>
      </c>
      <c r="F2078" s="15" t="s">
        <v>118</v>
      </c>
      <c r="G2078" s="5" t="s">
        <v>1210</v>
      </c>
      <c r="H2078" s="6" t="s">
        <v>120</v>
      </c>
      <c r="I2078" s="5" t="s">
        <v>156</v>
      </c>
      <c r="J2078" s="5" t="s">
        <v>120</v>
      </c>
      <c r="K2078" t="s">
        <v>235</v>
      </c>
      <c r="L2078" t="s">
        <v>3482</v>
      </c>
      <c r="M2078" t="s">
        <v>3282</v>
      </c>
      <c r="N2078" s="1" t="s">
        <v>247</v>
      </c>
    </row>
    <row r="2079" spans="1:14" x14ac:dyDescent="0.3">
      <c r="A2079" s="1" t="s">
        <v>3278</v>
      </c>
      <c r="B2079" t="s">
        <v>3480</v>
      </c>
      <c r="C2079" s="2" t="s">
        <v>3483</v>
      </c>
      <c r="D2079" t="s">
        <v>282</v>
      </c>
      <c r="E2079" s="7" t="s">
        <v>158</v>
      </c>
      <c r="F2079" s="15" t="s">
        <v>118</v>
      </c>
      <c r="G2079" s="5" t="s">
        <v>1210</v>
      </c>
      <c r="H2079" s="6" t="s">
        <v>120</v>
      </c>
      <c r="I2079" s="5" t="s">
        <v>156</v>
      </c>
      <c r="J2079" s="5" t="s">
        <v>120</v>
      </c>
      <c r="K2079" t="s">
        <v>235</v>
      </c>
      <c r="L2079" t="s">
        <v>3482</v>
      </c>
      <c r="M2079" t="s">
        <v>3282</v>
      </c>
      <c r="N2079" s="1" t="s">
        <v>247</v>
      </c>
    </row>
    <row r="2080" spans="1:14" x14ac:dyDescent="0.3">
      <c r="A2080" s="1" t="s">
        <v>133</v>
      </c>
      <c r="B2080" t="s">
        <v>3484</v>
      </c>
      <c r="C2080" s="2" t="s">
        <v>3485</v>
      </c>
      <c r="D2080" t="s">
        <v>282</v>
      </c>
      <c r="E2080" s="8" t="s">
        <v>166</v>
      </c>
      <c r="F2080" s="15" t="s">
        <v>118</v>
      </c>
      <c r="G2080" s="4" t="s">
        <v>178</v>
      </c>
      <c r="H2080" s="4" t="s">
        <v>121</v>
      </c>
      <c r="I2080" s="9" t="s">
        <v>1477</v>
      </c>
      <c r="J2080" s="5" t="s">
        <v>120</v>
      </c>
      <c r="K2080" t="s">
        <v>230</v>
      </c>
      <c r="L2080" t="s">
        <v>242</v>
      </c>
      <c r="M2080" t="s">
        <v>2388</v>
      </c>
      <c r="N2080" s="1" t="s">
        <v>247</v>
      </c>
    </row>
    <row r="2081" spans="1:14" x14ac:dyDescent="0.3">
      <c r="A2081" s="1" t="s">
        <v>133</v>
      </c>
      <c r="B2081" t="s">
        <v>3484</v>
      </c>
      <c r="C2081" s="2" t="s">
        <v>3486</v>
      </c>
      <c r="D2081" t="s">
        <v>282</v>
      </c>
      <c r="E2081" s="8" t="s">
        <v>166</v>
      </c>
      <c r="F2081" s="15" t="s">
        <v>118</v>
      </c>
      <c r="G2081" s="4" t="s">
        <v>178</v>
      </c>
      <c r="H2081" s="4" t="s">
        <v>121</v>
      </c>
      <c r="I2081" s="9" t="s">
        <v>1477</v>
      </c>
      <c r="J2081" s="5" t="s">
        <v>120</v>
      </c>
      <c r="K2081" t="s">
        <v>230</v>
      </c>
      <c r="L2081" t="s">
        <v>242</v>
      </c>
      <c r="M2081" t="s">
        <v>2388</v>
      </c>
      <c r="N2081" s="1" t="s">
        <v>247</v>
      </c>
    </row>
    <row r="2082" spans="1:14" x14ac:dyDescent="0.3">
      <c r="A2082" s="1" t="s">
        <v>133</v>
      </c>
      <c r="B2082" t="s">
        <v>3487</v>
      </c>
      <c r="C2082" s="2" t="s">
        <v>40</v>
      </c>
      <c r="D2082" t="s">
        <v>470</v>
      </c>
      <c r="E2082" s="8" t="s">
        <v>166</v>
      </c>
      <c r="F2082" s="15" t="s">
        <v>118</v>
      </c>
      <c r="G2082" s="4" t="s">
        <v>178</v>
      </c>
      <c r="H2082" s="4" t="s">
        <v>121</v>
      </c>
      <c r="I2082" s="9" t="s">
        <v>3488</v>
      </c>
      <c r="J2082" s="4" t="s">
        <v>121</v>
      </c>
      <c r="K2082" t="s">
        <v>230</v>
      </c>
      <c r="L2082" t="s">
        <v>242</v>
      </c>
      <c r="M2082" t="s">
        <v>241</v>
      </c>
      <c r="N2082" t="s">
        <v>247</v>
      </c>
    </row>
    <row r="2083" spans="1:14" x14ac:dyDescent="0.3">
      <c r="A2083" s="1" t="s">
        <v>133</v>
      </c>
      <c r="B2083" t="s">
        <v>3487</v>
      </c>
      <c r="C2083" s="2" t="s">
        <v>42</v>
      </c>
      <c r="D2083" t="s">
        <v>470</v>
      </c>
      <c r="E2083" s="8" t="s">
        <v>163</v>
      </c>
      <c r="F2083" s="15" t="s">
        <v>118</v>
      </c>
      <c r="G2083" s="4" t="s">
        <v>178</v>
      </c>
      <c r="H2083" s="4" t="s">
        <v>121</v>
      </c>
      <c r="I2083" s="9" t="s">
        <v>3489</v>
      </c>
      <c r="J2083" s="4" t="s">
        <v>121</v>
      </c>
      <c r="K2083" t="s">
        <v>235</v>
      </c>
      <c r="L2083" t="s">
        <v>242</v>
      </c>
      <c r="M2083" t="s">
        <v>241</v>
      </c>
      <c r="N2083" s="1" t="s">
        <v>247</v>
      </c>
    </row>
    <row r="2084" spans="1:14" x14ac:dyDescent="0.3">
      <c r="A2084" s="1" t="s">
        <v>133</v>
      </c>
      <c r="B2084" t="s">
        <v>3487</v>
      </c>
      <c r="C2084" s="2" t="s">
        <v>43</v>
      </c>
      <c r="D2084" t="s">
        <v>470</v>
      </c>
      <c r="E2084" s="8" t="s">
        <v>166</v>
      </c>
      <c r="F2084" s="15" t="s">
        <v>118</v>
      </c>
      <c r="G2084" s="4" t="s">
        <v>178</v>
      </c>
      <c r="H2084" s="4" t="s">
        <v>121</v>
      </c>
      <c r="I2084" s="9" t="s">
        <v>3490</v>
      </c>
      <c r="J2084" s="4" t="s">
        <v>121</v>
      </c>
      <c r="K2084" t="s">
        <v>230</v>
      </c>
      <c r="L2084" t="s">
        <v>242</v>
      </c>
      <c r="M2084" t="s">
        <v>241</v>
      </c>
      <c r="N2084" s="1" t="s">
        <v>247</v>
      </c>
    </row>
    <row r="2085" spans="1:14" x14ac:dyDescent="0.3">
      <c r="A2085" s="1" t="s">
        <v>133</v>
      </c>
      <c r="B2085" t="s">
        <v>3487</v>
      </c>
      <c r="C2085" s="2" t="s">
        <v>3491</v>
      </c>
      <c r="D2085" t="s">
        <v>470</v>
      </c>
      <c r="E2085" s="8" t="s">
        <v>166</v>
      </c>
      <c r="F2085" s="15" t="s">
        <v>118</v>
      </c>
      <c r="G2085" s="4" t="s">
        <v>178</v>
      </c>
      <c r="H2085" s="4" t="s">
        <v>121</v>
      </c>
      <c r="I2085" s="9" t="s">
        <v>3490</v>
      </c>
      <c r="J2085" s="4" t="s">
        <v>121</v>
      </c>
      <c r="K2085" t="s">
        <v>230</v>
      </c>
      <c r="L2085" t="s">
        <v>242</v>
      </c>
      <c r="M2085" t="s">
        <v>241</v>
      </c>
      <c r="N2085" t="s">
        <v>247</v>
      </c>
    </row>
    <row r="2086" spans="1:14" x14ac:dyDescent="0.3">
      <c r="A2086" s="1" t="s">
        <v>133</v>
      </c>
      <c r="B2086" t="s">
        <v>3487</v>
      </c>
      <c r="C2086" s="2" t="s">
        <v>41</v>
      </c>
      <c r="D2086" t="s">
        <v>470</v>
      </c>
      <c r="E2086" s="8" t="s">
        <v>166</v>
      </c>
      <c r="F2086" s="15" t="s">
        <v>118</v>
      </c>
      <c r="G2086" s="4" t="s">
        <v>178</v>
      </c>
      <c r="H2086" s="4" t="s">
        <v>121</v>
      </c>
      <c r="I2086" s="9" t="s">
        <v>3490</v>
      </c>
      <c r="J2086" s="4" t="s">
        <v>121</v>
      </c>
      <c r="K2086" t="s">
        <v>230</v>
      </c>
      <c r="L2086" t="s">
        <v>242</v>
      </c>
      <c r="M2086" t="s">
        <v>241</v>
      </c>
      <c r="N2086" t="s">
        <v>247</v>
      </c>
    </row>
    <row r="2087" spans="1:14" x14ac:dyDescent="0.3">
      <c r="A2087" s="1" t="s">
        <v>3492</v>
      </c>
      <c r="B2087" t="s">
        <v>3493</v>
      </c>
      <c r="C2087" s="2" t="s">
        <v>3494</v>
      </c>
      <c r="D2087" t="s">
        <v>282</v>
      </c>
      <c r="E2087" s="3" t="s">
        <v>152</v>
      </c>
      <c r="F2087" s="14" t="s">
        <v>119</v>
      </c>
      <c r="G2087" s="5" t="s">
        <v>283</v>
      </c>
      <c r="H2087" s="6" t="s">
        <v>120</v>
      </c>
      <c r="I2087" s="4" t="s">
        <v>149</v>
      </c>
      <c r="J2087" s="4" t="s">
        <v>121</v>
      </c>
      <c r="K2087" t="s">
        <v>230</v>
      </c>
      <c r="L2087" t="s">
        <v>3495</v>
      </c>
      <c r="M2087" t="s">
        <v>3495</v>
      </c>
      <c r="N2087" t="s">
        <v>247</v>
      </c>
    </row>
    <row r="2088" spans="1:14" x14ac:dyDescent="0.3">
      <c r="A2088" s="1" t="s">
        <v>3492</v>
      </c>
      <c r="B2088" t="s">
        <v>3493</v>
      </c>
      <c r="C2088" s="2" t="s">
        <v>3496</v>
      </c>
      <c r="D2088" t="s">
        <v>282</v>
      </c>
      <c r="E2088" s="3" t="s">
        <v>152</v>
      </c>
      <c r="F2088" s="14" t="s">
        <v>119</v>
      </c>
      <c r="G2088" s="5" t="s">
        <v>283</v>
      </c>
      <c r="H2088" s="6" t="s">
        <v>120</v>
      </c>
      <c r="I2088" s="4" t="s">
        <v>149</v>
      </c>
      <c r="J2088" s="4" t="s">
        <v>121</v>
      </c>
      <c r="K2088" t="s">
        <v>230</v>
      </c>
      <c r="L2088" t="s">
        <v>3495</v>
      </c>
      <c r="M2088" t="s">
        <v>3495</v>
      </c>
      <c r="N2088" t="s">
        <v>247</v>
      </c>
    </row>
    <row r="2089" spans="1:14" x14ac:dyDescent="0.3">
      <c r="A2089" s="1" t="s">
        <v>3492</v>
      </c>
      <c r="B2089" t="s">
        <v>3493</v>
      </c>
      <c r="C2089" s="2" t="s">
        <v>3497</v>
      </c>
      <c r="D2089" t="s">
        <v>282</v>
      </c>
      <c r="E2089" s="3" t="s">
        <v>152</v>
      </c>
      <c r="F2089" s="14" t="s">
        <v>119</v>
      </c>
      <c r="G2089" s="5" t="s">
        <v>283</v>
      </c>
      <c r="H2089" s="6" t="s">
        <v>120</v>
      </c>
      <c r="I2089" s="4" t="s">
        <v>149</v>
      </c>
      <c r="J2089" s="4" t="s">
        <v>121</v>
      </c>
      <c r="K2089" t="s">
        <v>230</v>
      </c>
      <c r="L2089" t="s">
        <v>3495</v>
      </c>
      <c r="M2089" t="s">
        <v>3495</v>
      </c>
      <c r="N2089" s="1" t="s">
        <v>247</v>
      </c>
    </row>
    <row r="2090" spans="1:14" x14ac:dyDescent="0.3">
      <c r="A2090" s="1" t="s">
        <v>3492</v>
      </c>
      <c r="B2090" t="s">
        <v>3498</v>
      </c>
      <c r="C2090" s="2" t="s">
        <v>3499</v>
      </c>
      <c r="D2090" t="s">
        <v>282</v>
      </c>
      <c r="E2090" s="7" t="s">
        <v>158</v>
      </c>
      <c r="F2090" s="15" t="s">
        <v>118</v>
      </c>
      <c r="G2090" s="4" t="s">
        <v>178</v>
      </c>
      <c r="H2090" s="4" t="s">
        <v>121</v>
      </c>
      <c r="I2090" t="s">
        <v>3500</v>
      </c>
      <c r="J2090" s="4" t="s">
        <v>121</v>
      </c>
      <c r="K2090" t="s">
        <v>230</v>
      </c>
      <c r="L2090" t="s">
        <v>3495</v>
      </c>
      <c r="M2090" t="s">
        <v>247</v>
      </c>
      <c r="N2090" s="1" t="s">
        <v>247</v>
      </c>
    </row>
    <row r="2091" spans="1:14" x14ac:dyDescent="0.3">
      <c r="A2091" s="1" t="s">
        <v>3492</v>
      </c>
      <c r="B2091" t="s">
        <v>3498</v>
      </c>
      <c r="C2091" s="2" t="s">
        <v>3501</v>
      </c>
      <c r="D2091" t="s">
        <v>282</v>
      </c>
      <c r="E2091" s="3" t="s">
        <v>152</v>
      </c>
      <c r="F2091" s="14" t="s">
        <v>119</v>
      </c>
      <c r="G2091" s="4" t="s">
        <v>178</v>
      </c>
      <c r="H2091" s="4" t="s">
        <v>121</v>
      </c>
      <c r="I2091" s="4" t="s">
        <v>3500</v>
      </c>
      <c r="J2091" s="4" t="s">
        <v>121</v>
      </c>
      <c r="K2091" t="s">
        <v>230</v>
      </c>
      <c r="L2091" t="s">
        <v>3495</v>
      </c>
      <c r="M2091" t="s">
        <v>247</v>
      </c>
      <c r="N2091" t="s">
        <v>247</v>
      </c>
    </row>
    <row r="2092" spans="1:14" x14ac:dyDescent="0.3">
      <c r="A2092" s="1" t="s">
        <v>3492</v>
      </c>
      <c r="B2092" t="s">
        <v>3498</v>
      </c>
      <c r="C2092" s="2" t="s">
        <v>3502</v>
      </c>
      <c r="D2092" t="s">
        <v>282</v>
      </c>
      <c r="E2092" s="3" t="s">
        <v>152</v>
      </c>
      <c r="F2092" s="14" t="s">
        <v>119</v>
      </c>
      <c r="G2092" s="4" t="s">
        <v>178</v>
      </c>
      <c r="H2092" s="4" t="s">
        <v>121</v>
      </c>
      <c r="I2092" s="4" t="s">
        <v>3500</v>
      </c>
      <c r="J2092" s="4" t="s">
        <v>121</v>
      </c>
      <c r="K2092" t="s">
        <v>230</v>
      </c>
      <c r="L2092" t="s">
        <v>3495</v>
      </c>
      <c r="M2092" t="s">
        <v>247</v>
      </c>
      <c r="N2092" t="s">
        <v>247</v>
      </c>
    </row>
    <row r="2093" spans="1:14" x14ac:dyDescent="0.3">
      <c r="A2093" s="1" t="s">
        <v>3492</v>
      </c>
      <c r="B2093" t="s">
        <v>3498</v>
      </c>
      <c r="C2093" s="2" t="s">
        <v>3503</v>
      </c>
      <c r="D2093" t="s">
        <v>282</v>
      </c>
      <c r="E2093" s="3" t="s">
        <v>152</v>
      </c>
      <c r="F2093" s="14" t="s">
        <v>119</v>
      </c>
      <c r="G2093" s="4" t="s">
        <v>178</v>
      </c>
      <c r="H2093" s="4" t="s">
        <v>121</v>
      </c>
      <c r="I2093" s="4" t="s">
        <v>3500</v>
      </c>
      <c r="J2093" s="4" t="s">
        <v>121</v>
      </c>
      <c r="K2093" t="s">
        <v>230</v>
      </c>
      <c r="L2093" t="s">
        <v>3495</v>
      </c>
      <c r="M2093" t="s">
        <v>247</v>
      </c>
      <c r="N2093" s="1" t="s">
        <v>247</v>
      </c>
    </row>
    <row r="2094" spans="1:14" x14ac:dyDescent="0.3">
      <c r="A2094" s="1" t="s">
        <v>3492</v>
      </c>
      <c r="B2094" t="s">
        <v>3498</v>
      </c>
      <c r="C2094" s="2" t="s">
        <v>3504</v>
      </c>
      <c r="D2094" t="s">
        <v>282</v>
      </c>
      <c r="E2094" s="3" t="s">
        <v>152</v>
      </c>
      <c r="F2094" s="14" t="s">
        <v>119</v>
      </c>
      <c r="G2094" s="4" t="s">
        <v>178</v>
      </c>
      <c r="H2094" s="4" t="s">
        <v>121</v>
      </c>
      <c r="I2094" s="4" t="s">
        <v>3500</v>
      </c>
      <c r="J2094" s="4" t="s">
        <v>121</v>
      </c>
      <c r="K2094" t="s">
        <v>230</v>
      </c>
      <c r="L2094" t="s">
        <v>3495</v>
      </c>
      <c r="M2094" t="s">
        <v>247</v>
      </c>
      <c r="N2094" t="s">
        <v>247</v>
      </c>
    </row>
    <row r="2095" spans="1:14" x14ac:dyDescent="0.3">
      <c r="A2095" s="1" t="s">
        <v>3492</v>
      </c>
      <c r="B2095" t="s">
        <v>3505</v>
      </c>
      <c r="C2095" s="2" t="s">
        <v>3506</v>
      </c>
      <c r="D2095" t="s">
        <v>282</v>
      </c>
      <c r="E2095" s="7" t="s">
        <v>158</v>
      </c>
      <c r="F2095" s="15" t="s">
        <v>118</v>
      </c>
      <c r="G2095" s="4" t="s">
        <v>149</v>
      </c>
      <c r="H2095" s="4" t="s">
        <v>121</v>
      </c>
      <c r="I2095" s="4" t="s">
        <v>1250</v>
      </c>
      <c r="J2095" s="4" t="s">
        <v>121</v>
      </c>
      <c r="K2095" t="s">
        <v>230</v>
      </c>
      <c r="L2095" t="s">
        <v>1251</v>
      </c>
      <c r="M2095" t="s">
        <v>1252</v>
      </c>
      <c r="N2095" s="1" t="s">
        <v>247</v>
      </c>
    </row>
    <row r="2096" spans="1:14" x14ac:dyDescent="0.3">
      <c r="A2096" s="1" t="s">
        <v>3492</v>
      </c>
      <c r="B2096" t="s">
        <v>3505</v>
      </c>
      <c r="C2096" s="2" t="s">
        <v>3507</v>
      </c>
      <c r="D2096" t="s">
        <v>282</v>
      </c>
      <c r="E2096" s="3" t="s">
        <v>152</v>
      </c>
      <c r="F2096" s="14" t="s">
        <v>119</v>
      </c>
      <c r="G2096" s="4" t="s">
        <v>149</v>
      </c>
      <c r="H2096" s="4" t="s">
        <v>121</v>
      </c>
      <c r="I2096" s="4" t="s">
        <v>1250</v>
      </c>
      <c r="J2096" s="4" t="s">
        <v>121</v>
      </c>
      <c r="K2096" t="s">
        <v>230</v>
      </c>
      <c r="L2096" t="s">
        <v>1251</v>
      </c>
      <c r="M2096" t="s">
        <v>1252</v>
      </c>
      <c r="N2096" s="1" t="s">
        <v>247</v>
      </c>
    </row>
    <row r="2097" spans="1:14" x14ac:dyDescent="0.3">
      <c r="A2097" s="1" t="s">
        <v>3492</v>
      </c>
      <c r="B2097" t="s">
        <v>3505</v>
      </c>
      <c r="C2097" s="2" t="s">
        <v>3508</v>
      </c>
      <c r="D2097" t="s">
        <v>282</v>
      </c>
      <c r="E2097" s="3" t="s">
        <v>152</v>
      </c>
      <c r="F2097" s="14" t="s">
        <v>119</v>
      </c>
      <c r="G2097" s="4" t="s">
        <v>149</v>
      </c>
      <c r="H2097" s="4" t="s">
        <v>121</v>
      </c>
      <c r="I2097" s="4" t="s">
        <v>1250</v>
      </c>
      <c r="J2097" s="4" t="s">
        <v>121</v>
      </c>
      <c r="K2097" t="s">
        <v>235</v>
      </c>
      <c r="L2097" t="s">
        <v>1251</v>
      </c>
      <c r="M2097" t="s">
        <v>1252</v>
      </c>
      <c r="N2097" t="s">
        <v>247</v>
      </c>
    </row>
    <row r="2098" spans="1:14" x14ac:dyDescent="0.3">
      <c r="A2098" s="1" t="s">
        <v>3492</v>
      </c>
      <c r="B2098" t="s">
        <v>3505</v>
      </c>
      <c r="C2098" s="2" t="s">
        <v>3509</v>
      </c>
      <c r="D2098" t="s">
        <v>282</v>
      </c>
      <c r="E2098" s="7" t="s">
        <v>158</v>
      </c>
      <c r="F2098" s="15" t="s">
        <v>118</v>
      </c>
      <c r="G2098" s="4" t="s">
        <v>149</v>
      </c>
      <c r="H2098" s="4" t="s">
        <v>121</v>
      </c>
      <c r="I2098" s="4" t="s">
        <v>1250</v>
      </c>
      <c r="J2098" s="4" t="s">
        <v>121</v>
      </c>
      <c r="K2098" t="s">
        <v>230</v>
      </c>
      <c r="L2098" t="s">
        <v>1251</v>
      </c>
      <c r="M2098" t="s">
        <v>1252</v>
      </c>
      <c r="N2098" t="s">
        <v>247</v>
      </c>
    </row>
    <row r="2099" spans="1:14" x14ac:dyDescent="0.3">
      <c r="A2099" s="1" t="s">
        <v>3492</v>
      </c>
      <c r="B2099" t="s">
        <v>3505</v>
      </c>
      <c r="C2099" s="2" t="s">
        <v>3510</v>
      </c>
      <c r="D2099" t="s">
        <v>282</v>
      </c>
      <c r="E2099" s="7" t="s">
        <v>158</v>
      </c>
      <c r="F2099" s="15" t="s">
        <v>118</v>
      </c>
      <c r="G2099" s="4" t="s">
        <v>149</v>
      </c>
      <c r="H2099" s="4" t="s">
        <v>121</v>
      </c>
      <c r="I2099" s="4" t="s">
        <v>1250</v>
      </c>
      <c r="J2099" s="4" t="s">
        <v>121</v>
      </c>
      <c r="K2099" t="s">
        <v>387</v>
      </c>
      <c r="L2099" t="s">
        <v>1251</v>
      </c>
      <c r="M2099" t="s">
        <v>1252</v>
      </c>
      <c r="N2099" s="1" t="s">
        <v>247</v>
      </c>
    </row>
    <row r="2100" spans="1:14" x14ac:dyDescent="0.3">
      <c r="A2100" s="1" t="s">
        <v>3492</v>
      </c>
      <c r="B2100" t="s">
        <v>3505</v>
      </c>
      <c r="C2100" s="2" t="s">
        <v>3511</v>
      </c>
      <c r="D2100" t="s">
        <v>282</v>
      </c>
      <c r="E2100" s="3" t="s">
        <v>152</v>
      </c>
      <c r="F2100" s="14" t="s">
        <v>119</v>
      </c>
      <c r="G2100" s="4" t="s">
        <v>149</v>
      </c>
      <c r="H2100" s="4" t="s">
        <v>121</v>
      </c>
      <c r="I2100" s="4" t="s">
        <v>1250</v>
      </c>
      <c r="J2100" s="4" t="s">
        <v>121</v>
      </c>
      <c r="K2100" t="s">
        <v>230</v>
      </c>
      <c r="L2100" t="s">
        <v>1251</v>
      </c>
      <c r="M2100" t="s">
        <v>1252</v>
      </c>
      <c r="N2100" s="1" t="s">
        <v>247</v>
      </c>
    </row>
    <row r="2101" spans="1:14" x14ac:dyDescent="0.3">
      <c r="A2101" s="1" t="s">
        <v>3492</v>
      </c>
      <c r="B2101" t="s">
        <v>3505</v>
      </c>
      <c r="C2101" s="2" t="s">
        <v>3512</v>
      </c>
      <c r="D2101" t="s">
        <v>282</v>
      </c>
      <c r="E2101" s="3" t="s">
        <v>152</v>
      </c>
      <c r="F2101" s="14" t="s">
        <v>119</v>
      </c>
      <c r="G2101" s="4" t="s">
        <v>149</v>
      </c>
      <c r="H2101" s="4" t="s">
        <v>121</v>
      </c>
      <c r="I2101" s="4" t="s">
        <v>1250</v>
      </c>
      <c r="J2101" s="4" t="s">
        <v>121</v>
      </c>
      <c r="K2101" t="s">
        <v>230</v>
      </c>
      <c r="L2101" t="s">
        <v>1251</v>
      </c>
      <c r="M2101" t="s">
        <v>1252</v>
      </c>
      <c r="N2101" s="1" t="s">
        <v>247</v>
      </c>
    </row>
    <row r="2102" spans="1:14" x14ac:dyDescent="0.3">
      <c r="A2102" s="1" t="s">
        <v>3492</v>
      </c>
      <c r="B2102" t="s">
        <v>3505</v>
      </c>
      <c r="C2102" s="2" t="s">
        <v>3513</v>
      </c>
      <c r="D2102" t="s">
        <v>282</v>
      </c>
      <c r="E2102" s="10" t="s">
        <v>187</v>
      </c>
      <c r="F2102" s="14" t="s">
        <v>119</v>
      </c>
      <c r="G2102" s="4" t="s">
        <v>149</v>
      </c>
      <c r="H2102" s="4" t="s">
        <v>121</v>
      </c>
      <c r="I2102" s="4" t="s">
        <v>1250</v>
      </c>
      <c r="J2102" s="4" t="s">
        <v>121</v>
      </c>
      <c r="K2102" t="s">
        <v>230</v>
      </c>
      <c r="L2102" t="s">
        <v>1251</v>
      </c>
      <c r="M2102" t="s">
        <v>1252</v>
      </c>
      <c r="N2102" t="s">
        <v>247</v>
      </c>
    </row>
    <row r="2103" spans="1:14" x14ac:dyDescent="0.3">
      <c r="A2103" s="1" t="s">
        <v>3492</v>
      </c>
      <c r="B2103" t="s">
        <v>3505</v>
      </c>
      <c r="C2103" s="2" t="s">
        <v>3514</v>
      </c>
      <c r="D2103" t="s">
        <v>282</v>
      </c>
      <c r="E2103" s="3" t="s">
        <v>152</v>
      </c>
      <c r="F2103" s="14" t="s">
        <v>119</v>
      </c>
      <c r="G2103" s="4" t="s">
        <v>149</v>
      </c>
      <c r="H2103" s="4" t="s">
        <v>121</v>
      </c>
      <c r="I2103" s="4" t="s">
        <v>1250</v>
      </c>
      <c r="J2103" s="4" t="s">
        <v>121</v>
      </c>
      <c r="K2103" t="s">
        <v>230</v>
      </c>
      <c r="L2103" t="s">
        <v>1251</v>
      </c>
      <c r="M2103" t="s">
        <v>1252</v>
      </c>
      <c r="N2103" t="s">
        <v>247</v>
      </c>
    </row>
    <row r="2104" spans="1:14" x14ac:dyDescent="0.3">
      <c r="A2104" s="1" t="s">
        <v>3492</v>
      </c>
      <c r="B2104" t="s">
        <v>3505</v>
      </c>
      <c r="C2104" s="2" t="s">
        <v>3515</v>
      </c>
      <c r="D2104" t="s">
        <v>282</v>
      </c>
      <c r="E2104" s="3" t="s">
        <v>152</v>
      </c>
      <c r="F2104" s="14" t="s">
        <v>119</v>
      </c>
      <c r="G2104" s="4" t="s">
        <v>149</v>
      </c>
      <c r="H2104" s="4" t="s">
        <v>121</v>
      </c>
      <c r="I2104" s="4" t="s">
        <v>1250</v>
      </c>
      <c r="J2104" s="4" t="s">
        <v>121</v>
      </c>
      <c r="K2104" t="s">
        <v>230</v>
      </c>
      <c r="L2104" t="s">
        <v>1251</v>
      </c>
      <c r="M2104" t="s">
        <v>1252</v>
      </c>
      <c r="N2104" s="1" t="s">
        <v>247</v>
      </c>
    </row>
    <row r="2105" spans="1:14" x14ac:dyDescent="0.3">
      <c r="A2105" s="1" t="s">
        <v>3492</v>
      </c>
      <c r="B2105" t="s">
        <v>3505</v>
      </c>
      <c r="C2105" s="2" t="s">
        <v>3516</v>
      </c>
      <c r="D2105" t="s">
        <v>282</v>
      </c>
      <c r="E2105" s="10" t="s">
        <v>187</v>
      </c>
      <c r="F2105" s="14" t="s">
        <v>119</v>
      </c>
      <c r="G2105" s="4" t="s">
        <v>149</v>
      </c>
      <c r="H2105" s="4" t="s">
        <v>121</v>
      </c>
      <c r="I2105" s="4" t="s">
        <v>1250</v>
      </c>
      <c r="J2105" s="4" t="s">
        <v>121</v>
      </c>
      <c r="K2105" t="s">
        <v>230</v>
      </c>
      <c r="L2105" t="s">
        <v>1251</v>
      </c>
      <c r="M2105" t="s">
        <v>1252</v>
      </c>
      <c r="N2105" t="s">
        <v>247</v>
      </c>
    </row>
    <row r="2106" spans="1:14" x14ac:dyDescent="0.3">
      <c r="A2106" s="1" t="s">
        <v>3492</v>
      </c>
      <c r="B2106" t="s">
        <v>3505</v>
      </c>
      <c r="C2106" s="2" t="s">
        <v>3517</v>
      </c>
      <c r="D2106" t="s">
        <v>282</v>
      </c>
      <c r="E2106" s="3" t="s">
        <v>152</v>
      </c>
      <c r="F2106" s="14" t="s">
        <v>119</v>
      </c>
      <c r="G2106" s="4" t="s">
        <v>149</v>
      </c>
      <c r="H2106" s="4" t="s">
        <v>121</v>
      </c>
      <c r="I2106" s="4" t="s">
        <v>1250</v>
      </c>
      <c r="J2106" s="4" t="s">
        <v>121</v>
      </c>
      <c r="K2106" t="s">
        <v>238</v>
      </c>
      <c r="L2106" t="s">
        <v>1251</v>
      </c>
      <c r="M2106" t="s">
        <v>1252</v>
      </c>
      <c r="N2106" s="1" t="s">
        <v>247</v>
      </c>
    </row>
    <row r="2107" spans="1:14" x14ac:dyDescent="0.3">
      <c r="A2107" s="1" t="s">
        <v>3492</v>
      </c>
      <c r="B2107" t="s">
        <v>3505</v>
      </c>
      <c r="C2107" s="2" t="s">
        <v>3518</v>
      </c>
      <c r="D2107" t="s">
        <v>282</v>
      </c>
      <c r="E2107" s="10" t="s">
        <v>187</v>
      </c>
      <c r="F2107" s="14" t="s">
        <v>119</v>
      </c>
      <c r="G2107" s="4" t="s">
        <v>149</v>
      </c>
      <c r="H2107" s="4" t="s">
        <v>121</v>
      </c>
      <c r="I2107" s="4" t="s">
        <v>1250</v>
      </c>
      <c r="J2107" s="4" t="s">
        <v>121</v>
      </c>
      <c r="K2107" t="s">
        <v>235</v>
      </c>
      <c r="L2107" t="s">
        <v>1251</v>
      </c>
      <c r="M2107" t="s">
        <v>1252</v>
      </c>
      <c r="N2107" s="1" t="s">
        <v>247</v>
      </c>
    </row>
    <row r="2108" spans="1:14" x14ac:dyDescent="0.3">
      <c r="A2108" s="1" t="s">
        <v>3492</v>
      </c>
      <c r="B2108" t="s">
        <v>3505</v>
      </c>
      <c r="C2108" s="2" t="s">
        <v>3519</v>
      </c>
      <c r="D2108" t="s">
        <v>282</v>
      </c>
      <c r="E2108" s="7" t="s">
        <v>158</v>
      </c>
      <c r="F2108" s="15" t="s">
        <v>118</v>
      </c>
      <c r="G2108" s="4" t="s">
        <v>149</v>
      </c>
      <c r="H2108" s="4" t="s">
        <v>121</v>
      </c>
      <c r="I2108" s="4" t="s">
        <v>1250</v>
      </c>
      <c r="J2108" s="4" t="s">
        <v>121</v>
      </c>
      <c r="K2108" t="s">
        <v>230</v>
      </c>
      <c r="L2108" t="s">
        <v>1251</v>
      </c>
      <c r="M2108" t="s">
        <v>1252</v>
      </c>
      <c r="N2108" s="1" t="s">
        <v>247</v>
      </c>
    </row>
    <row r="2109" spans="1:14" x14ac:dyDescent="0.3">
      <c r="A2109" s="1" t="s">
        <v>3492</v>
      </c>
      <c r="B2109" t="s">
        <v>3520</v>
      </c>
      <c r="C2109" s="2" t="s">
        <v>3521</v>
      </c>
      <c r="D2109" t="s">
        <v>282</v>
      </c>
      <c r="E2109" s="10" t="s">
        <v>187</v>
      </c>
      <c r="F2109" s="14" t="s">
        <v>119</v>
      </c>
      <c r="G2109" s="11" t="s">
        <v>3522</v>
      </c>
      <c r="H2109" s="4" t="s">
        <v>121</v>
      </c>
      <c r="I2109" s="4" t="s">
        <v>193</v>
      </c>
      <c r="J2109" s="4" t="s">
        <v>121</v>
      </c>
      <c r="K2109" t="s">
        <v>230</v>
      </c>
      <c r="L2109" t="s">
        <v>1251</v>
      </c>
      <c r="M2109" t="s">
        <v>1252</v>
      </c>
      <c r="N2109" s="1" t="s">
        <v>247</v>
      </c>
    </row>
    <row r="2110" spans="1:14" x14ac:dyDescent="0.3">
      <c r="A2110" s="1" t="s">
        <v>3492</v>
      </c>
      <c r="B2110" t="s">
        <v>3523</v>
      </c>
      <c r="C2110" s="2" t="s">
        <v>3524</v>
      </c>
      <c r="D2110" t="s">
        <v>282</v>
      </c>
      <c r="E2110" s="10" t="s">
        <v>187</v>
      </c>
      <c r="F2110" s="14" t="s">
        <v>119</v>
      </c>
      <c r="G2110" s="4" t="s">
        <v>149</v>
      </c>
      <c r="H2110" s="4" t="s">
        <v>121</v>
      </c>
      <c r="I2110" s="5" t="s">
        <v>3525</v>
      </c>
      <c r="J2110" s="5" t="s">
        <v>120</v>
      </c>
      <c r="K2110" t="s">
        <v>230</v>
      </c>
      <c r="L2110" t="s">
        <v>1251</v>
      </c>
      <c r="M2110" t="s">
        <v>3495</v>
      </c>
      <c r="N2110" t="s">
        <v>247</v>
      </c>
    </row>
    <row r="2111" spans="1:14" x14ac:dyDescent="0.3">
      <c r="A2111" s="1" t="s">
        <v>3492</v>
      </c>
      <c r="B2111" t="s">
        <v>3523</v>
      </c>
      <c r="C2111" s="2" t="s">
        <v>3526</v>
      </c>
      <c r="D2111" t="s">
        <v>282</v>
      </c>
      <c r="E2111" s="3" t="s">
        <v>152</v>
      </c>
      <c r="F2111" s="14" t="s">
        <v>119</v>
      </c>
      <c r="G2111" s="4" t="s">
        <v>149</v>
      </c>
      <c r="H2111" s="4" t="s">
        <v>121</v>
      </c>
      <c r="I2111" s="5" t="s">
        <v>3525</v>
      </c>
      <c r="J2111" s="5" t="s">
        <v>120</v>
      </c>
      <c r="K2111" t="s">
        <v>235</v>
      </c>
      <c r="L2111" t="s">
        <v>1251</v>
      </c>
      <c r="M2111" t="s">
        <v>3495</v>
      </c>
      <c r="N2111" t="s">
        <v>247</v>
      </c>
    </row>
    <row r="2112" spans="1:14" x14ac:dyDescent="0.3">
      <c r="A2112" s="1" t="s">
        <v>3492</v>
      </c>
      <c r="B2112" t="s">
        <v>3523</v>
      </c>
      <c r="C2112" s="2" t="s">
        <v>3527</v>
      </c>
      <c r="D2112" t="s">
        <v>282</v>
      </c>
      <c r="E2112" s="3" t="s">
        <v>152</v>
      </c>
      <c r="F2112" s="14" t="s">
        <v>119</v>
      </c>
      <c r="G2112" s="4" t="s">
        <v>149</v>
      </c>
      <c r="H2112" s="4" t="s">
        <v>121</v>
      </c>
      <c r="I2112" s="5" t="s">
        <v>3525</v>
      </c>
      <c r="J2112" s="5" t="s">
        <v>120</v>
      </c>
      <c r="K2112" t="s">
        <v>230</v>
      </c>
      <c r="L2112" t="s">
        <v>1251</v>
      </c>
      <c r="M2112" t="s">
        <v>3495</v>
      </c>
      <c r="N2112" t="s">
        <v>247</v>
      </c>
    </row>
    <row r="2113" spans="1:14" x14ac:dyDescent="0.3">
      <c r="A2113" s="1" t="s">
        <v>3492</v>
      </c>
      <c r="B2113" t="s">
        <v>3523</v>
      </c>
      <c r="C2113" s="2" t="s">
        <v>3528</v>
      </c>
      <c r="D2113" t="s">
        <v>282</v>
      </c>
      <c r="E2113" s="3" t="s">
        <v>152</v>
      </c>
      <c r="F2113" s="14" t="s">
        <v>119</v>
      </c>
      <c r="G2113" s="4" t="s">
        <v>149</v>
      </c>
      <c r="H2113" s="4" t="s">
        <v>121</v>
      </c>
      <c r="I2113" s="5" t="s">
        <v>3525</v>
      </c>
      <c r="J2113" s="5" t="s">
        <v>120</v>
      </c>
      <c r="K2113" t="s">
        <v>230</v>
      </c>
      <c r="L2113" t="s">
        <v>1251</v>
      </c>
      <c r="M2113" t="s">
        <v>3495</v>
      </c>
      <c r="N2113" t="s">
        <v>247</v>
      </c>
    </row>
    <row r="2114" spans="1:14" x14ac:dyDescent="0.3">
      <c r="A2114" s="1" t="s">
        <v>3492</v>
      </c>
      <c r="B2114" t="s">
        <v>3523</v>
      </c>
      <c r="C2114" s="2" t="s">
        <v>3529</v>
      </c>
      <c r="D2114" t="s">
        <v>282</v>
      </c>
      <c r="E2114" s="10" t="s">
        <v>187</v>
      </c>
      <c r="F2114" s="14" t="s">
        <v>119</v>
      </c>
      <c r="G2114" s="4" t="s">
        <v>149</v>
      </c>
      <c r="H2114" s="4" t="s">
        <v>121</v>
      </c>
      <c r="I2114" s="5" t="s">
        <v>3525</v>
      </c>
      <c r="J2114" s="5" t="s">
        <v>120</v>
      </c>
      <c r="K2114" t="s">
        <v>230</v>
      </c>
      <c r="L2114" t="s">
        <v>1251</v>
      </c>
      <c r="M2114" t="s">
        <v>3495</v>
      </c>
      <c r="N2114" s="1" t="s">
        <v>247</v>
      </c>
    </row>
    <row r="2115" spans="1:14" x14ac:dyDescent="0.3">
      <c r="A2115" s="1" t="s">
        <v>3492</v>
      </c>
      <c r="B2115" t="s">
        <v>3523</v>
      </c>
      <c r="C2115" s="2" t="s">
        <v>3530</v>
      </c>
      <c r="D2115" t="s">
        <v>282</v>
      </c>
      <c r="E2115" s="10" t="s">
        <v>187</v>
      </c>
      <c r="F2115" s="14" t="s">
        <v>119</v>
      </c>
      <c r="G2115" s="4" t="s">
        <v>149</v>
      </c>
      <c r="H2115" s="4" t="s">
        <v>121</v>
      </c>
      <c r="I2115" s="5" t="s">
        <v>3525</v>
      </c>
      <c r="J2115" s="5" t="s">
        <v>120</v>
      </c>
      <c r="K2115" t="s">
        <v>230</v>
      </c>
      <c r="L2115" t="s">
        <v>1251</v>
      </c>
      <c r="M2115" t="s">
        <v>3495</v>
      </c>
      <c r="N2115" t="s">
        <v>247</v>
      </c>
    </row>
    <row r="2116" spans="1:14" x14ac:dyDescent="0.3">
      <c r="A2116" s="1" t="s">
        <v>3492</v>
      </c>
      <c r="B2116" t="s">
        <v>3523</v>
      </c>
      <c r="C2116" s="2" t="s">
        <v>3531</v>
      </c>
      <c r="D2116" t="s">
        <v>282</v>
      </c>
      <c r="E2116" s="3" t="s">
        <v>152</v>
      </c>
      <c r="F2116" s="14" t="s">
        <v>119</v>
      </c>
      <c r="G2116" s="4" t="s">
        <v>149</v>
      </c>
      <c r="H2116" s="4" t="s">
        <v>121</v>
      </c>
      <c r="I2116" s="5" t="s">
        <v>3525</v>
      </c>
      <c r="J2116" s="5" t="s">
        <v>120</v>
      </c>
      <c r="K2116" t="s">
        <v>230</v>
      </c>
      <c r="L2116" t="s">
        <v>1251</v>
      </c>
      <c r="M2116" t="s">
        <v>3495</v>
      </c>
      <c r="N2116" t="s">
        <v>247</v>
      </c>
    </row>
    <row r="2117" spans="1:14" x14ac:dyDescent="0.3">
      <c r="A2117" s="1" t="s">
        <v>3492</v>
      </c>
      <c r="B2117" t="s">
        <v>3523</v>
      </c>
      <c r="C2117" s="2" t="s">
        <v>3532</v>
      </c>
      <c r="D2117" t="s">
        <v>282</v>
      </c>
      <c r="E2117" s="3" t="s">
        <v>152</v>
      </c>
      <c r="F2117" s="14" t="s">
        <v>119</v>
      </c>
      <c r="G2117" s="4" t="s">
        <v>149</v>
      </c>
      <c r="H2117" s="4" t="s">
        <v>121</v>
      </c>
      <c r="I2117" s="5" t="s">
        <v>3525</v>
      </c>
      <c r="J2117" s="5" t="s">
        <v>120</v>
      </c>
      <c r="K2117" t="s">
        <v>230</v>
      </c>
      <c r="L2117" t="s">
        <v>1251</v>
      </c>
      <c r="M2117" t="s">
        <v>3495</v>
      </c>
      <c r="N2117" s="1" t="s">
        <v>247</v>
      </c>
    </row>
    <row r="2118" spans="1:14" x14ac:dyDescent="0.3">
      <c r="A2118" s="1" t="s">
        <v>3492</v>
      </c>
      <c r="B2118" t="s">
        <v>3523</v>
      </c>
      <c r="C2118" s="2" t="s">
        <v>3533</v>
      </c>
      <c r="D2118" t="s">
        <v>282</v>
      </c>
      <c r="E2118" s="3" t="s">
        <v>152</v>
      </c>
      <c r="F2118" s="14" t="s">
        <v>119</v>
      </c>
      <c r="G2118" s="4" t="s">
        <v>149</v>
      </c>
      <c r="H2118" s="4" t="s">
        <v>121</v>
      </c>
      <c r="I2118" s="5" t="s">
        <v>3525</v>
      </c>
      <c r="J2118" s="5" t="s">
        <v>120</v>
      </c>
      <c r="K2118" t="s">
        <v>238</v>
      </c>
      <c r="L2118" t="s">
        <v>1251</v>
      </c>
      <c r="M2118" t="s">
        <v>3495</v>
      </c>
      <c r="N2118" s="1" t="s">
        <v>247</v>
      </c>
    </row>
    <row r="2119" spans="1:14" x14ac:dyDescent="0.3">
      <c r="A2119" s="1" t="s">
        <v>3492</v>
      </c>
      <c r="B2119" t="s">
        <v>3523</v>
      </c>
      <c r="C2119" s="2" t="s">
        <v>3534</v>
      </c>
      <c r="D2119" t="s">
        <v>282</v>
      </c>
      <c r="E2119" s="10" t="s">
        <v>187</v>
      </c>
      <c r="F2119" s="14" t="s">
        <v>119</v>
      </c>
      <c r="G2119" s="4" t="s">
        <v>149</v>
      </c>
      <c r="H2119" s="4" t="s">
        <v>121</v>
      </c>
      <c r="I2119" s="5" t="s">
        <v>3525</v>
      </c>
      <c r="J2119" s="5" t="s">
        <v>120</v>
      </c>
      <c r="K2119" t="s">
        <v>238</v>
      </c>
      <c r="L2119" t="s">
        <v>1251</v>
      </c>
      <c r="M2119" t="s">
        <v>3495</v>
      </c>
      <c r="N2119" s="1" t="s">
        <v>247</v>
      </c>
    </row>
    <row r="2120" spans="1:14" x14ac:dyDescent="0.3">
      <c r="A2120" s="1" t="s">
        <v>3492</v>
      </c>
      <c r="B2120" t="s">
        <v>3523</v>
      </c>
      <c r="C2120" s="2" t="s">
        <v>3535</v>
      </c>
      <c r="D2120" t="s">
        <v>282</v>
      </c>
      <c r="E2120" s="3" t="s">
        <v>152</v>
      </c>
      <c r="F2120" s="14" t="s">
        <v>119</v>
      </c>
      <c r="G2120" s="4" t="s">
        <v>149</v>
      </c>
      <c r="H2120" s="4" t="s">
        <v>121</v>
      </c>
      <c r="I2120" s="5" t="s">
        <v>3525</v>
      </c>
      <c r="J2120" s="5" t="s">
        <v>120</v>
      </c>
      <c r="K2120" t="s">
        <v>230</v>
      </c>
      <c r="L2120" t="s">
        <v>1251</v>
      </c>
      <c r="M2120" t="s">
        <v>3495</v>
      </c>
      <c r="N2120" s="1" t="s">
        <v>247</v>
      </c>
    </row>
    <row r="2121" spans="1:14" x14ac:dyDescent="0.3">
      <c r="A2121" s="1" t="s">
        <v>3492</v>
      </c>
      <c r="B2121" t="s">
        <v>3523</v>
      </c>
      <c r="C2121" s="2" t="s">
        <v>3536</v>
      </c>
      <c r="D2121" t="s">
        <v>282</v>
      </c>
      <c r="E2121" s="3" t="s">
        <v>152</v>
      </c>
      <c r="F2121" s="14" t="s">
        <v>119</v>
      </c>
      <c r="G2121" s="4" t="s">
        <v>149</v>
      </c>
      <c r="H2121" s="4" t="s">
        <v>121</v>
      </c>
      <c r="I2121" s="5" t="s">
        <v>3525</v>
      </c>
      <c r="J2121" s="5" t="s">
        <v>120</v>
      </c>
      <c r="K2121" t="s">
        <v>230</v>
      </c>
      <c r="L2121" t="s">
        <v>1251</v>
      </c>
      <c r="M2121" t="s">
        <v>3495</v>
      </c>
      <c r="N2121" s="1" t="s">
        <v>247</v>
      </c>
    </row>
    <row r="2122" spans="1:14" x14ac:dyDescent="0.3">
      <c r="A2122" s="1" t="s">
        <v>3492</v>
      </c>
      <c r="B2122" t="s">
        <v>3523</v>
      </c>
      <c r="C2122" s="2" t="s">
        <v>3537</v>
      </c>
      <c r="D2122" t="s">
        <v>282</v>
      </c>
      <c r="E2122" s="3" t="s">
        <v>152</v>
      </c>
      <c r="F2122" s="14" t="s">
        <v>119</v>
      </c>
      <c r="G2122" s="4" t="s">
        <v>149</v>
      </c>
      <c r="H2122" s="4" t="s">
        <v>121</v>
      </c>
      <c r="I2122" s="5" t="s">
        <v>3525</v>
      </c>
      <c r="J2122" s="5" t="s">
        <v>120</v>
      </c>
      <c r="K2122" t="s">
        <v>230</v>
      </c>
      <c r="L2122" t="s">
        <v>1251</v>
      </c>
      <c r="M2122" t="s">
        <v>3495</v>
      </c>
      <c r="N2122" s="1" t="s">
        <v>247</v>
      </c>
    </row>
    <row r="2123" spans="1:14" x14ac:dyDescent="0.3">
      <c r="A2123" s="1" t="s">
        <v>3492</v>
      </c>
      <c r="B2123" t="s">
        <v>3523</v>
      </c>
      <c r="C2123" s="2" t="s">
        <v>3538</v>
      </c>
      <c r="D2123" t="s">
        <v>282</v>
      </c>
      <c r="E2123" s="3" t="s">
        <v>152</v>
      </c>
      <c r="F2123" s="14" t="s">
        <v>119</v>
      </c>
      <c r="G2123" s="4" t="s">
        <v>149</v>
      </c>
      <c r="H2123" s="4" t="s">
        <v>121</v>
      </c>
      <c r="I2123" s="5" t="s">
        <v>3525</v>
      </c>
      <c r="J2123" s="5" t="s">
        <v>120</v>
      </c>
      <c r="K2123" t="s">
        <v>230</v>
      </c>
      <c r="L2123" t="s">
        <v>1251</v>
      </c>
      <c r="M2123" t="s">
        <v>3495</v>
      </c>
      <c r="N2123" s="1" t="s">
        <v>247</v>
      </c>
    </row>
    <row r="2124" spans="1:14" x14ac:dyDescent="0.3">
      <c r="A2124" s="1" t="s">
        <v>3539</v>
      </c>
      <c r="B2124" t="s">
        <v>3540</v>
      </c>
      <c r="C2124" s="2" t="s">
        <v>3541</v>
      </c>
      <c r="D2124" t="s">
        <v>282</v>
      </c>
      <c r="E2124" s="10" t="s">
        <v>187</v>
      </c>
      <c r="F2124" s="14" t="s">
        <v>119</v>
      </c>
      <c r="G2124" s="4" t="s">
        <v>169</v>
      </c>
      <c r="H2124" s="4" t="s">
        <v>121</v>
      </c>
      <c r="I2124" s="4" t="s">
        <v>3130</v>
      </c>
      <c r="J2124" s="4" t="s">
        <v>121</v>
      </c>
      <c r="K2124" t="s">
        <v>230</v>
      </c>
      <c r="L2124" t="s">
        <v>3542</v>
      </c>
      <c r="M2124" s="4" t="s">
        <v>247</v>
      </c>
      <c r="N2124" s="1" t="s">
        <v>247</v>
      </c>
    </row>
    <row r="2125" spans="1:14" x14ac:dyDescent="0.3">
      <c r="A2125" s="1" t="s">
        <v>3539</v>
      </c>
      <c r="B2125" t="s">
        <v>3540</v>
      </c>
      <c r="C2125" s="2" t="s">
        <v>3543</v>
      </c>
      <c r="D2125" t="s">
        <v>282</v>
      </c>
      <c r="E2125" s="10" t="s">
        <v>187</v>
      </c>
      <c r="F2125" s="14" t="s">
        <v>119</v>
      </c>
      <c r="G2125" s="4" t="s">
        <v>169</v>
      </c>
      <c r="H2125" s="4" t="s">
        <v>121</v>
      </c>
      <c r="I2125" s="4" t="s">
        <v>3130</v>
      </c>
      <c r="J2125" s="4" t="s">
        <v>121</v>
      </c>
      <c r="K2125" t="s">
        <v>230</v>
      </c>
      <c r="L2125" t="s">
        <v>3542</v>
      </c>
      <c r="M2125" s="4" t="s">
        <v>247</v>
      </c>
      <c r="N2125" s="1" t="s">
        <v>247</v>
      </c>
    </row>
    <row r="2126" spans="1:14" x14ac:dyDescent="0.3">
      <c r="A2126" s="1" t="s">
        <v>134</v>
      </c>
      <c r="B2126" t="s">
        <v>3544</v>
      </c>
      <c r="C2126" s="2" t="s">
        <v>45</v>
      </c>
      <c r="D2126" t="s">
        <v>470</v>
      </c>
      <c r="E2126" s="3" t="s">
        <v>152</v>
      </c>
      <c r="F2126" s="14" t="s">
        <v>119</v>
      </c>
      <c r="G2126" s="4" t="s">
        <v>149</v>
      </c>
      <c r="H2126" s="4" t="s">
        <v>121</v>
      </c>
      <c r="I2126" s="4" t="s">
        <v>343</v>
      </c>
      <c r="J2126" s="4" t="s">
        <v>121</v>
      </c>
      <c r="K2126" t="s">
        <v>230</v>
      </c>
      <c r="L2126" t="s">
        <v>3545</v>
      </c>
      <c r="M2126" t="s">
        <v>3545</v>
      </c>
      <c r="N2126" s="1" t="s">
        <v>247</v>
      </c>
    </row>
    <row r="2127" spans="1:14" x14ac:dyDescent="0.3">
      <c r="A2127" s="1" t="s">
        <v>134</v>
      </c>
      <c r="B2127" t="s">
        <v>3546</v>
      </c>
      <c r="C2127" s="2" t="s">
        <v>3547</v>
      </c>
      <c r="D2127" t="s">
        <v>282</v>
      </c>
      <c r="E2127" s="3" t="s">
        <v>152</v>
      </c>
      <c r="F2127" s="14" t="s">
        <v>119</v>
      </c>
      <c r="G2127" s="5" t="s">
        <v>283</v>
      </c>
      <c r="H2127" s="6" t="s">
        <v>120</v>
      </c>
      <c r="I2127" s="4" t="s">
        <v>343</v>
      </c>
      <c r="J2127" s="4" t="s">
        <v>121</v>
      </c>
      <c r="K2127" t="s">
        <v>230</v>
      </c>
      <c r="L2127" t="s">
        <v>3545</v>
      </c>
      <c r="M2127" t="s">
        <v>3545</v>
      </c>
      <c r="N2127" s="1" t="s">
        <v>247</v>
      </c>
    </row>
    <row r="2128" spans="1:14" x14ac:dyDescent="0.3">
      <c r="A2128" s="1" t="s">
        <v>134</v>
      </c>
      <c r="B2128" t="s">
        <v>3548</v>
      </c>
      <c r="C2128" s="2" t="s">
        <v>46</v>
      </c>
      <c r="D2128" t="s">
        <v>470</v>
      </c>
      <c r="E2128" s="3" t="s">
        <v>148</v>
      </c>
      <c r="F2128" s="14" t="s">
        <v>119</v>
      </c>
      <c r="G2128" s="11" t="s">
        <v>188</v>
      </c>
      <c r="H2128" s="4" t="s">
        <v>121</v>
      </c>
      <c r="I2128" s="4" t="s">
        <v>189</v>
      </c>
      <c r="J2128" s="4" t="s">
        <v>121</v>
      </c>
      <c r="K2128" t="s">
        <v>254</v>
      </c>
      <c r="L2128" t="s">
        <v>243</v>
      </c>
      <c r="M2128" t="s">
        <v>270</v>
      </c>
      <c r="N2128" s="1" t="s">
        <v>247</v>
      </c>
    </row>
    <row r="2129" spans="1:14" x14ac:dyDescent="0.3">
      <c r="A2129" s="1" t="s">
        <v>134</v>
      </c>
      <c r="B2129" t="s">
        <v>3548</v>
      </c>
      <c r="C2129" s="2" t="s">
        <v>44</v>
      </c>
      <c r="D2129" t="s">
        <v>470</v>
      </c>
      <c r="E2129" s="3" t="s">
        <v>152</v>
      </c>
      <c r="F2129" s="14" t="s">
        <v>119</v>
      </c>
      <c r="G2129" s="11" t="s">
        <v>188</v>
      </c>
      <c r="H2129" s="4" t="s">
        <v>121</v>
      </c>
      <c r="I2129" s="4" t="s">
        <v>189</v>
      </c>
      <c r="J2129" s="4" t="s">
        <v>121</v>
      </c>
      <c r="K2129" t="s">
        <v>230</v>
      </c>
      <c r="L2129" t="s">
        <v>243</v>
      </c>
      <c r="M2129" t="s">
        <v>270</v>
      </c>
      <c r="N2129" s="1" t="s">
        <v>247</v>
      </c>
    </row>
    <row r="2130" spans="1:14" x14ac:dyDescent="0.3">
      <c r="A2130" s="1" t="s">
        <v>3549</v>
      </c>
      <c r="B2130" t="s">
        <v>3550</v>
      </c>
      <c r="C2130" s="2" t="s">
        <v>3551</v>
      </c>
      <c r="D2130" t="s">
        <v>282</v>
      </c>
      <c r="E2130" s="3" t="s">
        <v>152</v>
      </c>
      <c r="F2130" s="14" t="s">
        <v>119</v>
      </c>
      <c r="G2130" s="5" t="s">
        <v>283</v>
      </c>
      <c r="H2130" s="6" t="s">
        <v>120</v>
      </c>
      <c r="I2130" s="4" t="s">
        <v>3552</v>
      </c>
      <c r="J2130" s="4" t="s">
        <v>121</v>
      </c>
      <c r="K2130" t="s">
        <v>387</v>
      </c>
      <c r="L2130" t="s">
        <v>3553</v>
      </c>
      <c r="M2130" t="s">
        <v>3554</v>
      </c>
      <c r="N2130" s="1" t="s">
        <v>247</v>
      </c>
    </row>
    <row r="2131" spans="1:14" x14ac:dyDescent="0.3">
      <c r="A2131" s="1" t="s">
        <v>3549</v>
      </c>
      <c r="B2131" t="s">
        <v>3550</v>
      </c>
      <c r="C2131" s="2" t="s">
        <v>3555</v>
      </c>
      <c r="D2131" t="s">
        <v>282</v>
      </c>
      <c r="E2131" s="3" t="s">
        <v>152</v>
      </c>
      <c r="F2131" s="14" t="s">
        <v>119</v>
      </c>
      <c r="G2131" s="5" t="s">
        <v>283</v>
      </c>
      <c r="H2131" s="6" t="s">
        <v>120</v>
      </c>
      <c r="I2131" s="4" t="s">
        <v>3552</v>
      </c>
      <c r="J2131" s="4" t="s">
        <v>121</v>
      </c>
      <c r="K2131" t="s">
        <v>230</v>
      </c>
      <c r="L2131" t="s">
        <v>3553</v>
      </c>
      <c r="M2131" t="s">
        <v>3554</v>
      </c>
      <c r="N2131" s="1" t="s">
        <v>247</v>
      </c>
    </row>
    <row r="2132" spans="1:14" x14ac:dyDescent="0.3">
      <c r="A2132" s="1" t="s">
        <v>3549</v>
      </c>
      <c r="B2132" t="s">
        <v>3556</v>
      </c>
      <c r="C2132" s="2" t="s">
        <v>3557</v>
      </c>
      <c r="D2132" t="s">
        <v>282</v>
      </c>
      <c r="E2132" s="3" t="s">
        <v>152</v>
      </c>
      <c r="F2132" s="14" t="s">
        <v>119</v>
      </c>
      <c r="G2132" s="5" t="s">
        <v>3558</v>
      </c>
      <c r="H2132" s="6" t="s">
        <v>120</v>
      </c>
      <c r="I2132" s="4" t="s">
        <v>2417</v>
      </c>
      <c r="J2132" s="4" t="s">
        <v>121</v>
      </c>
      <c r="K2132" t="s">
        <v>230</v>
      </c>
      <c r="L2132" t="s">
        <v>3559</v>
      </c>
      <c r="M2132" t="s">
        <v>247</v>
      </c>
      <c r="N2132" s="1" t="s">
        <v>247</v>
      </c>
    </row>
    <row r="2133" spans="1:14" x14ac:dyDescent="0.3">
      <c r="A2133" s="1" t="s">
        <v>3549</v>
      </c>
      <c r="B2133" t="s">
        <v>3556</v>
      </c>
      <c r="C2133" s="2" t="s">
        <v>3560</v>
      </c>
      <c r="D2133" t="s">
        <v>282</v>
      </c>
      <c r="E2133" s="3" t="s">
        <v>152</v>
      </c>
      <c r="F2133" s="14" t="s">
        <v>119</v>
      </c>
      <c r="G2133" s="5" t="s">
        <v>3558</v>
      </c>
      <c r="H2133" s="6" t="s">
        <v>120</v>
      </c>
      <c r="I2133" s="4" t="s">
        <v>2417</v>
      </c>
      <c r="J2133" s="4" t="s">
        <v>121</v>
      </c>
      <c r="K2133" t="s">
        <v>230</v>
      </c>
      <c r="L2133" t="s">
        <v>3559</v>
      </c>
      <c r="M2133" t="s">
        <v>247</v>
      </c>
      <c r="N2133" s="1" t="s">
        <v>247</v>
      </c>
    </row>
    <row r="2134" spans="1:14" x14ac:dyDescent="0.3">
      <c r="A2134" s="1" t="s">
        <v>3561</v>
      </c>
      <c r="B2134" t="s">
        <v>3562</v>
      </c>
      <c r="C2134" s="2" t="s">
        <v>3563</v>
      </c>
      <c r="D2134" t="s">
        <v>282</v>
      </c>
      <c r="E2134" s="3" t="s">
        <v>152</v>
      </c>
      <c r="F2134" s="14" t="s">
        <v>119</v>
      </c>
      <c r="G2134" s="5" t="s">
        <v>283</v>
      </c>
      <c r="H2134" s="6" t="s">
        <v>120</v>
      </c>
      <c r="I2134" s="9" t="s">
        <v>3564</v>
      </c>
      <c r="J2134" s="4" t="s">
        <v>121</v>
      </c>
      <c r="K2134" t="s">
        <v>638</v>
      </c>
      <c r="L2134" t="s">
        <v>3565</v>
      </c>
      <c r="M2134" t="s">
        <v>247</v>
      </c>
      <c r="N2134" s="1" t="s">
        <v>247</v>
      </c>
    </row>
    <row r="2135" spans="1:14" x14ac:dyDescent="0.3">
      <c r="A2135" s="1" t="s">
        <v>3561</v>
      </c>
      <c r="B2135" t="s">
        <v>3566</v>
      </c>
      <c r="C2135" s="2" t="s">
        <v>3567</v>
      </c>
      <c r="D2135" t="s">
        <v>282</v>
      </c>
      <c r="E2135" s="3" t="s">
        <v>152</v>
      </c>
      <c r="F2135" s="14" t="s">
        <v>119</v>
      </c>
      <c r="G2135" s="5" t="s">
        <v>3568</v>
      </c>
      <c r="H2135" s="6" t="s">
        <v>120</v>
      </c>
      <c r="I2135" s="9" t="s">
        <v>1477</v>
      </c>
      <c r="J2135" s="5" t="s">
        <v>120</v>
      </c>
      <c r="K2135" t="s">
        <v>230</v>
      </c>
      <c r="L2135" t="s">
        <v>3569</v>
      </c>
      <c r="M2135" t="s">
        <v>3565</v>
      </c>
      <c r="N2135" s="1" t="s">
        <v>247</v>
      </c>
    </row>
    <row r="2136" spans="1:14" x14ac:dyDescent="0.3">
      <c r="A2136" s="1" t="s">
        <v>3561</v>
      </c>
      <c r="B2136" t="s">
        <v>3566</v>
      </c>
      <c r="C2136" s="2" t="s">
        <v>3570</v>
      </c>
      <c r="D2136" t="s">
        <v>282</v>
      </c>
      <c r="E2136" s="3" t="s">
        <v>152</v>
      </c>
      <c r="F2136" s="14" t="s">
        <v>119</v>
      </c>
      <c r="G2136" s="5" t="s">
        <v>3568</v>
      </c>
      <c r="H2136" s="6" t="s">
        <v>120</v>
      </c>
      <c r="I2136" s="9" t="s">
        <v>1477</v>
      </c>
      <c r="J2136" s="5" t="s">
        <v>120</v>
      </c>
      <c r="K2136" t="s">
        <v>230</v>
      </c>
      <c r="L2136" t="s">
        <v>3569</v>
      </c>
      <c r="M2136" t="s">
        <v>3565</v>
      </c>
      <c r="N2136" s="1" t="s">
        <v>247</v>
      </c>
    </row>
    <row r="2137" spans="1:14" x14ac:dyDescent="0.3">
      <c r="A2137" s="1" t="s">
        <v>3561</v>
      </c>
      <c r="B2137" t="s">
        <v>3566</v>
      </c>
      <c r="C2137" s="2" t="s">
        <v>3571</v>
      </c>
      <c r="D2137" t="s">
        <v>282</v>
      </c>
      <c r="E2137" s="3" t="s">
        <v>152</v>
      </c>
      <c r="F2137" s="14" t="s">
        <v>119</v>
      </c>
      <c r="G2137" s="5" t="s">
        <v>3568</v>
      </c>
      <c r="H2137" s="6" t="s">
        <v>120</v>
      </c>
      <c r="I2137" s="9" t="s">
        <v>1477</v>
      </c>
      <c r="J2137" s="5" t="s">
        <v>120</v>
      </c>
      <c r="K2137" t="s">
        <v>387</v>
      </c>
      <c r="L2137" t="s">
        <v>3569</v>
      </c>
      <c r="M2137" t="s">
        <v>3565</v>
      </c>
      <c r="N2137" s="1" t="s">
        <v>247</v>
      </c>
    </row>
    <row r="2138" spans="1:14" x14ac:dyDescent="0.3">
      <c r="A2138" s="1" t="s">
        <v>135</v>
      </c>
      <c r="B2138" t="s">
        <v>3572</v>
      </c>
      <c r="C2138" s="2" t="s">
        <v>3573</v>
      </c>
      <c r="D2138" t="s">
        <v>282</v>
      </c>
      <c r="E2138" s="3" t="s">
        <v>152</v>
      </c>
      <c r="F2138" s="14" t="s">
        <v>119</v>
      </c>
      <c r="G2138" s="9" t="s">
        <v>3574</v>
      </c>
      <c r="H2138" s="4" t="s">
        <v>121</v>
      </c>
      <c r="I2138" s="4" t="s">
        <v>172</v>
      </c>
      <c r="J2138" s="4" t="s">
        <v>121</v>
      </c>
      <c r="K2138" t="s">
        <v>230</v>
      </c>
      <c r="L2138" t="s">
        <v>3575</v>
      </c>
      <c r="M2138" t="s">
        <v>244</v>
      </c>
      <c r="N2138" s="1" t="s">
        <v>247</v>
      </c>
    </row>
    <row r="2139" spans="1:14" x14ac:dyDescent="0.3">
      <c r="A2139" s="1" t="s">
        <v>135</v>
      </c>
      <c r="B2139" t="s">
        <v>3572</v>
      </c>
      <c r="C2139" s="2" t="s">
        <v>3576</v>
      </c>
      <c r="D2139" t="s">
        <v>282</v>
      </c>
      <c r="E2139" s="3" t="s">
        <v>152</v>
      </c>
      <c r="F2139" s="14" t="s">
        <v>119</v>
      </c>
      <c r="G2139" s="9" t="s">
        <v>3574</v>
      </c>
      <c r="H2139" s="4" t="s">
        <v>121</v>
      </c>
      <c r="I2139" s="4" t="s">
        <v>172</v>
      </c>
      <c r="J2139" s="4" t="s">
        <v>121</v>
      </c>
      <c r="K2139" t="s">
        <v>230</v>
      </c>
      <c r="L2139" t="s">
        <v>3575</v>
      </c>
      <c r="M2139" t="s">
        <v>244</v>
      </c>
      <c r="N2139" s="1" t="s">
        <v>247</v>
      </c>
    </row>
    <row r="2140" spans="1:14" x14ac:dyDescent="0.3">
      <c r="A2140" s="1" t="s">
        <v>135</v>
      </c>
      <c r="B2140" t="s">
        <v>3572</v>
      </c>
      <c r="C2140" s="2" t="s">
        <v>3577</v>
      </c>
      <c r="D2140" t="s">
        <v>282</v>
      </c>
      <c r="E2140" s="3" t="s">
        <v>152</v>
      </c>
      <c r="F2140" s="14" t="s">
        <v>119</v>
      </c>
      <c r="G2140" s="9" t="s">
        <v>3574</v>
      </c>
      <c r="H2140" s="4" t="s">
        <v>121</v>
      </c>
      <c r="I2140" s="4" t="s">
        <v>172</v>
      </c>
      <c r="J2140" s="4" t="s">
        <v>121</v>
      </c>
      <c r="K2140" t="s">
        <v>230</v>
      </c>
      <c r="L2140" t="s">
        <v>3575</v>
      </c>
      <c r="M2140" t="s">
        <v>244</v>
      </c>
      <c r="N2140" s="1" t="s">
        <v>247</v>
      </c>
    </row>
    <row r="2141" spans="1:14" x14ac:dyDescent="0.3">
      <c r="A2141" s="1" t="s">
        <v>135</v>
      </c>
      <c r="B2141" t="s">
        <v>3572</v>
      </c>
      <c r="C2141" s="2" t="s">
        <v>3578</v>
      </c>
      <c r="D2141" t="s">
        <v>282</v>
      </c>
      <c r="E2141" s="10" t="s">
        <v>187</v>
      </c>
      <c r="F2141" s="14" t="s">
        <v>119</v>
      </c>
      <c r="G2141" s="9" t="s">
        <v>3574</v>
      </c>
      <c r="H2141" s="4" t="s">
        <v>121</v>
      </c>
      <c r="I2141" s="4" t="s">
        <v>172</v>
      </c>
      <c r="J2141" s="4" t="s">
        <v>121</v>
      </c>
      <c r="K2141" t="s">
        <v>230</v>
      </c>
      <c r="L2141" t="s">
        <v>3575</v>
      </c>
      <c r="M2141" t="s">
        <v>244</v>
      </c>
      <c r="N2141" s="1" t="s">
        <v>247</v>
      </c>
    </row>
    <row r="2142" spans="1:14" x14ac:dyDescent="0.3">
      <c r="A2142" s="1" t="s">
        <v>135</v>
      </c>
      <c r="B2142" t="s">
        <v>3572</v>
      </c>
      <c r="C2142" s="2" t="s">
        <v>3579</v>
      </c>
      <c r="D2142" t="s">
        <v>282</v>
      </c>
      <c r="E2142" s="3" t="s">
        <v>152</v>
      </c>
      <c r="F2142" s="14" t="s">
        <v>119</v>
      </c>
      <c r="G2142" s="9" t="s">
        <v>3574</v>
      </c>
      <c r="H2142" s="4" t="s">
        <v>121</v>
      </c>
      <c r="I2142" s="4" t="s">
        <v>172</v>
      </c>
      <c r="J2142" s="4" t="s">
        <v>121</v>
      </c>
      <c r="K2142" t="s">
        <v>230</v>
      </c>
      <c r="L2142" t="s">
        <v>3575</v>
      </c>
      <c r="M2142" t="s">
        <v>244</v>
      </c>
      <c r="N2142" s="1" t="s">
        <v>247</v>
      </c>
    </row>
    <row r="2143" spans="1:14" x14ac:dyDescent="0.3">
      <c r="A2143" s="1" t="s">
        <v>135</v>
      </c>
      <c r="B2143" t="s">
        <v>3572</v>
      </c>
      <c r="C2143" s="2" t="s">
        <v>3580</v>
      </c>
      <c r="D2143" t="s">
        <v>282</v>
      </c>
      <c r="E2143" s="3" t="s">
        <v>152</v>
      </c>
      <c r="F2143" s="14" t="s">
        <v>119</v>
      </c>
      <c r="G2143" s="9" t="s">
        <v>3574</v>
      </c>
      <c r="H2143" s="4" t="s">
        <v>121</v>
      </c>
      <c r="I2143" s="4" t="s">
        <v>172</v>
      </c>
      <c r="J2143" s="4" t="s">
        <v>121</v>
      </c>
      <c r="K2143" t="s">
        <v>387</v>
      </c>
      <c r="L2143" t="s">
        <v>3575</v>
      </c>
      <c r="M2143" t="s">
        <v>244</v>
      </c>
      <c r="N2143" s="1" t="s">
        <v>247</v>
      </c>
    </row>
    <row r="2144" spans="1:14" x14ac:dyDescent="0.3">
      <c r="A2144" s="1" t="s">
        <v>135</v>
      </c>
      <c r="B2144" t="s">
        <v>3572</v>
      </c>
      <c r="C2144" s="2" t="s">
        <v>3581</v>
      </c>
      <c r="D2144" t="s">
        <v>282</v>
      </c>
      <c r="E2144" s="3" t="s">
        <v>152</v>
      </c>
      <c r="F2144" s="14" t="s">
        <v>119</v>
      </c>
      <c r="G2144" s="9" t="s">
        <v>3574</v>
      </c>
      <c r="H2144" s="4" t="s">
        <v>121</v>
      </c>
      <c r="I2144" s="4" t="s">
        <v>172</v>
      </c>
      <c r="J2144" s="4" t="s">
        <v>121</v>
      </c>
      <c r="K2144" t="s">
        <v>230</v>
      </c>
      <c r="L2144" t="s">
        <v>3575</v>
      </c>
      <c r="M2144" t="s">
        <v>244</v>
      </c>
      <c r="N2144" s="1" t="s">
        <v>247</v>
      </c>
    </row>
    <row r="2145" spans="1:14" x14ac:dyDescent="0.3">
      <c r="A2145" s="1" t="s">
        <v>135</v>
      </c>
      <c r="B2145" t="s">
        <v>3572</v>
      </c>
      <c r="C2145" s="2" t="s">
        <v>3582</v>
      </c>
      <c r="D2145" t="s">
        <v>282</v>
      </c>
      <c r="E2145" s="3" t="s">
        <v>152</v>
      </c>
      <c r="F2145" s="14" t="s">
        <v>119</v>
      </c>
      <c r="G2145" s="9" t="s">
        <v>3574</v>
      </c>
      <c r="H2145" s="4" t="s">
        <v>121</v>
      </c>
      <c r="I2145" s="4" t="s">
        <v>172</v>
      </c>
      <c r="J2145" s="4" t="s">
        <v>121</v>
      </c>
      <c r="K2145" t="s">
        <v>230</v>
      </c>
      <c r="L2145" t="s">
        <v>3575</v>
      </c>
      <c r="M2145" t="s">
        <v>244</v>
      </c>
      <c r="N2145" s="1" t="s">
        <v>247</v>
      </c>
    </row>
    <row r="2146" spans="1:14" x14ac:dyDescent="0.3">
      <c r="A2146" s="1" t="s">
        <v>135</v>
      </c>
      <c r="B2146" t="s">
        <v>3572</v>
      </c>
      <c r="C2146" s="2" t="s">
        <v>3583</v>
      </c>
      <c r="D2146" t="s">
        <v>282</v>
      </c>
      <c r="E2146" s="3" t="s">
        <v>152</v>
      </c>
      <c r="F2146" s="14" t="s">
        <v>119</v>
      </c>
      <c r="G2146" s="9" t="s">
        <v>3574</v>
      </c>
      <c r="H2146" s="4" t="s">
        <v>121</v>
      </c>
      <c r="I2146" s="4" t="s">
        <v>172</v>
      </c>
      <c r="J2146" s="4" t="s">
        <v>121</v>
      </c>
      <c r="K2146" t="s">
        <v>238</v>
      </c>
      <c r="L2146" t="s">
        <v>3575</v>
      </c>
      <c r="M2146" t="s">
        <v>244</v>
      </c>
      <c r="N2146" s="1" t="s">
        <v>247</v>
      </c>
    </row>
    <row r="2147" spans="1:14" x14ac:dyDescent="0.3">
      <c r="A2147" s="1" t="s">
        <v>135</v>
      </c>
      <c r="B2147" t="s">
        <v>3572</v>
      </c>
      <c r="C2147" s="2" t="s">
        <v>3584</v>
      </c>
      <c r="D2147" t="s">
        <v>282</v>
      </c>
      <c r="E2147" s="3" t="s">
        <v>152</v>
      </c>
      <c r="F2147" s="14" t="s">
        <v>119</v>
      </c>
      <c r="G2147" s="9" t="s">
        <v>3574</v>
      </c>
      <c r="H2147" s="4" t="s">
        <v>121</v>
      </c>
      <c r="I2147" s="4" t="s">
        <v>172</v>
      </c>
      <c r="J2147" s="4" t="s">
        <v>121</v>
      </c>
      <c r="K2147" t="s">
        <v>230</v>
      </c>
      <c r="L2147" t="s">
        <v>3575</v>
      </c>
      <c r="M2147" t="s">
        <v>244</v>
      </c>
      <c r="N2147" s="1" t="s">
        <v>247</v>
      </c>
    </row>
    <row r="2148" spans="1:14" x14ac:dyDescent="0.3">
      <c r="A2148" s="1" t="s">
        <v>135</v>
      </c>
      <c r="B2148" t="s">
        <v>3572</v>
      </c>
      <c r="C2148" s="2" t="s">
        <v>3585</v>
      </c>
      <c r="D2148" t="s">
        <v>282</v>
      </c>
      <c r="E2148" s="3" t="s">
        <v>152</v>
      </c>
      <c r="F2148" s="14" t="s">
        <v>119</v>
      </c>
      <c r="G2148" s="9" t="s">
        <v>3574</v>
      </c>
      <c r="H2148" s="4" t="s">
        <v>121</v>
      </c>
      <c r="I2148" s="4" t="s">
        <v>172</v>
      </c>
      <c r="J2148" s="4" t="s">
        <v>121</v>
      </c>
      <c r="K2148" t="s">
        <v>230</v>
      </c>
      <c r="L2148" t="s">
        <v>3575</v>
      </c>
      <c r="M2148" t="s">
        <v>244</v>
      </c>
      <c r="N2148" s="1" t="s">
        <v>247</v>
      </c>
    </row>
    <row r="2149" spans="1:14" x14ac:dyDescent="0.3">
      <c r="A2149" s="1" t="s">
        <v>135</v>
      </c>
      <c r="B2149" t="s">
        <v>3572</v>
      </c>
      <c r="C2149" s="2" t="s">
        <v>47</v>
      </c>
      <c r="D2149" t="s">
        <v>470</v>
      </c>
      <c r="E2149" s="3" t="s">
        <v>152</v>
      </c>
      <c r="F2149" s="14" t="s">
        <v>119</v>
      </c>
      <c r="G2149" s="9" t="s">
        <v>3574</v>
      </c>
      <c r="H2149" s="4" t="s">
        <v>121</v>
      </c>
      <c r="I2149" s="4" t="s">
        <v>172</v>
      </c>
      <c r="J2149" s="4" t="s">
        <v>121</v>
      </c>
      <c r="K2149" t="s">
        <v>238</v>
      </c>
      <c r="L2149" t="s">
        <v>3575</v>
      </c>
      <c r="M2149" t="s">
        <v>244</v>
      </c>
      <c r="N2149" s="1" t="s">
        <v>247</v>
      </c>
    </row>
    <row r="2150" spans="1:14" x14ac:dyDescent="0.3">
      <c r="A2150" s="1" t="s">
        <v>135</v>
      </c>
      <c r="B2150" t="s">
        <v>3572</v>
      </c>
      <c r="C2150" s="2" t="s">
        <v>3586</v>
      </c>
      <c r="D2150" t="s">
        <v>282</v>
      </c>
      <c r="E2150" s="3" t="s">
        <v>152</v>
      </c>
      <c r="F2150" s="14" t="s">
        <v>119</v>
      </c>
      <c r="G2150" s="9" t="s">
        <v>3574</v>
      </c>
      <c r="H2150" s="4" t="s">
        <v>121</v>
      </c>
      <c r="I2150" s="4" t="s">
        <v>172</v>
      </c>
      <c r="J2150" s="4" t="s">
        <v>121</v>
      </c>
      <c r="K2150" t="s">
        <v>230</v>
      </c>
      <c r="L2150" t="s">
        <v>3575</v>
      </c>
      <c r="M2150" t="s">
        <v>244</v>
      </c>
      <c r="N2150" s="1" t="s">
        <v>247</v>
      </c>
    </row>
    <row r="2151" spans="1:14" x14ac:dyDescent="0.3">
      <c r="A2151" s="1" t="s">
        <v>135</v>
      </c>
      <c r="B2151" t="s">
        <v>3572</v>
      </c>
      <c r="C2151" s="2" t="s">
        <v>3587</v>
      </c>
      <c r="D2151" t="s">
        <v>282</v>
      </c>
      <c r="E2151" s="3" t="s">
        <v>152</v>
      </c>
      <c r="F2151" s="14" t="s">
        <v>119</v>
      </c>
      <c r="G2151" s="9" t="s">
        <v>3574</v>
      </c>
      <c r="H2151" s="4" t="s">
        <v>121</v>
      </c>
      <c r="I2151" s="4" t="s">
        <v>172</v>
      </c>
      <c r="J2151" s="4" t="s">
        <v>121</v>
      </c>
      <c r="K2151" t="s">
        <v>230</v>
      </c>
      <c r="L2151" t="s">
        <v>3575</v>
      </c>
      <c r="M2151" t="s">
        <v>244</v>
      </c>
      <c r="N2151" s="1" t="s">
        <v>247</v>
      </c>
    </row>
    <row r="2152" spans="1:14" x14ac:dyDescent="0.3">
      <c r="A2152" s="1" t="s">
        <v>135</v>
      </c>
      <c r="B2152" t="s">
        <v>3572</v>
      </c>
      <c r="C2152" s="2" t="s">
        <v>3588</v>
      </c>
      <c r="D2152" t="s">
        <v>282</v>
      </c>
      <c r="E2152" s="3" t="s">
        <v>152</v>
      </c>
      <c r="F2152" s="14" t="s">
        <v>119</v>
      </c>
      <c r="G2152" s="9" t="s">
        <v>3574</v>
      </c>
      <c r="H2152" s="4" t="s">
        <v>121</v>
      </c>
      <c r="I2152" s="4" t="s">
        <v>172</v>
      </c>
      <c r="J2152" s="4" t="s">
        <v>121</v>
      </c>
      <c r="K2152" t="s">
        <v>230</v>
      </c>
      <c r="L2152" t="s">
        <v>3575</v>
      </c>
      <c r="M2152" t="s">
        <v>244</v>
      </c>
      <c r="N2152" s="1" t="s">
        <v>247</v>
      </c>
    </row>
    <row r="2153" spans="1:14" x14ac:dyDescent="0.3">
      <c r="A2153" s="1" t="s">
        <v>135</v>
      </c>
      <c r="B2153" t="s">
        <v>3572</v>
      </c>
      <c r="C2153" s="2" t="s">
        <v>3589</v>
      </c>
      <c r="D2153" t="s">
        <v>282</v>
      </c>
      <c r="E2153" s="3" t="s">
        <v>152</v>
      </c>
      <c r="F2153" s="14" t="s">
        <v>119</v>
      </c>
      <c r="G2153" s="9" t="s">
        <v>3574</v>
      </c>
      <c r="H2153" s="4" t="s">
        <v>121</v>
      </c>
      <c r="I2153" s="4" t="s">
        <v>172</v>
      </c>
      <c r="J2153" s="4" t="s">
        <v>121</v>
      </c>
      <c r="K2153" t="s">
        <v>230</v>
      </c>
      <c r="L2153" t="s">
        <v>3575</v>
      </c>
      <c r="M2153" t="s">
        <v>244</v>
      </c>
      <c r="N2153" s="1" t="s">
        <v>247</v>
      </c>
    </row>
    <row r="2154" spans="1:14" x14ac:dyDescent="0.3">
      <c r="A2154" s="1" t="s">
        <v>135</v>
      </c>
      <c r="B2154" t="s">
        <v>3572</v>
      </c>
      <c r="C2154" s="2" t="s">
        <v>3590</v>
      </c>
      <c r="D2154" t="s">
        <v>282</v>
      </c>
      <c r="E2154" s="3" t="s">
        <v>152</v>
      </c>
      <c r="F2154" s="14" t="s">
        <v>119</v>
      </c>
      <c r="G2154" s="9" t="s">
        <v>3574</v>
      </c>
      <c r="H2154" s="4" t="s">
        <v>121</v>
      </c>
      <c r="I2154" s="4" t="s">
        <v>172</v>
      </c>
      <c r="J2154" s="4" t="s">
        <v>121</v>
      </c>
      <c r="K2154" t="s">
        <v>230</v>
      </c>
      <c r="L2154" t="s">
        <v>3575</v>
      </c>
      <c r="M2154" t="s">
        <v>244</v>
      </c>
      <c r="N2154" t="s">
        <v>247</v>
      </c>
    </row>
    <row r="2155" spans="1:14" x14ac:dyDescent="0.3">
      <c r="A2155" s="1" t="s">
        <v>135</v>
      </c>
      <c r="B2155" t="s">
        <v>3572</v>
      </c>
      <c r="C2155" s="2" t="s">
        <v>3591</v>
      </c>
      <c r="D2155" t="s">
        <v>282</v>
      </c>
      <c r="E2155" s="3" t="s">
        <v>152</v>
      </c>
      <c r="F2155" s="14" t="s">
        <v>119</v>
      </c>
      <c r="G2155" s="9" t="s">
        <v>3574</v>
      </c>
      <c r="H2155" s="4" t="s">
        <v>121</v>
      </c>
      <c r="I2155" s="4" t="s">
        <v>172</v>
      </c>
      <c r="J2155" s="4" t="s">
        <v>121</v>
      </c>
      <c r="K2155" t="s">
        <v>230</v>
      </c>
      <c r="L2155" t="s">
        <v>3575</v>
      </c>
      <c r="M2155" t="s">
        <v>244</v>
      </c>
      <c r="N2155" t="s">
        <v>247</v>
      </c>
    </row>
    <row r="2156" spans="1:14" x14ac:dyDescent="0.3">
      <c r="A2156" s="1" t="s">
        <v>135</v>
      </c>
      <c r="B2156" t="s">
        <v>3572</v>
      </c>
      <c r="C2156" s="2" t="s">
        <v>3592</v>
      </c>
      <c r="D2156" t="s">
        <v>282</v>
      </c>
      <c r="E2156" s="3" t="s">
        <v>152</v>
      </c>
      <c r="F2156" s="14" t="s">
        <v>119</v>
      </c>
      <c r="G2156" s="9" t="s">
        <v>3574</v>
      </c>
      <c r="H2156" s="4" t="s">
        <v>121</v>
      </c>
      <c r="I2156" s="4" t="s">
        <v>172</v>
      </c>
      <c r="J2156" s="4" t="s">
        <v>121</v>
      </c>
      <c r="K2156" t="s">
        <v>230</v>
      </c>
      <c r="L2156" t="s">
        <v>3575</v>
      </c>
      <c r="M2156" t="s">
        <v>244</v>
      </c>
      <c r="N2156" s="1" t="s">
        <v>247</v>
      </c>
    </row>
    <row r="2157" spans="1:14" x14ac:dyDescent="0.3">
      <c r="A2157" s="1" t="s">
        <v>135</v>
      </c>
      <c r="B2157" t="s">
        <v>3572</v>
      </c>
      <c r="C2157" s="2" t="s">
        <v>3593</v>
      </c>
      <c r="D2157" t="s">
        <v>282</v>
      </c>
      <c r="E2157" s="3" t="s">
        <v>152</v>
      </c>
      <c r="F2157" s="14" t="s">
        <v>119</v>
      </c>
      <c r="G2157" s="9" t="s">
        <v>3574</v>
      </c>
      <c r="H2157" s="4" t="s">
        <v>121</v>
      </c>
      <c r="I2157" s="4" t="s">
        <v>172</v>
      </c>
      <c r="J2157" s="4" t="s">
        <v>121</v>
      </c>
      <c r="K2157" t="s">
        <v>238</v>
      </c>
      <c r="L2157" t="s">
        <v>3575</v>
      </c>
      <c r="M2157" t="s">
        <v>244</v>
      </c>
      <c r="N2157" s="1" t="s">
        <v>247</v>
      </c>
    </row>
    <row r="2158" spans="1:14" x14ac:dyDescent="0.3">
      <c r="A2158" s="1" t="s">
        <v>135</v>
      </c>
      <c r="B2158" t="s">
        <v>3572</v>
      </c>
      <c r="C2158" s="2" t="s">
        <v>3594</v>
      </c>
      <c r="D2158" t="s">
        <v>282</v>
      </c>
      <c r="E2158" s="3" t="s">
        <v>152</v>
      </c>
      <c r="F2158" s="14" t="s">
        <v>119</v>
      </c>
      <c r="G2158" s="9" t="s">
        <v>3574</v>
      </c>
      <c r="H2158" s="4" t="s">
        <v>121</v>
      </c>
      <c r="I2158" s="4" t="s">
        <v>172</v>
      </c>
      <c r="J2158" s="4" t="s">
        <v>121</v>
      </c>
      <c r="K2158" t="s">
        <v>230</v>
      </c>
      <c r="L2158" t="s">
        <v>3575</v>
      </c>
      <c r="M2158" t="s">
        <v>244</v>
      </c>
      <c r="N2158" t="s">
        <v>247</v>
      </c>
    </row>
    <row r="2159" spans="1:14" x14ac:dyDescent="0.3">
      <c r="A2159" s="1" t="s">
        <v>135</v>
      </c>
      <c r="B2159" t="s">
        <v>3572</v>
      </c>
      <c r="C2159" s="2" t="s">
        <v>3595</v>
      </c>
      <c r="D2159" t="s">
        <v>282</v>
      </c>
      <c r="E2159" s="3" t="s">
        <v>152</v>
      </c>
      <c r="F2159" s="14" t="s">
        <v>119</v>
      </c>
      <c r="G2159" s="9" t="s">
        <v>3574</v>
      </c>
      <c r="H2159" s="4" t="s">
        <v>121</v>
      </c>
      <c r="I2159" s="4" t="s">
        <v>172</v>
      </c>
      <c r="J2159" s="4" t="s">
        <v>121</v>
      </c>
      <c r="K2159" t="s">
        <v>387</v>
      </c>
      <c r="L2159" t="s">
        <v>3575</v>
      </c>
      <c r="M2159" t="s">
        <v>244</v>
      </c>
      <c r="N2159" s="1" t="s">
        <v>247</v>
      </c>
    </row>
    <row r="2160" spans="1:14" x14ac:dyDescent="0.3">
      <c r="A2160" s="1" t="s">
        <v>135</v>
      </c>
      <c r="B2160" t="s">
        <v>3572</v>
      </c>
      <c r="C2160" s="2" t="s">
        <v>3596</v>
      </c>
      <c r="D2160" t="s">
        <v>282</v>
      </c>
      <c r="E2160" s="3" t="s">
        <v>152</v>
      </c>
      <c r="F2160" s="14" t="s">
        <v>119</v>
      </c>
      <c r="G2160" s="9" t="s">
        <v>3574</v>
      </c>
      <c r="H2160" s="4" t="s">
        <v>121</v>
      </c>
      <c r="I2160" s="4" t="s">
        <v>172</v>
      </c>
      <c r="J2160" s="4" t="s">
        <v>121</v>
      </c>
      <c r="K2160" t="s">
        <v>230</v>
      </c>
      <c r="L2160" t="s">
        <v>3575</v>
      </c>
      <c r="M2160" t="s">
        <v>244</v>
      </c>
      <c r="N2160" s="1" t="s">
        <v>247</v>
      </c>
    </row>
    <row r="2161" spans="1:14" x14ac:dyDescent="0.3">
      <c r="A2161" s="1" t="s">
        <v>135</v>
      </c>
      <c r="B2161" t="s">
        <v>3597</v>
      </c>
      <c r="C2161" s="2" t="s">
        <v>3598</v>
      </c>
      <c r="D2161" t="s">
        <v>282</v>
      </c>
      <c r="E2161" s="3" t="s">
        <v>152</v>
      </c>
      <c r="F2161" s="14" t="s">
        <v>119</v>
      </c>
      <c r="G2161" s="9" t="s">
        <v>3599</v>
      </c>
      <c r="H2161" s="4" t="s">
        <v>121</v>
      </c>
      <c r="I2161" s="9" t="s">
        <v>2158</v>
      </c>
      <c r="J2161" s="5" t="s">
        <v>120</v>
      </c>
      <c r="K2161" t="s">
        <v>230</v>
      </c>
      <c r="L2161" t="s">
        <v>3600</v>
      </c>
      <c r="M2161" t="s">
        <v>3601</v>
      </c>
      <c r="N2161" t="s">
        <v>247</v>
      </c>
    </row>
    <row r="2162" spans="1:14" x14ac:dyDescent="0.3">
      <c r="A2162" s="1" t="s">
        <v>135</v>
      </c>
      <c r="B2162" t="s">
        <v>3597</v>
      </c>
      <c r="C2162" s="2" t="s">
        <v>3602</v>
      </c>
      <c r="D2162" t="s">
        <v>282</v>
      </c>
      <c r="E2162" s="3" t="s">
        <v>152</v>
      </c>
      <c r="F2162" s="14" t="s">
        <v>119</v>
      </c>
      <c r="G2162" s="9" t="s">
        <v>3599</v>
      </c>
      <c r="H2162" s="4" t="s">
        <v>121</v>
      </c>
      <c r="I2162" s="9" t="s">
        <v>2158</v>
      </c>
      <c r="J2162" s="5" t="s">
        <v>120</v>
      </c>
      <c r="K2162" t="s">
        <v>230</v>
      </c>
      <c r="L2162" t="s">
        <v>3600</v>
      </c>
      <c r="M2162" t="s">
        <v>3601</v>
      </c>
      <c r="N2162" s="1" t="s">
        <v>247</v>
      </c>
    </row>
    <row r="2163" spans="1:14" x14ac:dyDescent="0.3">
      <c r="A2163" s="1" t="s">
        <v>135</v>
      </c>
      <c r="B2163" t="s">
        <v>3597</v>
      </c>
      <c r="C2163" s="2" t="s">
        <v>3603</v>
      </c>
      <c r="D2163" t="s">
        <v>282</v>
      </c>
      <c r="E2163" s="3" t="s">
        <v>152</v>
      </c>
      <c r="F2163" s="14" t="s">
        <v>119</v>
      </c>
      <c r="G2163" s="9" t="s">
        <v>3599</v>
      </c>
      <c r="H2163" s="4" t="s">
        <v>121</v>
      </c>
      <c r="I2163" s="9" t="s">
        <v>2158</v>
      </c>
      <c r="J2163" s="5" t="s">
        <v>120</v>
      </c>
      <c r="K2163" t="s">
        <v>230</v>
      </c>
      <c r="L2163" t="s">
        <v>3600</v>
      </c>
      <c r="M2163" t="s">
        <v>3601</v>
      </c>
      <c r="N2163" s="1" t="s">
        <v>247</v>
      </c>
    </row>
    <row r="2164" spans="1:14" x14ac:dyDescent="0.3">
      <c r="A2164" s="1" t="s">
        <v>135</v>
      </c>
      <c r="B2164" t="s">
        <v>3597</v>
      </c>
      <c r="C2164" s="2" t="s">
        <v>3604</v>
      </c>
      <c r="D2164" t="s">
        <v>282</v>
      </c>
      <c r="E2164" s="3" t="s">
        <v>152</v>
      </c>
      <c r="F2164" s="14" t="s">
        <v>119</v>
      </c>
      <c r="G2164" s="9" t="s">
        <v>3599</v>
      </c>
      <c r="H2164" s="4" t="s">
        <v>121</v>
      </c>
      <c r="I2164" s="9" t="s">
        <v>2158</v>
      </c>
      <c r="J2164" s="5" t="s">
        <v>120</v>
      </c>
      <c r="K2164" t="s">
        <v>230</v>
      </c>
      <c r="L2164" t="s">
        <v>3600</v>
      </c>
      <c r="M2164" t="s">
        <v>3601</v>
      </c>
      <c r="N2164" s="1" t="s">
        <v>247</v>
      </c>
    </row>
    <row r="2165" spans="1:14" x14ac:dyDescent="0.3">
      <c r="A2165" s="1" t="s">
        <v>135</v>
      </c>
      <c r="B2165" t="s">
        <v>3605</v>
      </c>
      <c r="C2165" s="2" t="s">
        <v>3606</v>
      </c>
      <c r="D2165" t="s">
        <v>282</v>
      </c>
      <c r="E2165" s="10" t="s">
        <v>187</v>
      </c>
      <c r="F2165" s="14" t="s">
        <v>119</v>
      </c>
      <c r="G2165" s="9" t="s">
        <v>3607</v>
      </c>
      <c r="H2165" s="4" t="s">
        <v>121</v>
      </c>
      <c r="I2165" s="4" t="s">
        <v>3608</v>
      </c>
      <c r="J2165" s="4" t="s">
        <v>121</v>
      </c>
      <c r="K2165" t="s">
        <v>238</v>
      </c>
      <c r="L2165" t="s">
        <v>3609</v>
      </c>
      <c r="N2165" s="1" t="s">
        <v>247</v>
      </c>
    </row>
    <row r="2166" spans="1:14" x14ac:dyDescent="0.3">
      <c r="A2166" s="1" t="s">
        <v>135</v>
      </c>
      <c r="B2166" t="s">
        <v>3605</v>
      </c>
      <c r="C2166" s="2" t="s">
        <v>3610</v>
      </c>
      <c r="D2166" t="s">
        <v>282</v>
      </c>
      <c r="E2166" s="10" t="s">
        <v>187</v>
      </c>
      <c r="F2166" s="14" t="s">
        <v>119</v>
      </c>
      <c r="G2166" s="9" t="s">
        <v>3607</v>
      </c>
      <c r="H2166" s="4" t="s">
        <v>121</v>
      </c>
      <c r="I2166" s="4" t="s">
        <v>3608</v>
      </c>
      <c r="J2166" s="4" t="s">
        <v>121</v>
      </c>
      <c r="K2166" t="s">
        <v>238</v>
      </c>
      <c r="L2166" t="s">
        <v>3609</v>
      </c>
      <c r="N2166" s="1" t="s">
        <v>247</v>
      </c>
    </row>
    <row r="2167" spans="1:14" x14ac:dyDescent="0.3">
      <c r="A2167" s="21" t="s">
        <v>3611</v>
      </c>
      <c r="B2167" t="s">
        <v>3612</v>
      </c>
      <c r="C2167" s="2" t="s">
        <v>3613</v>
      </c>
      <c r="D2167" t="s">
        <v>282</v>
      </c>
      <c r="E2167" s="3" t="s">
        <v>152</v>
      </c>
      <c r="F2167" s="14" t="s">
        <v>119</v>
      </c>
      <c r="G2167" s="4" t="s">
        <v>149</v>
      </c>
      <c r="H2167" s="4" t="s">
        <v>121</v>
      </c>
      <c r="I2167" s="4" t="s">
        <v>3608</v>
      </c>
      <c r="J2167" s="4" t="s">
        <v>121</v>
      </c>
      <c r="K2167" t="s">
        <v>230</v>
      </c>
      <c r="L2167" t="s">
        <v>3609</v>
      </c>
      <c r="M2167" s="4" t="s">
        <v>247</v>
      </c>
      <c r="N2167" s="1" t="s">
        <v>247</v>
      </c>
    </row>
    <row r="2168" spans="1:14" x14ac:dyDescent="0.3">
      <c r="A2168" s="1" t="s">
        <v>3611</v>
      </c>
      <c r="B2168" t="s">
        <v>3612</v>
      </c>
      <c r="C2168" s="2" t="s">
        <v>3614</v>
      </c>
      <c r="D2168" t="s">
        <v>282</v>
      </c>
      <c r="E2168" s="3" t="s">
        <v>152</v>
      </c>
      <c r="F2168" s="14" t="s">
        <v>119</v>
      </c>
      <c r="G2168" s="4" t="s">
        <v>178</v>
      </c>
      <c r="H2168" s="4" t="s">
        <v>121</v>
      </c>
      <c r="I2168" s="4" t="s">
        <v>3608</v>
      </c>
      <c r="J2168" s="4" t="s">
        <v>121</v>
      </c>
      <c r="K2168" t="s">
        <v>238</v>
      </c>
      <c r="L2168" t="s">
        <v>3609</v>
      </c>
      <c r="N2168" s="1" t="s">
        <v>247</v>
      </c>
    </row>
    <row r="2169" spans="1:14" x14ac:dyDescent="0.3">
      <c r="A2169" s="21" t="s">
        <v>3611</v>
      </c>
      <c r="B2169" t="s">
        <v>3612</v>
      </c>
      <c r="C2169" s="2" t="s">
        <v>3615</v>
      </c>
      <c r="D2169" t="s">
        <v>282</v>
      </c>
      <c r="E2169" s="3" t="s">
        <v>152</v>
      </c>
      <c r="F2169" s="14" t="s">
        <v>119</v>
      </c>
      <c r="G2169" s="4" t="s">
        <v>149</v>
      </c>
      <c r="H2169" s="4" t="s">
        <v>121</v>
      </c>
      <c r="I2169" s="4" t="s">
        <v>3608</v>
      </c>
      <c r="J2169" s="4" t="s">
        <v>121</v>
      </c>
      <c r="K2169" t="s">
        <v>230</v>
      </c>
      <c r="L2169" t="s">
        <v>3609</v>
      </c>
      <c r="M2169" s="4" t="s">
        <v>247</v>
      </c>
      <c r="N2169" t="s">
        <v>247</v>
      </c>
    </row>
    <row r="2170" spans="1:14" x14ac:dyDescent="0.3">
      <c r="A2170" s="21" t="s">
        <v>3611</v>
      </c>
      <c r="B2170" t="s">
        <v>3612</v>
      </c>
      <c r="C2170" s="2" t="s">
        <v>3616</v>
      </c>
      <c r="D2170" t="s">
        <v>282</v>
      </c>
      <c r="E2170" s="3" t="s">
        <v>152</v>
      </c>
      <c r="F2170" s="14" t="s">
        <v>119</v>
      </c>
      <c r="G2170" s="4" t="s">
        <v>149</v>
      </c>
      <c r="H2170" s="4" t="s">
        <v>121</v>
      </c>
      <c r="I2170" s="4" t="s">
        <v>3608</v>
      </c>
      <c r="J2170" s="4" t="s">
        <v>121</v>
      </c>
      <c r="K2170" t="s">
        <v>230</v>
      </c>
      <c r="L2170" t="s">
        <v>3609</v>
      </c>
      <c r="M2170" s="4" t="s">
        <v>247</v>
      </c>
      <c r="N2170" s="1" t="s">
        <v>247</v>
      </c>
    </row>
    <row r="2171" spans="1:14" x14ac:dyDescent="0.3">
      <c r="A2171" s="21" t="s">
        <v>3611</v>
      </c>
      <c r="B2171" t="s">
        <v>3605</v>
      </c>
      <c r="C2171" s="2" t="s">
        <v>3617</v>
      </c>
      <c r="D2171" t="s">
        <v>282</v>
      </c>
      <c r="E2171" s="10" t="s">
        <v>187</v>
      </c>
      <c r="F2171" s="14" t="s">
        <v>119</v>
      </c>
      <c r="G2171" s="9" t="s">
        <v>3607</v>
      </c>
      <c r="H2171" s="6" t="s">
        <v>120</v>
      </c>
      <c r="I2171" s="4" t="s">
        <v>3608</v>
      </c>
      <c r="J2171" s="4" t="s">
        <v>121</v>
      </c>
      <c r="K2171" t="s">
        <v>230</v>
      </c>
      <c r="L2171" t="s">
        <v>3609</v>
      </c>
      <c r="M2171" t="s">
        <v>247</v>
      </c>
      <c r="N2171" s="1" t="s">
        <v>247</v>
      </c>
    </row>
    <row r="2172" spans="1:14" x14ac:dyDescent="0.3">
      <c r="A2172" s="21" t="s">
        <v>3611</v>
      </c>
      <c r="B2172" t="s">
        <v>3605</v>
      </c>
      <c r="C2172" s="2" t="s">
        <v>3618</v>
      </c>
      <c r="D2172" t="s">
        <v>282</v>
      </c>
      <c r="E2172" s="10" t="s">
        <v>187</v>
      </c>
      <c r="F2172" s="14" t="s">
        <v>119</v>
      </c>
      <c r="G2172" s="9" t="s">
        <v>3607</v>
      </c>
      <c r="H2172" s="6" t="s">
        <v>120</v>
      </c>
      <c r="I2172" s="4" t="s">
        <v>3608</v>
      </c>
      <c r="J2172" s="4" t="s">
        <v>121</v>
      </c>
      <c r="K2172" t="s">
        <v>230</v>
      </c>
      <c r="L2172" t="s">
        <v>3609</v>
      </c>
      <c r="M2172" t="s">
        <v>247</v>
      </c>
      <c r="N2172" t="s">
        <v>247</v>
      </c>
    </row>
    <row r="2173" spans="1:14" x14ac:dyDescent="0.3">
      <c r="A2173" s="21" t="s">
        <v>3611</v>
      </c>
      <c r="B2173" t="s">
        <v>3605</v>
      </c>
      <c r="C2173" s="2" t="s">
        <v>3619</v>
      </c>
      <c r="D2173" t="s">
        <v>282</v>
      </c>
      <c r="E2173" s="10" t="s">
        <v>187</v>
      </c>
      <c r="F2173" s="14" t="s">
        <v>119</v>
      </c>
      <c r="G2173" s="9" t="s">
        <v>3607</v>
      </c>
      <c r="H2173" s="6" t="s">
        <v>120</v>
      </c>
      <c r="I2173" s="4" t="s">
        <v>3608</v>
      </c>
      <c r="J2173" s="4" t="s">
        <v>121</v>
      </c>
      <c r="K2173" t="s">
        <v>230</v>
      </c>
      <c r="L2173" t="s">
        <v>3609</v>
      </c>
      <c r="M2173" t="s">
        <v>247</v>
      </c>
      <c r="N2173" s="1" t="s">
        <v>247</v>
      </c>
    </row>
    <row r="2174" spans="1:14" x14ac:dyDescent="0.3">
      <c r="A2174" s="21" t="s">
        <v>3611</v>
      </c>
      <c r="B2174" t="s">
        <v>3605</v>
      </c>
      <c r="C2174" s="2" t="s">
        <v>3620</v>
      </c>
      <c r="D2174" t="s">
        <v>282</v>
      </c>
      <c r="E2174" s="10" t="s">
        <v>187</v>
      </c>
      <c r="F2174" s="14" t="s">
        <v>119</v>
      </c>
      <c r="G2174" s="9" t="s">
        <v>3607</v>
      </c>
      <c r="H2174" s="6" t="s">
        <v>120</v>
      </c>
      <c r="I2174" s="4" t="s">
        <v>3608</v>
      </c>
      <c r="J2174" s="4" t="s">
        <v>121</v>
      </c>
      <c r="K2174" t="s">
        <v>230</v>
      </c>
      <c r="L2174" t="s">
        <v>3609</v>
      </c>
      <c r="M2174" t="s">
        <v>247</v>
      </c>
      <c r="N2174" t="s">
        <v>247</v>
      </c>
    </row>
    <row r="2175" spans="1:14" x14ac:dyDescent="0.3">
      <c r="A2175" s="21" t="s">
        <v>3611</v>
      </c>
      <c r="B2175" t="s">
        <v>3605</v>
      </c>
      <c r="C2175" s="2" t="s">
        <v>3621</v>
      </c>
      <c r="D2175" t="s">
        <v>282</v>
      </c>
      <c r="E2175" s="10" t="s">
        <v>187</v>
      </c>
      <c r="F2175" s="14" t="s">
        <v>119</v>
      </c>
      <c r="G2175" s="9" t="s">
        <v>3607</v>
      </c>
      <c r="H2175" s="6" t="s">
        <v>120</v>
      </c>
      <c r="I2175" s="4" t="s">
        <v>3608</v>
      </c>
      <c r="J2175" s="4" t="s">
        <v>121</v>
      </c>
      <c r="K2175" t="s">
        <v>230</v>
      </c>
      <c r="L2175" t="s">
        <v>3609</v>
      </c>
      <c r="M2175" t="s">
        <v>247</v>
      </c>
      <c r="N2175" s="1" t="s">
        <v>247</v>
      </c>
    </row>
    <row r="2176" spans="1:14" x14ac:dyDescent="0.3">
      <c r="A2176" s="21" t="s">
        <v>3611</v>
      </c>
      <c r="B2176" t="s">
        <v>3605</v>
      </c>
      <c r="C2176" s="2" t="s">
        <v>3622</v>
      </c>
      <c r="D2176" t="s">
        <v>282</v>
      </c>
      <c r="E2176" s="10" t="s">
        <v>187</v>
      </c>
      <c r="F2176" s="14" t="s">
        <v>119</v>
      </c>
      <c r="G2176" s="9" t="s">
        <v>3607</v>
      </c>
      <c r="H2176" s="6" t="s">
        <v>120</v>
      </c>
      <c r="I2176" s="4" t="s">
        <v>3608</v>
      </c>
      <c r="J2176" s="4" t="s">
        <v>121</v>
      </c>
      <c r="K2176" t="s">
        <v>230</v>
      </c>
      <c r="L2176" t="s">
        <v>3609</v>
      </c>
      <c r="M2176" t="s">
        <v>247</v>
      </c>
      <c r="N2176" s="1" t="s">
        <v>247</v>
      </c>
    </row>
    <row r="2177" spans="1:14" x14ac:dyDescent="0.3">
      <c r="A2177" s="21" t="s">
        <v>3611</v>
      </c>
      <c r="B2177" t="s">
        <v>3605</v>
      </c>
      <c r="C2177" s="2" t="s">
        <v>3623</v>
      </c>
      <c r="D2177" t="s">
        <v>282</v>
      </c>
      <c r="E2177" s="10" t="s">
        <v>187</v>
      </c>
      <c r="F2177" s="14" t="s">
        <v>119</v>
      </c>
      <c r="G2177" s="9" t="s">
        <v>3607</v>
      </c>
      <c r="H2177" s="6" t="s">
        <v>120</v>
      </c>
      <c r="I2177" s="4" t="s">
        <v>3608</v>
      </c>
      <c r="J2177" s="4" t="s">
        <v>121</v>
      </c>
      <c r="K2177" t="s">
        <v>230</v>
      </c>
      <c r="L2177" t="s">
        <v>3609</v>
      </c>
      <c r="M2177" t="s">
        <v>247</v>
      </c>
      <c r="N2177" t="s">
        <v>247</v>
      </c>
    </row>
    <row r="2178" spans="1:14" x14ac:dyDescent="0.3">
      <c r="A2178" s="21" t="s">
        <v>3611</v>
      </c>
      <c r="B2178" t="s">
        <v>3605</v>
      </c>
      <c r="C2178" s="2" t="s">
        <v>3624</v>
      </c>
      <c r="D2178" t="s">
        <v>282</v>
      </c>
      <c r="E2178" s="10" t="s">
        <v>187</v>
      </c>
      <c r="F2178" s="14" t="s">
        <v>119</v>
      </c>
      <c r="G2178" s="9" t="s">
        <v>3607</v>
      </c>
      <c r="H2178" s="6" t="s">
        <v>120</v>
      </c>
      <c r="I2178" s="4" t="s">
        <v>3608</v>
      </c>
      <c r="J2178" s="4" t="s">
        <v>121</v>
      </c>
      <c r="K2178" t="s">
        <v>230</v>
      </c>
      <c r="L2178" t="s">
        <v>3609</v>
      </c>
      <c r="M2178" t="s">
        <v>247</v>
      </c>
      <c r="N2178" s="1" t="s">
        <v>247</v>
      </c>
    </row>
    <row r="2179" spans="1:14" x14ac:dyDescent="0.3">
      <c r="A2179" s="21" t="s">
        <v>3611</v>
      </c>
      <c r="B2179" t="s">
        <v>3605</v>
      </c>
      <c r="C2179" s="2" t="s">
        <v>3625</v>
      </c>
      <c r="D2179" t="s">
        <v>282</v>
      </c>
      <c r="E2179" s="10" t="s">
        <v>187</v>
      </c>
      <c r="F2179" s="14" t="s">
        <v>119</v>
      </c>
      <c r="G2179" s="9" t="s">
        <v>3607</v>
      </c>
      <c r="H2179" s="6" t="s">
        <v>120</v>
      </c>
      <c r="I2179" s="4" t="s">
        <v>3608</v>
      </c>
      <c r="J2179" s="4" t="s">
        <v>121</v>
      </c>
      <c r="K2179" t="s">
        <v>230</v>
      </c>
      <c r="L2179" t="s">
        <v>3609</v>
      </c>
      <c r="M2179" t="s">
        <v>247</v>
      </c>
      <c r="N2179" t="s">
        <v>247</v>
      </c>
    </row>
    <row r="2180" spans="1:14" x14ac:dyDescent="0.3">
      <c r="A2180" s="1" t="s">
        <v>3626</v>
      </c>
      <c r="B2180" t="s">
        <v>3627</v>
      </c>
      <c r="C2180" s="2" t="s">
        <v>3628</v>
      </c>
      <c r="D2180" t="s">
        <v>282</v>
      </c>
      <c r="E2180" s="10" t="s">
        <v>187</v>
      </c>
      <c r="F2180" s="14" t="s">
        <v>119</v>
      </c>
      <c r="G2180" s="5" t="s">
        <v>480</v>
      </c>
      <c r="H2180" s="6" t="s">
        <v>120</v>
      </c>
      <c r="I2180" s="9" t="s">
        <v>1477</v>
      </c>
      <c r="J2180" s="5" t="s">
        <v>120</v>
      </c>
      <c r="K2180" t="s">
        <v>230</v>
      </c>
      <c r="L2180" t="s">
        <v>3629</v>
      </c>
      <c r="M2180" t="s">
        <v>3629</v>
      </c>
      <c r="N2180" s="1" t="s">
        <v>247</v>
      </c>
    </row>
    <row r="2181" spans="1:14" x14ac:dyDescent="0.3">
      <c r="A2181" s="1" t="s">
        <v>3626</v>
      </c>
      <c r="B2181" t="s">
        <v>3630</v>
      </c>
      <c r="C2181" s="2" t="s">
        <v>3631</v>
      </c>
      <c r="D2181" t="s">
        <v>282</v>
      </c>
      <c r="E2181" s="8" t="s">
        <v>166</v>
      </c>
      <c r="F2181" s="15" t="s">
        <v>118</v>
      </c>
      <c r="G2181" s="5" t="s">
        <v>299</v>
      </c>
      <c r="H2181" s="6" t="s">
        <v>120</v>
      </c>
      <c r="I2181" s="5" t="s">
        <v>578</v>
      </c>
      <c r="J2181" s="5" t="s">
        <v>120</v>
      </c>
      <c r="K2181" t="s">
        <v>300</v>
      </c>
      <c r="L2181" t="s">
        <v>3632</v>
      </c>
      <c r="M2181" t="s">
        <v>3633</v>
      </c>
      <c r="N2181" t="s">
        <v>247</v>
      </c>
    </row>
    <row r="2182" spans="1:14" x14ac:dyDescent="0.3">
      <c r="A2182" s="1" t="s">
        <v>3626</v>
      </c>
      <c r="B2182" t="s">
        <v>3634</v>
      </c>
      <c r="C2182" s="2" t="s">
        <v>3635</v>
      </c>
      <c r="D2182" t="s">
        <v>282</v>
      </c>
      <c r="E2182" s="3" t="s">
        <v>152</v>
      </c>
      <c r="F2182" s="14" t="s">
        <v>119</v>
      </c>
      <c r="G2182" s="5" t="s">
        <v>3636</v>
      </c>
      <c r="H2182" s="6" t="s">
        <v>120</v>
      </c>
      <c r="I2182" s="4" t="s">
        <v>2777</v>
      </c>
      <c r="J2182" s="4" t="s">
        <v>121</v>
      </c>
      <c r="K2182" t="s">
        <v>235</v>
      </c>
      <c r="L2182" t="s">
        <v>3637</v>
      </c>
      <c r="M2182" t="s">
        <v>247</v>
      </c>
      <c r="N2182" s="1" t="s">
        <v>247</v>
      </c>
    </row>
    <row r="2183" spans="1:14" x14ac:dyDescent="0.3">
      <c r="A2183" s="1" t="s">
        <v>3626</v>
      </c>
      <c r="B2183" t="s">
        <v>3638</v>
      </c>
      <c r="C2183" s="2" t="s">
        <v>3639</v>
      </c>
      <c r="D2183" t="s">
        <v>282</v>
      </c>
      <c r="E2183" s="3" t="s">
        <v>152</v>
      </c>
      <c r="F2183" s="14" t="s">
        <v>119</v>
      </c>
      <c r="G2183" s="5" t="s">
        <v>480</v>
      </c>
      <c r="H2183" s="6" t="s">
        <v>120</v>
      </c>
      <c r="I2183" s="4" t="s">
        <v>461</v>
      </c>
      <c r="J2183" s="4" t="s">
        <v>121</v>
      </c>
      <c r="K2183" t="s">
        <v>230</v>
      </c>
      <c r="L2183" t="s">
        <v>3629</v>
      </c>
      <c r="M2183" t="s">
        <v>3640</v>
      </c>
      <c r="N2183" s="1" t="s">
        <v>247</v>
      </c>
    </row>
    <row r="2184" spans="1:14" x14ac:dyDescent="0.3">
      <c r="A2184" s="1" t="s">
        <v>3626</v>
      </c>
      <c r="B2184" t="s">
        <v>3641</v>
      </c>
      <c r="C2184" s="2" t="s">
        <v>3642</v>
      </c>
      <c r="D2184" t="s">
        <v>282</v>
      </c>
      <c r="E2184" s="3" t="s">
        <v>152</v>
      </c>
      <c r="F2184" s="14" t="s">
        <v>119</v>
      </c>
      <c r="G2184" s="5" t="s">
        <v>480</v>
      </c>
      <c r="H2184" s="6" t="s">
        <v>120</v>
      </c>
      <c r="I2184" s="4" t="s">
        <v>3643</v>
      </c>
      <c r="J2184" s="4" t="s">
        <v>121</v>
      </c>
      <c r="K2184" t="s">
        <v>230</v>
      </c>
      <c r="L2184" t="s">
        <v>3629</v>
      </c>
      <c r="M2184" t="s">
        <v>3644</v>
      </c>
      <c r="N2184" s="1" t="s">
        <v>247</v>
      </c>
    </row>
    <row r="2185" spans="1:14" x14ac:dyDescent="0.3">
      <c r="A2185" s="1" t="s">
        <v>3626</v>
      </c>
      <c r="B2185" t="s">
        <v>3641</v>
      </c>
      <c r="C2185" s="2" t="s">
        <v>3645</v>
      </c>
      <c r="D2185" t="s">
        <v>282</v>
      </c>
      <c r="E2185" s="3" t="s">
        <v>152</v>
      </c>
      <c r="F2185" s="14" t="s">
        <v>119</v>
      </c>
      <c r="G2185" s="5" t="s">
        <v>480</v>
      </c>
      <c r="H2185" s="6" t="s">
        <v>120</v>
      </c>
      <c r="I2185" s="4" t="s">
        <v>3643</v>
      </c>
      <c r="J2185" s="4" t="s">
        <v>121</v>
      </c>
      <c r="K2185" t="s">
        <v>230</v>
      </c>
      <c r="L2185" t="s">
        <v>3629</v>
      </c>
      <c r="M2185" t="s">
        <v>3644</v>
      </c>
      <c r="N2185" s="1" t="s">
        <v>247</v>
      </c>
    </row>
    <row r="2186" spans="1:14" x14ac:dyDescent="0.3">
      <c r="A2186" s="1" t="s">
        <v>3626</v>
      </c>
      <c r="B2186" t="s">
        <v>3641</v>
      </c>
      <c r="C2186" s="2" t="s">
        <v>3646</v>
      </c>
      <c r="D2186" t="s">
        <v>282</v>
      </c>
      <c r="E2186" s="3" t="s">
        <v>152</v>
      </c>
      <c r="F2186" s="14" t="s">
        <v>119</v>
      </c>
      <c r="G2186" s="5" t="s">
        <v>480</v>
      </c>
      <c r="H2186" s="6" t="s">
        <v>120</v>
      </c>
      <c r="I2186" s="4" t="s">
        <v>3643</v>
      </c>
      <c r="J2186" s="4" t="s">
        <v>121</v>
      </c>
      <c r="K2186" t="s">
        <v>230</v>
      </c>
      <c r="L2186" t="s">
        <v>3629</v>
      </c>
      <c r="M2186" t="s">
        <v>3644</v>
      </c>
      <c r="N2186" t="s">
        <v>247</v>
      </c>
    </row>
    <row r="2187" spans="1:14" x14ac:dyDescent="0.3">
      <c r="A2187" s="1" t="s">
        <v>3626</v>
      </c>
      <c r="B2187" t="s">
        <v>3641</v>
      </c>
      <c r="C2187" s="2" t="s">
        <v>3647</v>
      </c>
      <c r="D2187" t="s">
        <v>282</v>
      </c>
      <c r="E2187" s="3" t="s">
        <v>152</v>
      </c>
      <c r="F2187" s="14" t="s">
        <v>119</v>
      </c>
      <c r="G2187" s="5" t="s">
        <v>480</v>
      </c>
      <c r="H2187" s="6" t="s">
        <v>120</v>
      </c>
      <c r="I2187" s="4" t="s">
        <v>3643</v>
      </c>
      <c r="J2187" s="4" t="s">
        <v>121</v>
      </c>
      <c r="K2187" t="s">
        <v>230</v>
      </c>
      <c r="L2187" t="s">
        <v>3629</v>
      </c>
      <c r="M2187" t="s">
        <v>3644</v>
      </c>
      <c r="N2187" t="s">
        <v>247</v>
      </c>
    </row>
    <row r="2188" spans="1:14" x14ac:dyDescent="0.3">
      <c r="A2188" s="1" t="s">
        <v>3626</v>
      </c>
      <c r="B2188" t="s">
        <v>3641</v>
      </c>
      <c r="C2188" s="2" t="s">
        <v>3648</v>
      </c>
      <c r="D2188" t="s">
        <v>282</v>
      </c>
      <c r="E2188" s="3" t="s">
        <v>152</v>
      </c>
      <c r="F2188" s="14" t="s">
        <v>119</v>
      </c>
      <c r="G2188" s="5" t="s">
        <v>480</v>
      </c>
      <c r="H2188" s="6" t="s">
        <v>120</v>
      </c>
      <c r="I2188" s="4" t="s">
        <v>3643</v>
      </c>
      <c r="J2188" s="4" t="s">
        <v>121</v>
      </c>
      <c r="K2188" t="s">
        <v>230</v>
      </c>
      <c r="L2188" t="s">
        <v>3629</v>
      </c>
      <c r="M2188" t="s">
        <v>3644</v>
      </c>
      <c r="N2188" s="1" t="s">
        <v>247</v>
      </c>
    </row>
    <row r="2189" spans="1:14" x14ac:dyDescent="0.3">
      <c r="A2189" s="1" t="s">
        <v>3626</v>
      </c>
      <c r="B2189" t="s">
        <v>3649</v>
      </c>
      <c r="C2189" s="2" t="s">
        <v>3650</v>
      </c>
      <c r="D2189" t="s">
        <v>282</v>
      </c>
      <c r="E2189" s="7" t="s">
        <v>158</v>
      </c>
      <c r="F2189" s="15" t="s">
        <v>118</v>
      </c>
      <c r="G2189" s="5" t="s">
        <v>480</v>
      </c>
      <c r="H2189" s="6" t="s">
        <v>120</v>
      </c>
      <c r="I2189" s="4" t="s">
        <v>1398</v>
      </c>
      <c r="J2189" s="4" t="s">
        <v>121</v>
      </c>
      <c r="K2189" t="s">
        <v>230</v>
      </c>
      <c r="L2189" t="s">
        <v>3629</v>
      </c>
      <c r="M2189" t="s">
        <v>3651</v>
      </c>
      <c r="N2189" t="s">
        <v>247</v>
      </c>
    </row>
    <row r="2190" spans="1:14" x14ac:dyDescent="0.3">
      <c r="A2190" s="1" t="s">
        <v>3626</v>
      </c>
      <c r="B2190" t="s">
        <v>3652</v>
      </c>
      <c r="C2190" s="2" t="s">
        <v>3653</v>
      </c>
      <c r="D2190" t="s">
        <v>282</v>
      </c>
      <c r="E2190" s="7" t="s">
        <v>158</v>
      </c>
      <c r="F2190" s="15" t="s">
        <v>118</v>
      </c>
      <c r="G2190" s="5" t="s">
        <v>480</v>
      </c>
      <c r="H2190" s="6" t="s">
        <v>120</v>
      </c>
      <c r="I2190" s="4" t="s">
        <v>3654</v>
      </c>
      <c r="J2190" s="4" t="s">
        <v>121</v>
      </c>
      <c r="K2190" t="s">
        <v>387</v>
      </c>
      <c r="L2190" t="s">
        <v>3629</v>
      </c>
      <c r="N2190" s="1" t="s">
        <v>247</v>
      </c>
    </row>
    <row r="2191" spans="1:14" x14ac:dyDescent="0.3">
      <c r="A2191" s="1" t="s">
        <v>3626</v>
      </c>
      <c r="B2191" t="s">
        <v>3652</v>
      </c>
      <c r="C2191" s="2" t="s">
        <v>3655</v>
      </c>
      <c r="D2191" t="s">
        <v>282</v>
      </c>
      <c r="E2191" s="7" t="s">
        <v>158</v>
      </c>
      <c r="F2191" s="15" t="s">
        <v>118</v>
      </c>
      <c r="G2191" s="5" t="s">
        <v>480</v>
      </c>
      <c r="H2191" s="6" t="s">
        <v>120</v>
      </c>
      <c r="I2191" s="4" t="s">
        <v>3654</v>
      </c>
      <c r="J2191" s="4" t="s">
        <v>121</v>
      </c>
      <c r="K2191" t="s">
        <v>230</v>
      </c>
      <c r="L2191" t="s">
        <v>3629</v>
      </c>
      <c r="M2191" t="s">
        <v>247</v>
      </c>
      <c r="N2191" s="1" t="s">
        <v>247</v>
      </c>
    </row>
    <row r="2192" spans="1:14" x14ac:dyDescent="0.3">
      <c r="A2192" s="1" t="s">
        <v>3626</v>
      </c>
      <c r="B2192" t="s">
        <v>3656</v>
      </c>
      <c r="C2192" s="2" t="s">
        <v>3657</v>
      </c>
      <c r="D2192" t="s">
        <v>282</v>
      </c>
      <c r="E2192" s="8" t="s">
        <v>166</v>
      </c>
      <c r="F2192" s="15" t="s">
        <v>118</v>
      </c>
      <c r="G2192" s="5" t="s">
        <v>299</v>
      </c>
      <c r="H2192" s="6" t="s">
        <v>120</v>
      </c>
      <c r="I2192" s="5" t="s">
        <v>578</v>
      </c>
      <c r="J2192" s="5" t="s">
        <v>120</v>
      </c>
      <c r="K2192" t="s">
        <v>235</v>
      </c>
      <c r="L2192" t="s">
        <v>3658</v>
      </c>
      <c r="M2192" t="s">
        <v>3658</v>
      </c>
      <c r="N2192" s="1" t="s">
        <v>247</v>
      </c>
    </row>
    <row r="2193" spans="1:14" x14ac:dyDescent="0.3">
      <c r="A2193" s="1" t="s">
        <v>3626</v>
      </c>
      <c r="B2193" t="s">
        <v>3659</v>
      </c>
      <c r="C2193" s="2" t="s">
        <v>3660</v>
      </c>
      <c r="D2193" t="s">
        <v>282</v>
      </c>
      <c r="E2193" s="7" t="s">
        <v>158</v>
      </c>
      <c r="F2193" s="15" t="s">
        <v>118</v>
      </c>
      <c r="G2193" s="5" t="s">
        <v>480</v>
      </c>
      <c r="H2193" s="6" t="s">
        <v>120</v>
      </c>
      <c r="I2193" s="4" t="s">
        <v>3661</v>
      </c>
      <c r="J2193" s="4" t="s">
        <v>121</v>
      </c>
      <c r="K2193" t="s">
        <v>230</v>
      </c>
      <c r="L2193" t="s">
        <v>3629</v>
      </c>
      <c r="M2193" s="16" t="s">
        <v>3662</v>
      </c>
      <c r="N2193" s="1" t="s">
        <v>247</v>
      </c>
    </row>
    <row r="2194" spans="1:14" x14ac:dyDescent="0.3">
      <c r="A2194" s="1" t="s">
        <v>3626</v>
      </c>
      <c r="B2194" t="s">
        <v>3659</v>
      </c>
      <c r="C2194" s="2" t="s">
        <v>3663</v>
      </c>
      <c r="D2194" t="s">
        <v>282</v>
      </c>
      <c r="E2194" s="7" t="s">
        <v>158</v>
      </c>
      <c r="F2194" s="15" t="s">
        <v>118</v>
      </c>
      <c r="G2194" s="5" t="s">
        <v>480</v>
      </c>
      <c r="H2194" s="6" t="s">
        <v>120</v>
      </c>
      <c r="I2194" s="4" t="s">
        <v>3661</v>
      </c>
      <c r="J2194" s="4" t="s">
        <v>121</v>
      </c>
      <c r="K2194" t="s">
        <v>230</v>
      </c>
      <c r="L2194" t="s">
        <v>3629</v>
      </c>
      <c r="M2194" s="16" t="s">
        <v>3662</v>
      </c>
      <c r="N2194" s="1" t="s">
        <v>247</v>
      </c>
    </row>
    <row r="2195" spans="1:14" x14ac:dyDescent="0.3">
      <c r="A2195" s="1" t="s">
        <v>3626</v>
      </c>
      <c r="B2195" t="s">
        <v>3659</v>
      </c>
      <c r="C2195" s="2" t="s">
        <v>3664</v>
      </c>
      <c r="D2195" t="s">
        <v>282</v>
      </c>
      <c r="E2195" s="7" t="s">
        <v>158</v>
      </c>
      <c r="F2195" s="15" t="s">
        <v>118</v>
      </c>
      <c r="G2195" s="5" t="s">
        <v>480</v>
      </c>
      <c r="H2195" s="6" t="s">
        <v>120</v>
      </c>
      <c r="I2195" s="4" t="s">
        <v>3661</v>
      </c>
      <c r="J2195" s="4" t="s">
        <v>121</v>
      </c>
      <c r="K2195" t="s">
        <v>238</v>
      </c>
      <c r="L2195" t="s">
        <v>3629</v>
      </c>
      <c r="M2195" s="16" t="s">
        <v>3662</v>
      </c>
      <c r="N2195" s="1" t="s">
        <v>247</v>
      </c>
    </row>
    <row r="2196" spans="1:14" x14ac:dyDescent="0.3">
      <c r="A2196" s="1" t="s">
        <v>3626</v>
      </c>
      <c r="B2196" t="s">
        <v>3659</v>
      </c>
      <c r="C2196" s="2" t="s">
        <v>3665</v>
      </c>
      <c r="D2196" t="s">
        <v>282</v>
      </c>
      <c r="E2196" s="7" t="s">
        <v>158</v>
      </c>
      <c r="F2196" s="15" t="s">
        <v>118</v>
      </c>
      <c r="G2196" s="5" t="s">
        <v>480</v>
      </c>
      <c r="H2196" s="6" t="s">
        <v>120</v>
      </c>
      <c r="I2196" s="4" t="s">
        <v>3661</v>
      </c>
      <c r="J2196" s="4" t="s">
        <v>121</v>
      </c>
      <c r="K2196" t="s">
        <v>230</v>
      </c>
      <c r="L2196" t="s">
        <v>3629</v>
      </c>
      <c r="M2196" s="16" t="s">
        <v>3662</v>
      </c>
      <c r="N2196" t="s">
        <v>247</v>
      </c>
    </row>
    <row r="2197" spans="1:14" x14ac:dyDescent="0.3">
      <c r="A2197" s="1" t="s">
        <v>3626</v>
      </c>
      <c r="B2197" t="s">
        <v>3659</v>
      </c>
      <c r="C2197" s="2" t="s">
        <v>3666</v>
      </c>
      <c r="D2197" t="s">
        <v>282</v>
      </c>
      <c r="E2197" s="7" t="s">
        <v>158</v>
      </c>
      <c r="F2197" s="15" t="s">
        <v>118</v>
      </c>
      <c r="G2197" s="5" t="s">
        <v>480</v>
      </c>
      <c r="H2197" s="6" t="s">
        <v>120</v>
      </c>
      <c r="I2197" s="4" t="s">
        <v>3661</v>
      </c>
      <c r="J2197" s="4" t="s">
        <v>121</v>
      </c>
      <c r="K2197" t="s">
        <v>235</v>
      </c>
      <c r="L2197" t="s">
        <v>3629</v>
      </c>
      <c r="M2197" s="16" t="s">
        <v>3662</v>
      </c>
      <c r="N2197" s="1" t="s">
        <v>247</v>
      </c>
    </row>
    <row r="2198" spans="1:14" x14ac:dyDescent="0.3">
      <c r="A2198" s="1" t="s">
        <v>3626</v>
      </c>
      <c r="B2198" t="s">
        <v>3659</v>
      </c>
      <c r="C2198" s="2" t="s">
        <v>3667</v>
      </c>
      <c r="D2198" t="s">
        <v>282</v>
      </c>
      <c r="E2198" s="7" t="s">
        <v>158</v>
      </c>
      <c r="F2198" s="15" t="s">
        <v>118</v>
      </c>
      <c r="G2198" s="5" t="s">
        <v>480</v>
      </c>
      <c r="H2198" s="6" t="s">
        <v>120</v>
      </c>
      <c r="I2198" s="4" t="s">
        <v>3661</v>
      </c>
      <c r="J2198" s="4" t="s">
        <v>121</v>
      </c>
      <c r="K2198" t="s">
        <v>230</v>
      </c>
      <c r="L2198" t="s">
        <v>3629</v>
      </c>
      <c r="M2198" s="16" t="s">
        <v>3662</v>
      </c>
      <c r="N2198" t="s">
        <v>247</v>
      </c>
    </row>
    <row r="2199" spans="1:14" x14ac:dyDescent="0.3">
      <c r="A2199" s="1" t="s">
        <v>3626</v>
      </c>
      <c r="B2199" t="s">
        <v>3659</v>
      </c>
      <c r="C2199" s="2" t="s">
        <v>3668</v>
      </c>
      <c r="D2199" t="s">
        <v>282</v>
      </c>
      <c r="E2199" s="7" t="s">
        <v>158</v>
      </c>
      <c r="F2199" s="15" t="s">
        <v>118</v>
      </c>
      <c r="G2199" s="5" t="s">
        <v>480</v>
      </c>
      <c r="H2199" s="6" t="s">
        <v>120</v>
      </c>
      <c r="I2199" s="4" t="s">
        <v>3661</v>
      </c>
      <c r="J2199" s="4" t="s">
        <v>121</v>
      </c>
      <c r="K2199" t="s">
        <v>230</v>
      </c>
      <c r="L2199" t="s">
        <v>3629</v>
      </c>
      <c r="M2199" s="16" t="s">
        <v>3662</v>
      </c>
      <c r="N2199" t="s">
        <v>247</v>
      </c>
    </row>
    <row r="2200" spans="1:14" x14ac:dyDescent="0.3">
      <c r="A2200" s="1" t="s">
        <v>3626</v>
      </c>
      <c r="B2200" t="s">
        <v>3659</v>
      </c>
      <c r="C2200" s="2" t="s">
        <v>3669</v>
      </c>
      <c r="D2200" t="s">
        <v>282</v>
      </c>
      <c r="E2200" s="7" t="s">
        <v>158</v>
      </c>
      <c r="F2200" s="15" t="s">
        <v>118</v>
      </c>
      <c r="G2200" s="5" t="s">
        <v>480</v>
      </c>
      <c r="H2200" s="6" t="s">
        <v>120</v>
      </c>
      <c r="I2200" s="4" t="s">
        <v>3661</v>
      </c>
      <c r="J2200" s="4" t="s">
        <v>121</v>
      </c>
      <c r="K2200" t="s">
        <v>235</v>
      </c>
      <c r="L2200" t="s">
        <v>3629</v>
      </c>
      <c r="M2200" s="16" t="s">
        <v>3662</v>
      </c>
      <c r="N2200" s="1" t="s">
        <v>247</v>
      </c>
    </row>
    <row r="2201" spans="1:14" x14ac:dyDescent="0.3">
      <c r="A2201" s="1" t="s">
        <v>3626</v>
      </c>
      <c r="B2201" t="s">
        <v>3659</v>
      </c>
      <c r="C2201" s="2" t="s">
        <v>3670</v>
      </c>
      <c r="D2201" t="s">
        <v>282</v>
      </c>
      <c r="E2201" s="7" t="s">
        <v>158</v>
      </c>
      <c r="F2201" s="15" t="s">
        <v>118</v>
      </c>
      <c r="G2201" s="5" t="s">
        <v>480</v>
      </c>
      <c r="H2201" s="6" t="s">
        <v>120</v>
      </c>
      <c r="I2201" s="4" t="s">
        <v>3661</v>
      </c>
      <c r="J2201" s="4" t="s">
        <v>121</v>
      </c>
      <c r="K2201" t="s">
        <v>235</v>
      </c>
      <c r="L2201" t="s">
        <v>3629</v>
      </c>
      <c r="M2201" s="16" t="s">
        <v>3662</v>
      </c>
      <c r="N2201" s="1" t="s">
        <v>247</v>
      </c>
    </row>
    <row r="2202" spans="1:14" x14ac:dyDescent="0.3">
      <c r="A2202" s="1" t="s">
        <v>3626</v>
      </c>
      <c r="B2202" t="s">
        <v>3659</v>
      </c>
      <c r="C2202" s="2" t="s">
        <v>3671</v>
      </c>
      <c r="D2202" t="s">
        <v>282</v>
      </c>
      <c r="E2202" s="7" t="s">
        <v>158</v>
      </c>
      <c r="F2202" s="15" t="s">
        <v>118</v>
      </c>
      <c r="G2202" s="5" t="s">
        <v>480</v>
      </c>
      <c r="H2202" s="6" t="s">
        <v>120</v>
      </c>
      <c r="I2202" s="4" t="s">
        <v>3661</v>
      </c>
      <c r="J2202" s="4" t="s">
        <v>121</v>
      </c>
      <c r="K2202" t="s">
        <v>230</v>
      </c>
      <c r="L2202" t="s">
        <v>3629</v>
      </c>
      <c r="M2202" s="16" t="s">
        <v>3662</v>
      </c>
      <c r="N2202" s="1" t="s">
        <v>247</v>
      </c>
    </row>
    <row r="2203" spans="1:14" x14ac:dyDescent="0.3">
      <c r="A2203" s="1" t="s">
        <v>3626</v>
      </c>
      <c r="B2203" t="s">
        <v>3659</v>
      </c>
      <c r="C2203" s="2" t="s">
        <v>3672</v>
      </c>
      <c r="D2203" t="s">
        <v>282</v>
      </c>
      <c r="E2203" s="7" t="s">
        <v>158</v>
      </c>
      <c r="F2203" s="15" t="s">
        <v>118</v>
      </c>
      <c r="G2203" s="5" t="s">
        <v>480</v>
      </c>
      <c r="H2203" s="6" t="s">
        <v>120</v>
      </c>
      <c r="I2203" s="4" t="s">
        <v>3661</v>
      </c>
      <c r="J2203" s="4" t="s">
        <v>121</v>
      </c>
      <c r="K2203" t="s">
        <v>238</v>
      </c>
      <c r="L2203" t="s">
        <v>3629</v>
      </c>
      <c r="M2203" s="16" t="s">
        <v>3662</v>
      </c>
      <c r="N2203" t="s">
        <v>247</v>
      </c>
    </row>
    <row r="2204" spans="1:14" x14ac:dyDescent="0.3">
      <c r="A2204" s="1" t="s">
        <v>3626</v>
      </c>
      <c r="B2204" t="s">
        <v>3659</v>
      </c>
      <c r="C2204" s="2" t="s">
        <v>3673</v>
      </c>
      <c r="D2204" t="s">
        <v>282</v>
      </c>
      <c r="E2204" s="7" t="s">
        <v>158</v>
      </c>
      <c r="F2204" s="15" t="s">
        <v>118</v>
      </c>
      <c r="G2204" s="5" t="s">
        <v>480</v>
      </c>
      <c r="H2204" s="6" t="s">
        <v>120</v>
      </c>
      <c r="I2204" s="4" t="s">
        <v>3661</v>
      </c>
      <c r="J2204" s="4" t="s">
        <v>121</v>
      </c>
      <c r="K2204" t="s">
        <v>230</v>
      </c>
      <c r="L2204" t="s">
        <v>3629</v>
      </c>
      <c r="M2204" s="16" t="s">
        <v>3662</v>
      </c>
      <c r="N2204" s="1" t="s">
        <v>247</v>
      </c>
    </row>
    <row r="2205" spans="1:14" x14ac:dyDescent="0.3">
      <c r="A2205" s="1" t="s">
        <v>3626</v>
      </c>
      <c r="B2205" t="s">
        <v>3659</v>
      </c>
      <c r="C2205" s="2" t="s">
        <v>3674</v>
      </c>
      <c r="D2205" t="s">
        <v>282</v>
      </c>
      <c r="E2205" s="7" t="s">
        <v>158</v>
      </c>
      <c r="F2205" s="15" t="s">
        <v>118</v>
      </c>
      <c r="G2205" s="5" t="s">
        <v>480</v>
      </c>
      <c r="H2205" s="6" t="s">
        <v>120</v>
      </c>
      <c r="I2205" s="4" t="s">
        <v>3661</v>
      </c>
      <c r="J2205" s="4" t="s">
        <v>121</v>
      </c>
      <c r="K2205" t="s">
        <v>230</v>
      </c>
      <c r="L2205" t="s">
        <v>3629</v>
      </c>
      <c r="M2205" s="16" t="s">
        <v>3662</v>
      </c>
      <c r="N2205" s="1" t="s">
        <v>247</v>
      </c>
    </row>
    <row r="2206" spans="1:14" x14ac:dyDescent="0.3">
      <c r="A2206" s="1" t="s">
        <v>3626</v>
      </c>
      <c r="B2206" t="s">
        <v>3659</v>
      </c>
      <c r="C2206" s="2" t="s">
        <v>3675</v>
      </c>
      <c r="D2206" t="s">
        <v>282</v>
      </c>
      <c r="E2206" s="7" t="s">
        <v>158</v>
      </c>
      <c r="F2206" s="15" t="s">
        <v>118</v>
      </c>
      <c r="G2206" s="5" t="s">
        <v>480</v>
      </c>
      <c r="H2206" s="6" t="s">
        <v>120</v>
      </c>
      <c r="I2206" s="4" t="s">
        <v>3661</v>
      </c>
      <c r="J2206" s="4" t="s">
        <v>121</v>
      </c>
      <c r="K2206" t="s">
        <v>230</v>
      </c>
      <c r="L2206" t="s">
        <v>3629</v>
      </c>
      <c r="M2206" s="16" t="s">
        <v>3662</v>
      </c>
      <c r="N2206" s="1" t="s">
        <v>247</v>
      </c>
    </row>
    <row r="2207" spans="1:14" x14ac:dyDescent="0.3">
      <c r="A2207" s="1" t="s">
        <v>3626</v>
      </c>
      <c r="B2207" t="s">
        <v>3659</v>
      </c>
      <c r="C2207" s="2" t="s">
        <v>3676</v>
      </c>
      <c r="D2207" t="s">
        <v>282</v>
      </c>
      <c r="E2207" s="7" t="s">
        <v>158</v>
      </c>
      <c r="F2207" s="15" t="s">
        <v>118</v>
      </c>
      <c r="G2207" s="5" t="s">
        <v>480</v>
      </c>
      <c r="H2207" s="6" t="s">
        <v>120</v>
      </c>
      <c r="I2207" s="4" t="s">
        <v>3661</v>
      </c>
      <c r="J2207" s="4" t="s">
        <v>121</v>
      </c>
      <c r="K2207" t="s">
        <v>387</v>
      </c>
      <c r="L2207" t="s">
        <v>3629</v>
      </c>
      <c r="M2207" s="16" t="s">
        <v>3662</v>
      </c>
      <c r="N2207" s="1" t="s">
        <v>247</v>
      </c>
    </row>
    <row r="2208" spans="1:14" x14ac:dyDescent="0.3">
      <c r="A2208" s="1" t="s">
        <v>3626</v>
      </c>
      <c r="B2208" t="s">
        <v>3659</v>
      </c>
      <c r="C2208" s="2" t="s">
        <v>3677</v>
      </c>
      <c r="D2208" t="s">
        <v>282</v>
      </c>
      <c r="E2208" s="7" t="s">
        <v>158</v>
      </c>
      <c r="F2208" s="15" t="s">
        <v>118</v>
      </c>
      <c r="G2208" s="5" t="s">
        <v>480</v>
      </c>
      <c r="H2208" s="6" t="s">
        <v>120</v>
      </c>
      <c r="I2208" s="4" t="s">
        <v>3661</v>
      </c>
      <c r="J2208" s="4" t="s">
        <v>121</v>
      </c>
      <c r="K2208" t="s">
        <v>387</v>
      </c>
      <c r="L2208" t="s">
        <v>3629</v>
      </c>
      <c r="M2208" s="16" t="s">
        <v>3662</v>
      </c>
      <c r="N2208" s="1" t="s">
        <v>247</v>
      </c>
    </row>
    <row r="2209" spans="1:14" x14ac:dyDescent="0.3">
      <c r="A2209" s="1" t="s">
        <v>3626</v>
      </c>
      <c r="B2209" t="s">
        <v>3659</v>
      </c>
      <c r="C2209" s="2" t="s">
        <v>3678</v>
      </c>
      <c r="D2209" t="s">
        <v>282</v>
      </c>
      <c r="E2209" s="7" t="s">
        <v>158</v>
      </c>
      <c r="F2209" s="15" t="s">
        <v>118</v>
      </c>
      <c r="G2209" s="5" t="s">
        <v>480</v>
      </c>
      <c r="H2209" s="6" t="s">
        <v>120</v>
      </c>
      <c r="I2209" s="4" t="s">
        <v>3661</v>
      </c>
      <c r="J2209" s="4" t="s">
        <v>121</v>
      </c>
      <c r="K2209" t="s">
        <v>230</v>
      </c>
      <c r="L2209" t="s">
        <v>3629</v>
      </c>
      <c r="M2209" s="16" t="s">
        <v>3662</v>
      </c>
      <c r="N2209" s="1" t="s">
        <v>247</v>
      </c>
    </row>
    <row r="2210" spans="1:14" x14ac:dyDescent="0.3">
      <c r="A2210" s="1" t="s">
        <v>3626</v>
      </c>
      <c r="B2210" t="s">
        <v>3659</v>
      </c>
      <c r="C2210" s="2" t="s">
        <v>3679</v>
      </c>
      <c r="D2210" t="s">
        <v>282</v>
      </c>
      <c r="E2210" s="7" t="s">
        <v>158</v>
      </c>
      <c r="F2210" s="15" t="s">
        <v>118</v>
      </c>
      <c r="G2210" s="5" t="s">
        <v>480</v>
      </c>
      <c r="H2210" s="6" t="s">
        <v>120</v>
      </c>
      <c r="I2210" s="4" t="s">
        <v>3661</v>
      </c>
      <c r="J2210" s="4" t="s">
        <v>121</v>
      </c>
      <c r="K2210" t="s">
        <v>230</v>
      </c>
      <c r="L2210" t="s">
        <v>3629</v>
      </c>
      <c r="M2210" s="16" t="s">
        <v>3662</v>
      </c>
      <c r="N2210" s="1" t="s">
        <v>247</v>
      </c>
    </row>
    <row r="2211" spans="1:14" x14ac:dyDescent="0.3">
      <c r="A2211" s="1" t="s">
        <v>3626</v>
      </c>
      <c r="B2211" t="s">
        <v>3659</v>
      </c>
      <c r="C2211" s="2" t="s">
        <v>3680</v>
      </c>
      <c r="D2211" t="s">
        <v>282</v>
      </c>
      <c r="E2211" s="7" t="s">
        <v>158</v>
      </c>
      <c r="F2211" s="15" t="s">
        <v>118</v>
      </c>
      <c r="G2211" s="5" t="s">
        <v>480</v>
      </c>
      <c r="H2211" s="6" t="s">
        <v>120</v>
      </c>
      <c r="I2211" s="4" t="s">
        <v>3661</v>
      </c>
      <c r="J2211" s="4" t="s">
        <v>121</v>
      </c>
      <c r="K2211" t="s">
        <v>230</v>
      </c>
      <c r="L2211" t="s">
        <v>3629</v>
      </c>
      <c r="M2211" s="16" t="s">
        <v>3662</v>
      </c>
      <c r="N2211" s="1" t="s">
        <v>247</v>
      </c>
    </row>
    <row r="2212" spans="1:14" x14ac:dyDescent="0.3">
      <c r="A2212" s="1" t="s">
        <v>3626</v>
      </c>
      <c r="B2212" t="s">
        <v>3659</v>
      </c>
      <c r="C2212" s="2" t="s">
        <v>3681</v>
      </c>
      <c r="D2212" t="s">
        <v>282</v>
      </c>
      <c r="E2212" s="7" t="s">
        <v>158</v>
      </c>
      <c r="F2212" s="15" t="s">
        <v>118</v>
      </c>
      <c r="G2212" s="5" t="s">
        <v>480</v>
      </c>
      <c r="H2212" s="6" t="s">
        <v>120</v>
      </c>
      <c r="I2212" s="4" t="s">
        <v>3661</v>
      </c>
      <c r="J2212" s="4" t="s">
        <v>121</v>
      </c>
      <c r="K2212" t="s">
        <v>230</v>
      </c>
      <c r="L2212" t="s">
        <v>3629</v>
      </c>
      <c r="M2212" s="16" t="s">
        <v>3662</v>
      </c>
      <c r="N2212" s="1" t="s">
        <v>247</v>
      </c>
    </row>
    <row r="2213" spans="1:14" x14ac:dyDescent="0.3">
      <c r="A2213" s="1" t="s">
        <v>3626</v>
      </c>
      <c r="B2213" t="s">
        <v>3659</v>
      </c>
      <c r="C2213" s="2" t="s">
        <v>3682</v>
      </c>
      <c r="D2213" t="s">
        <v>282</v>
      </c>
      <c r="E2213" s="7" t="s">
        <v>158</v>
      </c>
      <c r="F2213" s="15" t="s">
        <v>118</v>
      </c>
      <c r="G2213" s="5" t="s">
        <v>480</v>
      </c>
      <c r="H2213" s="6" t="s">
        <v>120</v>
      </c>
      <c r="I2213" s="4" t="s">
        <v>3661</v>
      </c>
      <c r="J2213" s="4" t="s">
        <v>121</v>
      </c>
      <c r="K2213" t="s">
        <v>230</v>
      </c>
      <c r="L2213" t="s">
        <v>3629</v>
      </c>
      <c r="M2213" s="16" t="s">
        <v>3662</v>
      </c>
      <c r="N2213" s="1" t="s">
        <v>247</v>
      </c>
    </row>
    <row r="2214" spans="1:14" x14ac:dyDescent="0.3">
      <c r="A2214" s="1" t="s">
        <v>3626</v>
      </c>
      <c r="B2214" t="s">
        <v>3683</v>
      </c>
      <c r="C2214" s="2" t="s">
        <v>3684</v>
      </c>
      <c r="D2214" t="s">
        <v>282</v>
      </c>
      <c r="E2214" s="7" t="s">
        <v>158</v>
      </c>
      <c r="F2214" s="15" t="s">
        <v>118</v>
      </c>
      <c r="G2214" s="5" t="s">
        <v>2283</v>
      </c>
      <c r="H2214" s="6" t="s">
        <v>120</v>
      </c>
      <c r="I2214" s="4" t="s">
        <v>3685</v>
      </c>
      <c r="J2214" s="4" t="s">
        <v>121</v>
      </c>
      <c r="K2214" t="s">
        <v>235</v>
      </c>
      <c r="M2214" t="s">
        <v>247</v>
      </c>
      <c r="N2214" t="s">
        <v>247</v>
      </c>
    </row>
    <row r="2215" spans="1:14" x14ac:dyDescent="0.3">
      <c r="A2215" s="1" t="s">
        <v>3626</v>
      </c>
      <c r="B2215" t="s">
        <v>3686</v>
      </c>
      <c r="C2215" s="2" t="s">
        <v>3687</v>
      </c>
      <c r="D2215" t="s">
        <v>282</v>
      </c>
      <c r="E2215" s="3" t="s">
        <v>152</v>
      </c>
      <c r="F2215" s="14" t="s">
        <v>119</v>
      </c>
      <c r="G2215" s="5" t="s">
        <v>480</v>
      </c>
      <c r="H2215" s="6" t="s">
        <v>120</v>
      </c>
      <c r="I2215" s="4" t="s">
        <v>149</v>
      </c>
      <c r="J2215" s="4" t="s">
        <v>121</v>
      </c>
      <c r="K2215" t="s">
        <v>230</v>
      </c>
      <c r="L2215" t="s">
        <v>3629</v>
      </c>
      <c r="M2215" t="s">
        <v>3629</v>
      </c>
      <c r="N2215" s="1" t="s">
        <v>247</v>
      </c>
    </row>
    <row r="2216" spans="1:14" x14ac:dyDescent="0.3">
      <c r="A2216" s="1" t="s">
        <v>3626</v>
      </c>
      <c r="B2216" t="s">
        <v>3688</v>
      </c>
      <c r="C2216" s="2" t="s">
        <v>3689</v>
      </c>
      <c r="D2216" t="s">
        <v>282</v>
      </c>
      <c r="E2216" s="7" t="s">
        <v>158</v>
      </c>
      <c r="F2216" s="15" t="s">
        <v>118</v>
      </c>
      <c r="G2216" s="5" t="s">
        <v>480</v>
      </c>
      <c r="H2216" s="6" t="s">
        <v>120</v>
      </c>
      <c r="I2216" s="4" t="s">
        <v>149</v>
      </c>
      <c r="J2216" s="4" t="s">
        <v>121</v>
      </c>
      <c r="K2216" t="s">
        <v>230</v>
      </c>
      <c r="L2216" t="s">
        <v>3629</v>
      </c>
      <c r="M2216" t="s">
        <v>3690</v>
      </c>
      <c r="N2216" s="1" t="s">
        <v>247</v>
      </c>
    </row>
    <row r="2217" spans="1:14" x14ac:dyDescent="0.3">
      <c r="A2217" s="1" t="s">
        <v>3626</v>
      </c>
      <c r="B2217" t="s">
        <v>3691</v>
      </c>
      <c r="C2217" s="2" t="s">
        <v>3692</v>
      </c>
      <c r="D2217" t="s">
        <v>282</v>
      </c>
      <c r="E2217" s="3" t="s">
        <v>152</v>
      </c>
      <c r="F2217" s="14" t="s">
        <v>119</v>
      </c>
      <c r="G2217" s="5" t="s">
        <v>480</v>
      </c>
      <c r="H2217" s="6" t="s">
        <v>120</v>
      </c>
      <c r="I2217" s="4" t="s">
        <v>149</v>
      </c>
      <c r="J2217" s="4" t="s">
        <v>121</v>
      </c>
      <c r="K2217" t="s">
        <v>230</v>
      </c>
      <c r="L2217" t="s">
        <v>3629</v>
      </c>
      <c r="M2217" t="s">
        <v>3690</v>
      </c>
      <c r="N2217" s="1" t="s">
        <v>247</v>
      </c>
    </row>
    <row r="2218" spans="1:14" x14ac:dyDescent="0.3">
      <c r="A2218" s="1" t="s">
        <v>3626</v>
      </c>
      <c r="B2218" t="s">
        <v>3691</v>
      </c>
      <c r="C2218" s="2" t="s">
        <v>3693</v>
      </c>
      <c r="D2218" t="s">
        <v>282</v>
      </c>
      <c r="E2218" s="7" t="s">
        <v>158</v>
      </c>
      <c r="F2218" s="15" t="s">
        <v>118</v>
      </c>
      <c r="G2218" s="5" t="s">
        <v>480</v>
      </c>
      <c r="H2218" s="6" t="s">
        <v>120</v>
      </c>
      <c r="I2218" s="4" t="s">
        <v>149</v>
      </c>
      <c r="J2218" s="4" t="s">
        <v>121</v>
      </c>
      <c r="K2218" t="s">
        <v>230</v>
      </c>
      <c r="L2218" t="s">
        <v>3629</v>
      </c>
      <c r="M2218" t="s">
        <v>3690</v>
      </c>
      <c r="N2218" s="1" t="s">
        <v>247</v>
      </c>
    </row>
    <row r="2219" spans="1:14" x14ac:dyDescent="0.3">
      <c r="A2219" s="1" t="s">
        <v>3626</v>
      </c>
      <c r="B2219" t="s">
        <v>3691</v>
      </c>
      <c r="C2219" s="2" t="s">
        <v>3694</v>
      </c>
      <c r="D2219" t="s">
        <v>282</v>
      </c>
      <c r="E2219" s="7" t="s">
        <v>158</v>
      </c>
      <c r="F2219" s="15" t="s">
        <v>118</v>
      </c>
      <c r="G2219" s="5" t="s">
        <v>480</v>
      </c>
      <c r="H2219" s="6" t="s">
        <v>120</v>
      </c>
      <c r="I2219" s="4" t="s">
        <v>149</v>
      </c>
      <c r="J2219" s="4" t="s">
        <v>121</v>
      </c>
      <c r="K2219" t="s">
        <v>230</v>
      </c>
      <c r="L2219" t="s">
        <v>3629</v>
      </c>
      <c r="M2219" t="s">
        <v>3690</v>
      </c>
      <c r="N2219" s="1" t="s">
        <v>247</v>
      </c>
    </row>
    <row r="2220" spans="1:14" x14ac:dyDescent="0.3">
      <c r="A2220" s="1" t="s">
        <v>3626</v>
      </c>
      <c r="B2220" t="s">
        <v>3691</v>
      </c>
      <c r="C2220" s="2" t="s">
        <v>3695</v>
      </c>
      <c r="D2220" t="s">
        <v>282</v>
      </c>
      <c r="E2220" s="3" t="s">
        <v>152</v>
      </c>
      <c r="F2220" s="14" t="s">
        <v>119</v>
      </c>
      <c r="G2220" s="5" t="s">
        <v>480</v>
      </c>
      <c r="H2220" s="6" t="s">
        <v>120</v>
      </c>
      <c r="I2220" s="4" t="s">
        <v>149</v>
      </c>
      <c r="J2220" s="4" t="s">
        <v>121</v>
      </c>
      <c r="K2220" t="s">
        <v>235</v>
      </c>
      <c r="L2220" t="s">
        <v>3629</v>
      </c>
      <c r="M2220" t="s">
        <v>3690</v>
      </c>
      <c r="N2220" s="1" t="s">
        <v>247</v>
      </c>
    </row>
    <row r="2221" spans="1:14" x14ac:dyDescent="0.3">
      <c r="A2221" s="1" t="s">
        <v>3626</v>
      </c>
      <c r="B2221" t="s">
        <v>3691</v>
      </c>
      <c r="C2221" s="2" t="s">
        <v>3696</v>
      </c>
      <c r="D2221" t="s">
        <v>282</v>
      </c>
      <c r="E2221" s="3" t="s">
        <v>152</v>
      </c>
      <c r="F2221" s="15" t="s">
        <v>118</v>
      </c>
      <c r="G2221" s="5" t="s">
        <v>480</v>
      </c>
      <c r="H2221" s="6" t="s">
        <v>120</v>
      </c>
      <c r="I2221" s="4" t="s">
        <v>149</v>
      </c>
      <c r="J2221" s="4" t="s">
        <v>121</v>
      </c>
      <c r="K2221" t="s">
        <v>230</v>
      </c>
      <c r="L2221" t="s">
        <v>3629</v>
      </c>
      <c r="M2221" t="s">
        <v>3690</v>
      </c>
      <c r="N2221" s="1" t="s">
        <v>247</v>
      </c>
    </row>
    <row r="2222" spans="1:14" x14ac:dyDescent="0.3">
      <c r="A2222" s="1" t="s">
        <v>3626</v>
      </c>
      <c r="B2222" t="s">
        <v>3691</v>
      </c>
      <c r="C2222" s="2" t="s">
        <v>3697</v>
      </c>
      <c r="D2222" t="s">
        <v>282</v>
      </c>
      <c r="E2222" s="7" t="s">
        <v>158</v>
      </c>
      <c r="F2222" s="15" t="s">
        <v>118</v>
      </c>
      <c r="G2222" s="5" t="s">
        <v>480</v>
      </c>
      <c r="H2222" s="6" t="s">
        <v>120</v>
      </c>
      <c r="I2222" s="4" t="s">
        <v>149</v>
      </c>
      <c r="J2222" s="4" t="s">
        <v>121</v>
      </c>
      <c r="K2222" t="s">
        <v>230</v>
      </c>
      <c r="L2222" t="s">
        <v>3629</v>
      </c>
      <c r="M2222" t="s">
        <v>3690</v>
      </c>
      <c r="N2222" s="1" t="s">
        <v>247</v>
      </c>
    </row>
    <row r="2223" spans="1:14" x14ac:dyDescent="0.3">
      <c r="A2223" s="1" t="s">
        <v>3626</v>
      </c>
      <c r="B2223" t="s">
        <v>3691</v>
      </c>
      <c r="C2223" s="2" t="s">
        <v>3698</v>
      </c>
      <c r="D2223" t="s">
        <v>282</v>
      </c>
      <c r="E2223" s="3" t="s">
        <v>152</v>
      </c>
      <c r="F2223" s="14" t="s">
        <v>119</v>
      </c>
      <c r="G2223" s="5" t="s">
        <v>480</v>
      </c>
      <c r="H2223" s="6" t="s">
        <v>120</v>
      </c>
      <c r="I2223" s="4" t="s">
        <v>149</v>
      </c>
      <c r="J2223" s="4" t="s">
        <v>121</v>
      </c>
      <c r="K2223" t="s">
        <v>230</v>
      </c>
      <c r="L2223" t="s">
        <v>3629</v>
      </c>
      <c r="M2223" t="s">
        <v>3690</v>
      </c>
      <c r="N2223" s="1" t="s">
        <v>247</v>
      </c>
    </row>
    <row r="2224" spans="1:14" x14ac:dyDescent="0.3">
      <c r="A2224" s="1" t="s">
        <v>3626</v>
      </c>
      <c r="B2224" t="s">
        <v>3699</v>
      </c>
      <c r="C2224" s="2" t="s">
        <v>3700</v>
      </c>
      <c r="D2224" t="s">
        <v>282</v>
      </c>
      <c r="E2224" s="7" t="s">
        <v>158</v>
      </c>
      <c r="F2224" s="15" t="s">
        <v>118</v>
      </c>
      <c r="G2224" s="5" t="s">
        <v>480</v>
      </c>
      <c r="H2224" s="6" t="s">
        <v>120</v>
      </c>
      <c r="I2224" s="4" t="s">
        <v>3701</v>
      </c>
      <c r="J2224" s="4" t="s">
        <v>121</v>
      </c>
      <c r="K2224" t="s">
        <v>230</v>
      </c>
      <c r="L2224" t="s">
        <v>3629</v>
      </c>
      <c r="M2224" t="s">
        <v>3702</v>
      </c>
      <c r="N2224" s="1" t="s">
        <v>247</v>
      </c>
    </row>
    <row r="2225" spans="1:14" x14ac:dyDescent="0.3">
      <c r="A2225" s="1" t="s">
        <v>3626</v>
      </c>
      <c r="B2225" t="s">
        <v>3699</v>
      </c>
      <c r="C2225" s="2" t="s">
        <v>3703</v>
      </c>
      <c r="D2225" t="s">
        <v>282</v>
      </c>
      <c r="E2225" s="7" t="s">
        <v>158</v>
      </c>
      <c r="F2225" s="15" t="s">
        <v>118</v>
      </c>
      <c r="G2225" s="5" t="s">
        <v>480</v>
      </c>
      <c r="H2225" s="6" t="s">
        <v>120</v>
      </c>
      <c r="I2225" s="4" t="s">
        <v>3701</v>
      </c>
      <c r="J2225" s="4" t="s">
        <v>121</v>
      </c>
      <c r="K2225" t="s">
        <v>235</v>
      </c>
      <c r="L2225" t="s">
        <v>3629</v>
      </c>
      <c r="M2225" t="s">
        <v>3702</v>
      </c>
      <c r="N2225" s="1" t="s">
        <v>247</v>
      </c>
    </row>
    <row r="2226" spans="1:14" x14ac:dyDescent="0.3">
      <c r="A2226" s="1" t="s">
        <v>3626</v>
      </c>
      <c r="B2226" t="s">
        <v>3699</v>
      </c>
      <c r="C2226" s="2" t="s">
        <v>3704</v>
      </c>
      <c r="D2226" t="s">
        <v>282</v>
      </c>
      <c r="E2226" s="7" t="s">
        <v>158</v>
      </c>
      <c r="F2226" s="15" t="s">
        <v>118</v>
      </c>
      <c r="G2226" s="5" t="s">
        <v>480</v>
      </c>
      <c r="H2226" s="6" t="s">
        <v>120</v>
      </c>
      <c r="I2226" s="4" t="s">
        <v>3701</v>
      </c>
      <c r="J2226" s="4" t="s">
        <v>121</v>
      </c>
      <c r="K2226" t="s">
        <v>230</v>
      </c>
      <c r="L2226" t="s">
        <v>3629</v>
      </c>
      <c r="M2226" t="s">
        <v>3702</v>
      </c>
      <c r="N2226" s="1" t="s">
        <v>247</v>
      </c>
    </row>
    <row r="2227" spans="1:14" x14ac:dyDescent="0.3">
      <c r="A2227" s="1" t="s">
        <v>3626</v>
      </c>
      <c r="B2227" t="s">
        <v>3699</v>
      </c>
      <c r="C2227" s="2" t="s">
        <v>3705</v>
      </c>
      <c r="D2227" t="s">
        <v>282</v>
      </c>
      <c r="E2227" s="7" t="s">
        <v>158</v>
      </c>
      <c r="F2227" s="15" t="s">
        <v>118</v>
      </c>
      <c r="G2227" s="5" t="s">
        <v>480</v>
      </c>
      <c r="H2227" s="6" t="s">
        <v>120</v>
      </c>
      <c r="I2227" s="4" t="s">
        <v>3701</v>
      </c>
      <c r="J2227" s="4" t="s">
        <v>121</v>
      </c>
      <c r="K2227" t="s">
        <v>230</v>
      </c>
      <c r="L2227" t="s">
        <v>3629</v>
      </c>
      <c r="M2227" t="s">
        <v>3702</v>
      </c>
      <c r="N2227" s="1" t="s">
        <v>247</v>
      </c>
    </row>
    <row r="2228" spans="1:14" x14ac:dyDescent="0.3">
      <c r="A2228" s="1" t="s">
        <v>3626</v>
      </c>
      <c r="B2228" t="s">
        <v>3699</v>
      </c>
      <c r="C2228" s="2" t="s">
        <v>3706</v>
      </c>
      <c r="D2228" t="s">
        <v>282</v>
      </c>
      <c r="E2228" s="7" t="s">
        <v>158</v>
      </c>
      <c r="F2228" s="15" t="s">
        <v>118</v>
      </c>
      <c r="G2228" s="5" t="s">
        <v>480</v>
      </c>
      <c r="H2228" s="6" t="s">
        <v>120</v>
      </c>
      <c r="I2228" s="4" t="s">
        <v>3701</v>
      </c>
      <c r="J2228" s="4" t="s">
        <v>121</v>
      </c>
      <c r="K2228" t="s">
        <v>238</v>
      </c>
      <c r="L2228" t="s">
        <v>3629</v>
      </c>
      <c r="M2228" t="s">
        <v>3702</v>
      </c>
      <c r="N2228" s="1" t="s">
        <v>247</v>
      </c>
    </row>
    <row r="2229" spans="1:14" x14ac:dyDescent="0.3">
      <c r="A2229" s="1" t="s">
        <v>3707</v>
      </c>
      <c r="B2229" t="s">
        <v>3708</v>
      </c>
      <c r="C2229" s="2" t="s">
        <v>3709</v>
      </c>
      <c r="D2229" t="s">
        <v>282</v>
      </c>
      <c r="E2229" s="3" t="s">
        <v>152</v>
      </c>
      <c r="F2229" s="14" t="s">
        <v>119</v>
      </c>
      <c r="G2229" s="5" t="s">
        <v>310</v>
      </c>
      <c r="H2229" s="6" t="s">
        <v>120</v>
      </c>
      <c r="I2229" s="5" t="s">
        <v>180</v>
      </c>
      <c r="J2229" s="5" t="s">
        <v>120</v>
      </c>
      <c r="K2229" t="s">
        <v>230</v>
      </c>
      <c r="L2229" t="s">
        <v>3710</v>
      </c>
      <c r="M2229" t="s">
        <v>3711</v>
      </c>
      <c r="N2229" s="1" t="s">
        <v>247</v>
      </c>
    </row>
    <row r="2230" spans="1:14" x14ac:dyDescent="0.3">
      <c r="A2230" s="1" t="s">
        <v>3707</v>
      </c>
      <c r="B2230" t="s">
        <v>3708</v>
      </c>
      <c r="C2230" s="2" t="s">
        <v>3712</v>
      </c>
      <c r="D2230" t="s">
        <v>282</v>
      </c>
      <c r="E2230" s="12" t="s">
        <v>205</v>
      </c>
      <c r="F2230" s="14" t="s">
        <v>119</v>
      </c>
      <c r="G2230" s="5" t="s">
        <v>310</v>
      </c>
      <c r="H2230" s="6" t="s">
        <v>120</v>
      </c>
      <c r="I2230" s="5" t="s">
        <v>180</v>
      </c>
      <c r="J2230" s="5" t="s">
        <v>120</v>
      </c>
      <c r="K2230" t="s">
        <v>235</v>
      </c>
      <c r="L2230" t="s">
        <v>3710</v>
      </c>
      <c r="M2230" t="s">
        <v>3711</v>
      </c>
      <c r="N2230" s="1" t="s">
        <v>247</v>
      </c>
    </row>
    <row r="2231" spans="1:14" x14ac:dyDescent="0.3">
      <c r="A2231" s="1" t="s">
        <v>3707</v>
      </c>
      <c r="B2231" t="s">
        <v>3708</v>
      </c>
      <c r="C2231" s="2" t="s">
        <v>3713</v>
      </c>
      <c r="D2231" t="s">
        <v>282</v>
      </c>
      <c r="E2231" s="3" t="s">
        <v>152</v>
      </c>
      <c r="F2231" s="14" t="s">
        <v>119</v>
      </c>
      <c r="G2231" s="5" t="s">
        <v>310</v>
      </c>
      <c r="H2231" s="6" t="s">
        <v>120</v>
      </c>
      <c r="I2231" s="5" t="s">
        <v>180</v>
      </c>
      <c r="J2231" s="5" t="s">
        <v>120</v>
      </c>
      <c r="K2231" t="s">
        <v>230</v>
      </c>
      <c r="L2231" t="s">
        <v>3710</v>
      </c>
      <c r="M2231" t="s">
        <v>3711</v>
      </c>
      <c r="N2231" s="1" t="s">
        <v>247</v>
      </c>
    </row>
    <row r="2232" spans="1:14" x14ac:dyDescent="0.3">
      <c r="A2232" s="1" t="s">
        <v>3707</v>
      </c>
      <c r="B2232" t="s">
        <v>3708</v>
      </c>
      <c r="C2232" s="2" t="s">
        <v>3714</v>
      </c>
      <c r="D2232" t="s">
        <v>282</v>
      </c>
      <c r="E2232" s="3" t="s">
        <v>152</v>
      </c>
      <c r="F2232" s="14" t="s">
        <v>119</v>
      </c>
      <c r="G2232" s="5" t="s">
        <v>310</v>
      </c>
      <c r="H2232" s="6" t="s">
        <v>120</v>
      </c>
      <c r="I2232" s="5" t="s">
        <v>180</v>
      </c>
      <c r="J2232" s="5" t="s">
        <v>120</v>
      </c>
      <c r="K2232" t="s">
        <v>230</v>
      </c>
      <c r="L2232" t="s">
        <v>3710</v>
      </c>
      <c r="M2232" t="s">
        <v>3711</v>
      </c>
      <c r="N2232" s="1" t="s">
        <v>247</v>
      </c>
    </row>
    <row r="2233" spans="1:14" x14ac:dyDescent="0.3">
      <c r="A2233" s="1" t="s">
        <v>3707</v>
      </c>
      <c r="B2233" t="s">
        <v>3708</v>
      </c>
      <c r="C2233" s="2" t="s">
        <v>3715</v>
      </c>
      <c r="D2233" t="s">
        <v>282</v>
      </c>
      <c r="E2233" s="3" t="s">
        <v>152</v>
      </c>
      <c r="F2233" s="14" t="s">
        <v>119</v>
      </c>
      <c r="G2233" s="5" t="s">
        <v>310</v>
      </c>
      <c r="H2233" s="6" t="s">
        <v>120</v>
      </c>
      <c r="I2233" s="5" t="s">
        <v>180</v>
      </c>
      <c r="J2233" s="5" t="s">
        <v>120</v>
      </c>
      <c r="K2233" t="s">
        <v>230</v>
      </c>
      <c r="L2233" t="s">
        <v>3710</v>
      </c>
      <c r="M2233" t="s">
        <v>3711</v>
      </c>
      <c r="N2233" s="1" t="s">
        <v>247</v>
      </c>
    </row>
    <row r="2234" spans="1:14" x14ac:dyDescent="0.3">
      <c r="A2234" s="1" t="s">
        <v>3707</v>
      </c>
      <c r="B2234" t="s">
        <v>3708</v>
      </c>
      <c r="C2234" s="2" t="s">
        <v>3716</v>
      </c>
      <c r="D2234" t="s">
        <v>282</v>
      </c>
      <c r="E2234" s="3" t="s">
        <v>152</v>
      </c>
      <c r="F2234" s="14" t="s">
        <v>119</v>
      </c>
      <c r="G2234" s="5" t="s">
        <v>310</v>
      </c>
      <c r="H2234" s="6" t="s">
        <v>120</v>
      </c>
      <c r="I2234" s="5" t="s">
        <v>180</v>
      </c>
      <c r="J2234" s="5" t="s">
        <v>120</v>
      </c>
      <c r="K2234" t="s">
        <v>230</v>
      </c>
      <c r="L2234" t="s">
        <v>3710</v>
      </c>
      <c r="M2234" t="s">
        <v>3711</v>
      </c>
      <c r="N2234" t="s">
        <v>247</v>
      </c>
    </row>
    <row r="2235" spans="1:14" x14ac:dyDescent="0.3">
      <c r="A2235" s="1" t="s">
        <v>3707</v>
      </c>
      <c r="B2235" t="s">
        <v>3708</v>
      </c>
      <c r="C2235" s="2" t="s">
        <v>3717</v>
      </c>
      <c r="D2235" t="s">
        <v>282</v>
      </c>
      <c r="E2235" s="12" t="s">
        <v>205</v>
      </c>
      <c r="F2235" s="14" t="s">
        <v>119</v>
      </c>
      <c r="G2235" s="5" t="s">
        <v>310</v>
      </c>
      <c r="H2235" s="6" t="s">
        <v>120</v>
      </c>
      <c r="I2235" s="5" t="s">
        <v>180</v>
      </c>
      <c r="J2235" s="5" t="s">
        <v>120</v>
      </c>
      <c r="K2235" t="s">
        <v>238</v>
      </c>
      <c r="L2235" t="s">
        <v>3710</v>
      </c>
      <c r="M2235" t="s">
        <v>3711</v>
      </c>
      <c r="N2235" t="s">
        <v>247</v>
      </c>
    </row>
    <row r="2236" spans="1:14" x14ac:dyDescent="0.3">
      <c r="A2236" s="1" t="s">
        <v>3707</v>
      </c>
      <c r="B2236" t="s">
        <v>3708</v>
      </c>
      <c r="C2236" s="2" t="s">
        <v>3718</v>
      </c>
      <c r="D2236" t="s">
        <v>282</v>
      </c>
      <c r="E2236" s="12" t="s">
        <v>205</v>
      </c>
      <c r="F2236" s="14" t="s">
        <v>119</v>
      </c>
      <c r="G2236" s="5" t="s">
        <v>310</v>
      </c>
      <c r="H2236" s="6" t="s">
        <v>120</v>
      </c>
      <c r="I2236" s="5" t="s">
        <v>180</v>
      </c>
      <c r="J2236" s="5" t="s">
        <v>120</v>
      </c>
      <c r="K2236" t="s">
        <v>235</v>
      </c>
      <c r="L2236" t="s">
        <v>3710</v>
      </c>
      <c r="M2236" t="s">
        <v>3711</v>
      </c>
      <c r="N2236" s="1" t="s">
        <v>247</v>
      </c>
    </row>
    <row r="2237" spans="1:14" x14ac:dyDescent="0.3">
      <c r="A2237" s="1" t="s">
        <v>3719</v>
      </c>
      <c r="B2237" t="s">
        <v>3720</v>
      </c>
      <c r="C2237" s="2" t="s">
        <v>3721</v>
      </c>
      <c r="D2237" t="s">
        <v>282</v>
      </c>
      <c r="E2237" s="10" t="s">
        <v>187</v>
      </c>
      <c r="F2237" s="14" t="s">
        <v>119</v>
      </c>
      <c r="G2237" s="11" t="s">
        <v>3722</v>
      </c>
      <c r="H2237" s="4" t="s">
        <v>121</v>
      </c>
      <c r="I2237" s="9" t="s">
        <v>3723</v>
      </c>
      <c r="J2237" s="4" t="s">
        <v>121</v>
      </c>
      <c r="K2237" t="s">
        <v>230</v>
      </c>
      <c r="L2237" t="s">
        <v>3724</v>
      </c>
      <c r="M2237" t="s">
        <v>3725</v>
      </c>
      <c r="N2237" s="1" t="s">
        <v>247</v>
      </c>
    </row>
    <row r="2238" spans="1:14" x14ac:dyDescent="0.3">
      <c r="A2238" s="1" t="s">
        <v>3719</v>
      </c>
      <c r="B2238" t="s">
        <v>3720</v>
      </c>
      <c r="C2238" s="2" t="s">
        <v>3726</v>
      </c>
      <c r="D2238" t="s">
        <v>282</v>
      </c>
      <c r="E2238" s="10" t="s">
        <v>187</v>
      </c>
      <c r="F2238" s="14" t="s">
        <v>119</v>
      </c>
      <c r="G2238" s="11" t="s">
        <v>3722</v>
      </c>
      <c r="H2238" s="4" t="s">
        <v>121</v>
      </c>
      <c r="I2238" s="9" t="s">
        <v>3723</v>
      </c>
      <c r="J2238" s="4" t="s">
        <v>121</v>
      </c>
      <c r="K2238" t="s">
        <v>230</v>
      </c>
      <c r="L2238" t="s">
        <v>3724</v>
      </c>
      <c r="M2238" t="s">
        <v>3725</v>
      </c>
      <c r="N2238" s="1" t="s">
        <v>247</v>
      </c>
    </row>
    <row r="2239" spans="1:14" x14ac:dyDescent="0.3">
      <c r="A2239" s="1" t="s">
        <v>3719</v>
      </c>
      <c r="B2239" t="s">
        <v>3727</v>
      </c>
      <c r="C2239" s="2" t="s">
        <v>3728</v>
      </c>
      <c r="D2239" t="s">
        <v>282</v>
      </c>
      <c r="E2239" s="10" t="s">
        <v>187</v>
      </c>
      <c r="F2239" s="14" t="s">
        <v>119</v>
      </c>
      <c r="G2239" s="11" t="s">
        <v>3722</v>
      </c>
      <c r="H2239" s="4" t="s">
        <v>121</v>
      </c>
      <c r="I2239" s="4" t="s">
        <v>3729</v>
      </c>
      <c r="J2239" s="4" t="s">
        <v>121</v>
      </c>
      <c r="K2239" t="s">
        <v>230</v>
      </c>
      <c r="L2239" t="s">
        <v>3724</v>
      </c>
      <c r="M2239" t="s">
        <v>3725</v>
      </c>
      <c r="N2239" s="1" t="s">
        <v>247</v>
      </c>
    </row>
    <row r="2240" spans="1:14" x14ac:dyDescent="0.3">
      <c r="A2240" s="1" t="s">
        <v>3719</v>
      </c>
      <c r="B2240" t="s">
        <v>3730</v>
      </c>
      <c r="C2240" s="2" t="s">
        <v>3731</v>
      </c>
      <c r="D2240" t="s">
        <v>282</v>
      </c>
      <c r="E2240" s="10" t="s">
        <v>187</v>
      </c>
      <c r="F2240" s="14" t="s">
        <v>119</v>
      </c>
      <c r="G2240" s="4" t="s">
        <v>3732</v>
      </c>
      <c r="H2240" s="4" t="s">
        <v>121</v>
      </c>
      <c r="I2240" s="4" t="s">
        <v>3729</v>
      </c>
      <c r="J2240" s="4" t="s">
        <v>121</v>
      </c>
      <c r="K2240" t="s">
        <v>230</v>
      </c>
      <c r="L2240" t="s">
        <v>3724</v>
      </c>
      <c r="M2240" t="s">
        <v>3725</v>
      </c>
      <c r="N2240" s="1" t="s">
        <v>247</v>
      </c>
    </row>
    <row r="2241" spans="1:14" x14ac:dyDescent="0.3">
      <c r="A2241" s="1" t="s">
        <v>3719</v>
      </c>
      <c r="B2241" t="s">
        <v>3730</v>
      </c>
      <c r="C2241" s="2" t="s">
        <v>3733</v>
      </c>
      <c r="D2241" t="s">
        <v>282</v>
      </c>
      <c r="E2241" s="10" t="s">
        <v>187</v>
      </c>
      <c r="F2241" s="14" t="s">
        <v>119</v>
      </c>
      <c r="G2241" s="4" t="s">
        <v>3732</v>
      </c>
      <c r="H2241" s="4" t="s">
        <v>121</v>
      </c>
      <c r="I2241" s="4" t="s">
        <v>3729</v>
      </c>
      <c r="J2241" s="4" t="s">
        <v>121</v>
      </c>
      <c r="K2241" t="s">
        <v>230</v>
      </c>
      <c r="L2241" t="s">
        <v>3724</v>
      </c>
      <c r="M2241" t="s">
        <v>3725</v>
      </c>
      <c r="N2241" s="1" t="s">
        <v>247</v>
      </c>
    </row>
    <row r="2242" spans="1:14" x14ac:dyDescent="0.3">
      <c r="A2242" s="1" t="s">
        <v>3734</v>
      </c>
      <c r="B2242" t="s">
        <v>3735</v>
      </c>
      <c r="C2242" s="2" t="s">
        <v>3736</v>
      </c>
      <c r="D2242" t="s">
        <v>282</v>
      </c>
      <c r="E2242" s="10" t="s">
        <v>187</v>
      </c>
      <c r="F2242" s="14" t="s">
        <v>119</v>
      </c>
      <c r="G2242" s="5" t="s">
        <v>551</v>
      </c>
      <c r="H2242" s="6" t="s">
        <v>120</v>
      </c>
      <c r="I2242" s="4" t="s">
        <v>149</v>
      </c>
      <c r="J2242" s="4" t="s">
        <v>121</v>
      </c>
      <c r="K2242" t="s">
        <v>230</v>
      </c>
      <c r="L2242" t="s">
        <v>3737</v>
      </c>
      <c r="M2242" t="s">
        <v>247</v>
      </c>
      <c r="N2242" s="1" t="s">
        <v>247</v>
      </c>
    </row>
    <row r="2243" spans="1:14" x14ac:dyDescent="0.3">
      <c r="A2243" s="1" t="s">
        <v>3734</v>
      </c>
      <c r="B2243" t="s">
        <v>3735</v>
      </c>
      <c r="C2243" s="2" t="s">
        <v>3738</v>
      </c>
      <c r="D2243" t="s">
        <v>282</v>
      </c>
      <c r="E2243" s="10" t="s">
        <v>187</v>
      </c>
      <c r="F2243" s="14" t="s">
        <v>119</v>
      </c>
      <c r="G2243" s="5" t="s">
        <v>551</v>
      </c>
      <c r="H2243" s="6" t="s">
        <v>120</v>
      </c>
      <c r="I2243" s="4" t="s">
        <v>149</v>
      </c>
      <c r="J2243" s="4" t="s">
        <v>121</v>
      </c>
      <c r="K2243" t="s">
        <v>230</v>
      </c>
      <c r="L2243" t="s">
        <v>3737</v>
      </c>
      <c r="M2243" t="s">
        <v>247</v>
      </c>
      <c r="N2243" s="1" t="s">
        <v>247</v>
      </c>
    </row>
    <row r="2244" spans="1:14" x14ac:dyDescent="0.3">
      <c r="A2244" s="1" t="s">
        <v>3734</v>
      </c>
      <c r="B2244" t="s">
        <v>3735</v>
      </c>
      <c r="C2244" s="2" t="s">
        <v>3739</v>
      </c>
      <c r="D2244" t="s">
        <v>282</v>
      </c>
      <c r="E2244" s="10" t="s">
        <v>187</v>
      </c>
      <c r="F2244" s="14" t="s">
        <v>119</v>
      </c>
      <c r="G2244" s="5" t="s">
        <v>551</v>
      </c>
      <c r="H2244" s="6" t="s">
        <v>120</v>
      </c>
      <c r="I2244" s="4" t="s">
        <v>149</v>
      </c>
      <c r="J2244" s="4" t="s">
        <v>121</v>
      </c>
      <c r="K2244" t="s">
        <v>230</v>
      </c>
      <c r="L2244" t="s">
        <v>3737</v>
      </c>
      <c r="M2244" t="s">
        <v>247</v>
      </c>
      <c r="N2244" s="1" t="s">
        <v>247</v>
      </c>
    </row>
    <row r="2245" spans="1:14" x14ac:dyDescent="0.3">
      <c r="A2245" s="1" t="s">
        <v>3734</v>
      </c>
      <c r="B2245" t="s">
        <v>3735</v>
      </c>
      <c r="C2245" s="2" t="s">
        <v>3740</v>
      </c>
      <c r="D2245" t="s">
        <v>282</v>
      </c>
      <c r="E2245" s="10" t="s">
        <v>187</v>
      </c>
      <c r="F2245" s="14" t="s">
        <v>119</v>
      </c>
      <c r="G2245" s="5" t="s">
        <v>551</v>
      </c>
      <c r="H2245" s="6" t="s">
        <v>120</v>
      </c>
      <c r="I2245" s="4" t="s">
        <v>149</v>
      </c>
      <c r="J2245" s="4" t="s">
        <v>121</v>
      </c>
      <c r="K2245" t="s">
        <v>230</v>
      </c>
      <c r="L2245" t="s">
        <v>3737</v>
      </c>
      <c r="M2245" t="s">
        <v>247</v>
      </c>
      <c r="N2245" s="1" t="s">
        <v>247</v>
      </c>
    </row>
    <row r="2246" spans="1:14" x14ac:dyDescent="0.3">
      <c r="A2246" s="1" t="s">
        <v>3734</v>
      </c>
      <c r="B2246" t="s">
        <v>3735</v>
      </c>
      <c r="C2246" s="2" t="s">
        <v>3741</v>
      </c>
      <c r="D2246" t="s">
        <v>282</v>
      </c>
      <c r="E2246" s="10" t="s">
        <v>187</v>
      </c>
      <c r="F2246" s="14" t="s">
        <v>119</v>
      </c>
      <c r="G2246" s="5" t="s">
        <v>551</v>
      </c>
      <c r="H2246" s="6" t="s">
        <v>120</v>
      </c>
      <c r="I2246" s="4" t="s">
        <v>149</v>
      </c>
      <c r="J2246" s="4" t="s">
        <v>121</v>
      </c>
      <c r="K2246" t="s">
        <v>230</v>
      </c>
      <c r="L2246" t="s">
        <v>3737</v>
      </c>
      <c r="M2246" t="s">
        <v>247</v>
      </c>
      <c r="N2246" t="s">
        <v>247</v>
      </c>
    </row>
    <row r="2247" spans="1:14" x14ac:dyDescent="0.3">
      <c r="A2247" s="1" t="s">
        <v>3734</v>
      </c>
      <c r="B2247" t="s">
        <v>3735</v>
      </c>
      <c r="C2247" s="2" t="s">
        <v>3742</v>
      </c>
      <c r="D2247" t="s">
        <v>282</v>
      </c>
      <c r="E2247" s="10" t="s">
        <v>187</v>
      </c>
      <c r="F2247" s="14" t="s">
        <v>119</v>
      </c>
      <c r="G2247" s="5" t="s">
        <v>551</v>
      </c>
      <c r="H2247" s="6" t="s">
        <v>120</v>
      </c>
      <c r="I2247" s="4" t="s">
        <v>149</v>
      </c>
      <c r="J2247" s="4" t="s">
        <v>121</v>
      </c>
      <c r="K2247" t="s">
        <v>230</v>
      </c>
      <c r="L2247" t="s">
        <v>3737</v>
      </c>
      <c r="M2247" t="s">
        <v>247</v>
      </c>
      <c r="N2247" s="1" t="s">
        <v>247</v>
      </c>
    </row>
    <row r="2248" spans="1:14" x14ac:dyDescent="0.3">
      <c r="A2248" s="1" t="s">
        <v>3734</v>
      </c>
      <c r="B2248" t="s">
        <v>3735</v>
      </c>
      <c r="C2248" s="2" t="s">
        <v>3743</v>
      </c>
      <c r="D2248" t="s">
        <v>282</v>
      </c>
      <c r="E2248" s="10" t="s">
        <v>187</v>
      </c>
      <c r="F2248" s="14" t="s">
        <v>119</v>
      </c>
      <c r="G2248" s="5" t="s">
        <v>551</v>
      </c>
      <c r="H2248" s="6" t="s">
        <v>120</v>
      </c>
      <c r="I2248" s="4" t="s">
        <v>149</v>
      </c>
      <c r="J2248" s="4" t="s">
        <v>121</v>
      </c>
      <c r="K2248" t="s">
        <v>230</v>
      </c>
      <c r="L2248" t="s">
        <v>3737</v>
      </c>
      <c r="M2248" t="s">
        <v>247</v>
      </c>
      <c r="N2248" s="1" t="s">
        <v>247</v>
      </c>
    </row>
    <row r="2249" spans="1:14" x14ac:dyDescent="0.3">
      <c r="A2249" s="1" t="s">
        <v>3734</v>
      </c>
      <c r="B2249" t="s">
        <v>3735</v>
      </c>
      <c r="C2249" s="2" t="s">
        <v>3744</v>
      </c>
      <c r="D2249" t="s">
        <v>282</v>
      </c>
      <c r="E2249" s="10" t="s">
        <v>187</v>
      </c>
      <c r="F2249" s="14" t="s">
        <v>119</v>
      </c>
      <c r="G2249" s="5" t="s">
        <v>551</v>
      </c>
      <c r="H2249" s="6" t="s">
        <v>120</v>
      </c>
      <c r="I2249" s="4" t="s">
        <v>149</v>
      </c>
      <c r="J2249" s="4" t="s">
        <v>121</v>
      </c>
      <c r="K2249" t="s">
        <v>230</v>
      </c>
      <c r="L2249" t="s">
        <v>3737</v>
      </c>
      <c r="M2249" t="s">
        <v>247</v>
      </c>
      <c r="N2249" s="1" t="s">
        <v>247</v>
      </c>
    </row>
    <row r="2250" spans="1:14" x14ac:dyDescent="0.3">
      <c r="A2250" s="1" t="s">
        <v>3745</v>
      </c>
      <c r="B2250" t="s">
        <v>3746</v>
      </c>
      <c r="C2250" s="2" t="s">
        <v>3747</v>
      </c>
      <c r="D2250" t="s">
        <v>282</v>
      </c>
      <c r="E2250" s="3" t="s">
        <v>152</v>
      </c>
      <c r="F2250" s="14" t="s">
        <v>119</v>
      </c>
      <c r="G2250" s="5" t="s">
        <v>3748</v>
      </c>
      <c r="H2250" s="6" t="s">
        <v>120</v>
      </c>
      <c r="I2250" s="4" t="s">
        <v>168</v>
      </c>
      <c r="J2250" s="4" t="s">
        <v>121</v>
      </c>
      <c r="K2250" t="s">
        <v>230</v>
      </c>
      <c r="L2250" t="s">
        <v>3749</v>
      </c>
      <c r="M2250" t="s">
        <v>3750</v>
      </c>
      <c r="N2250" s="1" t="s">
        <v>247</v>
      </c>
    </row>
    <row r="2251" spans="1:14" x14ac:dyDescent="0.3">
      <c r="A2251" s="1" t="s">
        <v>3745</v>
      </c>
      <c r="B2251" t="s">
        <v>3746</v>
      </c>
      <c r="C2251" s="2" t="s">
        <v>3751</v>
      </c>
      <c r="D2251" t="s">
        <v>282</v>
      </c>
      <c r="E2251" s="3" t="s">
        <v>152</v>
      </c>
      <c r="F2251" s="14" t="s">
        <v>119</v>
      </c>
      <c r="G2251" s="5" t="s">
        <v>3748</v>
      </c>
      <c r="H2251" s="6" t="s">
        <v>120</v>
      </c>
      <c r="I2251" s="4" t="s">
        <v>168</v>
      </c>
      <c r="J2251" s="4" t="s">
        <v>121</v>
      </c>
      <c r="K2251" t="s">
        <v>230</v>
      </c>
      <c r="L2251" t="s">
        <v>3749</v>
      </c>
      <c r="M2251" t="s">
        <v>3750</v>
      </c>
      <c r="N2251" s="1" t="s">
        <v>247</v>
      </c>
    </row>
    <row r="2252" spans="1:14" x14ac:dyDescent="0.3">
      <c r="A2252" s="1" t="s">
        <v>3745</v>
      </c>
      <c r="B2252" t="s">
        <v>3746</v>
      </c>
      <c r="C2252" s="2" t="s">
        <v>3752</v>
      </c>
      <c r="D2252" t="s">
        <v>282</v>
      </c>
      <c r="E2252" s="3" t="s">
        <v>152</v>
      </c>
      <c r="F2252" s="14" t="s">
        <v>119</v>
      </c>
      <c r="G2252" s="5" t="s">
        <v>3748</v>
      </c>
      <c r="H2252" s="6" t="s">
        <v>120</v>
      </c>
      <c r="I2252" s="4" t="s">
        <v>168</v>
      </c>
      <c r="J2252" s="4" t="s">
        <v>121</v>
      </c>
      <c r="K2252" t="s">
        <v>230</v>
      </c>
      <c r="L2252" t="s">
        <v>3749</v>
      </c>
      <c r="M2252" t="s">
        <v>3750</v>
      </c>
      <c r="N2252" t="s">
        <v>247</v>
      </c>
    </row>
    <row r="2253" spans="1:14" x14ac:dyDescent="0.3">
      <c r="A2253" s="1" t="s">
        <v>3745</v>
      </c>
      <c r="B2253" t="s">
        <v>3746</v>
      </c>
      <c r="C2253" s="2" t="s">
        <v>3753</v>
      </c>
      <c r="D2253" t="s">
        <v>282</v>
      </c>
      <c r="E2253" s="3" t="s">
        <v>152</v>
      </c>
      <c r="F2253" s="14" t="s">
        <v>119</v>
      </c>
      <c r="G2253" s="5" t="s">
        <v>3748</v>
      </c>
      <c r="H2253" s="6" t="s">
        <v>120</v>
      </c>
      <c r="I2253" s="4" t="s">
        <v>168</v>
      </c>
      <c r="J2253" s="4" t="s">
        <v>121</v>
      </c>
      <c r="K2253" t="s">
        <v>230</v>
      </c>
      <c r="L2253" t="s">
        <v>3749</v>
      </c>
      <c r="M2253" t="s">
        <v>3750</v>
      </c>
      <c r="N2253" t="s">
        <v>247</v>
      </c>
    </row>
    <row r="2254" spans="1:14" x14ac:dyDescent="0.3">
      <c r="A2254" s="1" t="s">
        <v>3745</v>
      </c>
      <c r="B2254" t="s">
        <v>3754</v>
      </c>
      <c r="C2254" s="2" t="s">
        <v>3755</v>
      </c>
      <c r="D2254" t="s">
        <v>282</v>
      </c>
      <c r="E2254" s="3" t="s">
        <v>152</v>
      </c>
      <c r="F2254" s="14" t="s">
        <v>119</v>
      </c>
      <c r="G2254" s="5" t="s">
        <v>1293</v>
      </c>
      <c r="H2254" s="6" t="s">
        <v>120</v>
      </c>
      <c r="I2254" s="4" t="s">
        <v>178</v>
      </c>
      <c r="J2254" s="4" t="s">
        <v>121</v>
      </c>
      <c r="K2254" t="s">
        <v>230</v>
      </c>
      <c r="L2254" t="s">
        <v>3756</v>
      </c>
      <c r="M2254" t="s">
        <v>1834</v>
      </c>
      <c r="N2254" s="1" t="s">
        <v>247</v>
      </c>
    </row>
    <row r="2255" spans="1:14" x14ac:dyDescent="0.3">
      <c r="A2255" s="1" t="s">
        <v>3745</v>
      </c>
      <c r="B2255" t="s">
        <v>3754</v>
      </c>
      <c r="C2255" s="2" t="s">
        <v>3757</v>
      </c>
      <c r="D2255" t="s">
        <v>282</v>
      </c>
      <c r="E2255" s="3" t="s">
        <v>152</v>
      </c>
      <c r="F2255" s="14" t="s">
        <v>119</v>
      </c>
      <c r="G2255" s="5" t="s">
        <v>1293</v>
      </c>
      <c r="H2255" s="6" t="s">
        <v>120</v>
      </c>
      <c r="I2255" s="4" t="s">
        <v>178</v>
      </c>
      <c r="J2255" s="4" t="s">
        <v>121</v>
      </c>
      <c r="K2255" t="s">
        <v>230</v>
      </c>
      <c r="L2255" t="s">
        <v>3756</v>
      </c>
      <c r="M2255" t="s">
        <v>1834</v>
      </c>
      <c r="N2255" s="1" t="s">
        <v>247</v>
      </c>
    </row>
    <row r="2256" spans="1:14" x14ac:dyDescent="0.3">
      <c r="A2256" s="1" t="s">
        <v>3745</v>
      </c>
      <c r="B2256" t="s">
        <v>3754</v>
      </c>
      <c r="C2256" s="2" t="s">
        <v>3758</v>
      </c>
      <c r="D2256" t="s">
        <v>282</v>
      </c>
      <c r="E2256" s="3" t="s">
        <v>152</v>
      </c>
      <c r="F2256" s="14" t="s">
        <v>119</v>
      </c>
      <c r="G2256" s="5" t="s">
        <v>1293</v>
      </c>
      <c r="H2256" s="6" t="s">
        <v>120</v>
      </c>
      <c r="I2256" s="4" t="s">
        <v>178</v>
      </c>
      <c r="J2256" s="4" t="s">
        <v>121</v>
      </c>
      <c r="K2256" t="s">
        <v>230</v>
      </c>
      <c r="L2256" t="s">
        <v>3756</v>
      </c>
      <c r="M2256" t="s">
        <v>1834</v>
      </c>
      <c r="N2256" s="1" t="s">
        <v>247</v>
      </c>
    </row>
    <row r="2257" spans="1:14" x14ac:dyDescent="0.3">
      <c r="A2257" s="1" t="s">
        <v>3745</v>
      </c>
      <c r="B2257" t="s">
        <v>3754</v>
      </c>
      <c r="C2257" s="2" t="s">
        <v>3759</v>
      </c>
      <c r="D2257" t="s">
        <v>282</v>
      </c>
      <c r="E2257" s="3" t="s">
        <v>152</v>
      </c>
      <c r="F2257" s="14" t="s">
        <v>119</v>
      </c>
      <c r="G2257" s="5" t="s">
        <v>1293</v>
      </c>
      <c r="H2257" s="6" t="s">
        <v>120</v>
      </c>
      <c r="I2257" s="4" t="s">
        <v>178</v>
      </c>
      <c r="J2257" s="4" t="s">
        <v>121</v>
      </c>
      <c r="K2257" t="s">
        <v>230</v>
      </c>
      <c r="L2257" t="s">
        <v>3756</v>
      </c>
      <c r="M2257" t="s">
        <v>1834</v>
      </c>
      <c r="N2257" s="1" t="s">
        <v>247</v>
      </c>
    </row>
    <row r="2258" spans="1:14" x14ac:dyDescent="0.3">
      <c r="A2258" s="1" t="s">
        <v>3745</v>
      </c>
      <c r="B2258" t="s">
        <v>3760</v>
      </c>
      <c r="C2258" s="2" t="s">
        <v>3761</v>
      </c>
      <c r="D2258" t="s">
        <v>282</v>
      </c>
      <c r="E2258" s="3" t="s">
        <v>152</v>
      </c>
      <c r="F2258" s="14" t="s">
        <v>119</v>
      </c>
      <c r="G2258" s="5" t="s">
        <v>551</v>
      </c>
      <c r="H2258" s="6" t="s">
        <v>120</v>
      </c>
      <c r="I2258" s="4" t="s">
        <v>3762</v>
      </c>
      <c r="J2258" s="4" t="s">
        <v>121</v>
      </c>
      <c r="K2258" t="s">
        <v>230</v>
      </c>
      <c r="L2258" t="s">
        <v>3763</v>
      </c>
      <c r="M2258" t="s">
        <v>3763</v>
      </c>
      <c r="N2258" s="1" t="s">
        <v>247</v>
      </c>
    </row>
    <row r="2259" spans="1:14" x14ac:dyDescent="0.3">
      <c r="A2259" s="1" t="s">
        <v>3745</v>
      </c>
      <c r="B2259" t="s">
        <v>3764</v>
      </c>
      <c r="C2259" s="2" t="s">
        <v>3765</v>
      </c>
      <c r="D2259" t="s">
        <v>282</v>
      </c>
      <c r="E2259" s="3" t="s">
        <v>152</v>
      </c>
      <c r="F2259" s="14" t="s">
        <v>119</v>
      </c>
      <c r="G2259" s="5" t="s">
        <v>283</v>
      </c>
      <c r="H2259" s="6" t="s">
        <v>120</v>
      </c>
      <c r="I2259" s="9" t="s">
        <v>3766</v>
      </c>
      <c r="J2259" s="5" t="s">
        <v>120</v>
      </c>
      <c r="K2259" t="s">
        <v>230</v>
      </c>
      <c r="L2259" t="s">
        <v>3767</v>
      </c>
      <c r="M2259" t="s">
        <v>3768</v>
      </c>
      <c r="N2259" s="1" t="s">
        <v>247</v>
      </c>
    </row>
    <row r="2260" spans="1:14" x14ac:dyDescent="0.3">
      <c r="A2260" s="1" t="s">
        <v>3745</v>
      </c>
      <c r="B2260" t="s">
        <v>3764</v>
      </c>
      <c r="C2260" s="2" t="s">
        <v>3769</v>
      </c>
      <c r="D2260" t="s">
        <v>282</v>
      </c>
      <c r="E2260" s="3" t="s">
        <v>152</v>
      </c>
      <c r="F2260" s="14" t="s">
        <v>119</v>
      </c>
      <c r="G2260" s="5" t="s">
        <v>283</v>
      </c>
      <c r="H2260" s="6" t="s">
        <v>120</v>
      </c>
      <c r="I2260" s="9" t="s">
        <v>3766</v>
      </c>
      <c r="J2260" s="5" t="s">
        <v>120</v>
      </c>
      <c r="K2260" t="s">
        <v>235</v>
      </c>
      <c r="L2260" t="s">
        <v>3767</v>
      </c>
      <c r="M2260" t="s">
        <v>3768</v>
      </c>
      <c r="N2260" s="1" t="s">
        <v>247</v>
      </c>
    </row>
    <row r="2261" spans="1:14" x14ac:dyDescent="0.3">
      <c r="A2261" s="1" t="s">
        <v>3745</v>
      </c>
      <c r="B2261" t="s">
        <v>3764</v>
      </c>
      <c r="C2261" s="2" t="s">
        <v>3770</v>
      </c>
      <c r="D2261" t="s">
        <v>282</v>
      </c>
      <c r="E2261" s="3" t="s">
        <v>152</v>
      </c>
      <c r="F2261" s="14" t="s">
        <v>119</v>
      </c>
      <c r="G2261" s="5" t="s">
        <v>283</v>
      </c>
      <c r="H2261" s="6" t="s">
        <v>120</v>
      </c>
      <c r="I2261" s="9" t="s">
        <v>3766</v>
      </c>
      <c r="J2261" s="5" t="s">
        <v>120</v>
      </c>
      <c r="K2261" t="s">
        <v>230</v>
      </c>
      <c r="L2261" t="s">
        <v>3767</v>
      </c>
      <c r="M2261" t="s">
        <v>3768</v>
      </c>
      <c r="N2261" s="1" t="s">
        <v>247</v>
      </c>
    </row>
    <row r="2262" spans="1:14" x14ac:dyDescent="0.3">
      <c r="A2262" s="1" t="s">
        <v>3745</v>
      </c>
      <c r="B2262" t="s">
        <v>3771</v>
      </c>
      <c r="C2262" s="2" t="s">
        <v>3772</v>
      </c>
      <c r="D2262" t="s">
        <v>282</v>
      </c>
      <c r="E2262" s="3" t="s">
        <v>152</v>
      </c>
      <c r="F2262" s="14" t="s">
        <v>119</v>
      </c>
      <c r="G2262" s="5" t="s">
        <v>283</v>
      </c>
      <c r="H2262" s="6" t="s">
        <v>120</v>
      </c>
      <c r="I2262" s="4" t="s">
        <v>1211</v>
      </c>
      <c r="J2262" s="4" t="s">
        <v>121</v>
      </c>
      <c r="K2262" t="s">
        <v>230</v>
      </c>
      <c r="L2262" t="s">
        <v>3773</v>
      </c>
      <c r="M2262" t="s">
        <v>3774</v>
      </c>
      <c r="N2262" t="s">
        <v>247</v>
      </c>
    </row>
    <row r="2263" spans="1:14" x14ac:dyDescent="0.3">
      <c r="A2263" s="1" t="s">
        <v>3745</v>
      </c>
      <c r="B2263" t="s">
        <v>3775</v>
      </c>
      <c r="C2263" s="2" t="s">
        <v>3776</v>
      </c>
      <c r="D2263" t="s">
        <v>282</v>
      </c>
      <c r="E2263" s="3" t="s">
        <v>152</v>
      </c>
      <c r="F2263" s="14" t="s">
        <v>119</v>
      </c>
      <c r="G2263" s="5" t="s">
        <v>3777</v>
      </c>
      <c r="H2263" s="6" t="s">
        <v>120</v>
      </c>
      <c r="I2263" s="4" t="s">
        <v>3778</v>
      </c>
      <c r="J2263" s="4" t="s">
        <v>121</v>
      </c>
      <c r="K2263" t="s">
        <v>230</v>
      </c>
      <c r="L2263" t="s">
        <v>3779</v>
      </c>
      <c r="M2263" t="s">
        <v>3780</v>
      </c>
      <c r="N2263" s="1" t="s">
        <v>247</v>
      </c>
    </row>
    <row r="2264" spans="1:14" x14ac:dyDescent="0.3">
      <c r="A2264" s="1" t="s">
        <v>3745</v>
      </c>
      <c r="B2264" t="s">
        <v>3781</v>
      </c>
      <c r="C2264" s="2" t="s">
        <v>3782</v>
      </c>
      <c r="D2264" t="s">
        <v>282</v>
      </c>
      <c r="E2264" s="3" t="s">
        <v>152</v>
      </c>
      <c r="F2264" s="14" t="s">
        <v>119</v>
      </c>
      <c r="G2264" s="5" t="s">
        <v>283</v>
      </c>
      <c r="H2264" s="6" t="s">
        <v>120</v>
      </c>
      <c r="I2264" s="4" t="s">
        <v>3661</v>
      </c>
      <c r="J2264" s="4" t="s">
        <v>121</v>
      </c>
      <c r="K2264" t="s">
        <v>230</v>
      </c>
      <c r="L2264" t="s">
        <v>3767</v>
      </c>
      <c r="M2264" t="s">
        <v>3783</v>
      </c>
      <c r="N2264" s="1" t="s">
        <v>247</v>
      </c>
    </row>
    <row r="2265" spans="1:14" x14ac:dyDescent="0.3">
      <c r="A2265" s="1" t="s">
        <v>3745</v>
      </c>
      <c r="B2265" t="s">
        <v>3781</v>
      </c>
      <c r="C2265" s="2" t="s">
        <v>3784</v>
      </c>
      <c r="D2265" t="s">
        <v>282</v>
      </c>
      <c r="E2265" s="3" t="s">
        <v>152</v>
      </c>
      <c r="F2265" s="14" t="s">
        <v>119</v>
      </c>
      <c r="G2265" s="5" t="s">
        <v>283</v>
      </c>
      <c r="H2265" s="6" t="s">
        <v>120</v>
      </c>
      <c r="I2265" s="4" t="s">
        <v>3661</v>
      </c>
      <c r="J2265" s="4" t="s">
        <v>121</v>
      </c>
      <c r="K2265" t="s">
        <v>230</v>
      </c>
      <c r="L2265" t="s">
        <v>3767</v>
      </c>
      <c r="M2265" t="s">
        <v>3783</v>
      </c>
      <c r="N2265" s="1" t="s">
        <v>247</v>
      </c>
    </row>
    <row r="2266" spans="1:14" x14ac:dyDescent="0.3">
      <c r="A2266" s="1" t="s">
        <v>3745</v>
      </c>
      <c r="B2266" t="s">
        <v>3785</v>
      </c>
      <c r="C2266" s="2" t="s">
        <v>3786</v>
      </c>
      <c r="D2266" t="s">
        <v>282</v>
      </c>
      <c r="E2266" s="3" t="s">
        <v>152</v>
      </c>
      <c r="F2266" s="14" t="s">
        <v>119</v>
      </c>
      <c r="G2266" s="5" t="s">
        <v>779</v>
      </c>
      <c r="H2266" s="6" t="s">
        <v>120</v>
      </c>
      <c r="I2266" s="5" t="s">
        <v>3787</v>
      </c>
      <c r="J2266" s="5" t="s">
        <v>120</v>
      </c>
      <c r="K2266" t="s">
        <v>638</v>
      </c>
      <c r="L2266" t="s">
        <v>1834</v>
      </c>
      <c r="M2266" t="s">
        <v>3788</v>
      </c>
      <c r="N2266" s="1" t="s">
        <v>247</v>
      </c>
    </row>
    <row r="2267" spans="1:14" x14ac:dyDescent="0.3">
      <c r="A2267" s="1" t="s">
        <v>3745</v>
      </c>
      <c r="B2267" t="s">
        <v>3785</v>
      </c>
      <c r="C2267" s="2" t="s">
        <v>3789</v>
      </c>
      <c r="D2267" t="s">
        <v>282</v>
      </c>
      <c r="E2267" s="3" t="s">
        <v>152</v>
      </c>
      <c r="F2267" s="14" t="s">
        <v>119</v>
      </c>
      <c r="G2267" s="5" t="s">
        <v>551</v>
      </c>
      <c r="H2267" s="6" t="s">
        <v>120</v>
      </c>
      <c r="I2267" s="5" t="s">
        <v>3787</v>
      </c>
      <c r="J2267" s="5" t="s">
        <v>120</v>
      </c>
      <c r="K2267" t="s">
        <v>230</v>
      </c>
      <c r="L2267" t="s">
        <v>1834</v>
      </c>
      <c r="M2267" t="s">
        <v>3788</v>
      </c>
      <c r="N2267" s="1" t="s">
        <v>247</v>
      </c>
    </row>
    <row r="2268" spans="1:14" x14ac:dyDescent="0.3">
      <c r="A2268" s="1" t="s">
        <v>3745</v>
      </c>
      <c r="B2268" t="s">
        <v>3785</v>
      </c>
      <c r="C2268" s="2" t="s">
        <v>3790</v>
      </c>
      <c r="D2268" t="s">
        <v>282</v>
      </c>
      <c r="E2268" s="3" t="s">
        <v>152</v>
      </c>
      <c r="F2268" s="14" t="s">
        <v>119</v>
      </c>
      <c r="G2268" s="5" t="s">
        <v>551</v>
      </c>
      <c r="H2268" s="6" t="s">
        <v>120</v>
      </c>
      <c r="I2268" s="5" t="s">
        <v>3787</v>
      </c>
      <c r="J2268" s="5" t="s">
        <v>120</v>
      </c>
      <c r="K2268" t="s">
        <v>230</v>
      </c>
      <c r="L2268" t="s">
        <v>1834</v>
      </c>
      <c r="M2268" t="s">
        <v>3788</v>
      </c>
      <c r="N2268" s="1" t="s">
        <v>247</v>
      </c>
    </row>
    <row r="2269" spans="1:14" x14ac:dyDescent="0.3">
      <c r="A2269" s="1" t="s">
        <v>3745</v>
      </c>
      <c r="B2269" t="s">
        <v>3785</v>
      </c>
      <c r="C2269" s="2" t="s">
        <v>3791</v>
      </c>
      <c r="D2269" t="s">
        <v>282</v>
      </c>
      <c r="E2269" s="3" t="s">
        <v>152</v>
      </c>
      <c r="F2269" s="14" t="s">
        <v>119</v>
      </c>
      <c r="G2269" s="5" t="s">
        <v>551</v>
      </c>
      <c r="H2269" s="6" t="s">
        <v>120</v>
      </c>
      <c r="I2269" s="5" t="s">
        <v>3787</v>
      </c>
      <c r="J2269" s="5" t="s">
        <v>120</v>
      </c>
      <c r="K2269" t="s">
        <v>230</v>
      </c>
      <c r="L2269" t="s">
        <v>1834</v>
      </c>
      <c r="M2269" t="s">
        <v>3788</v>
      </c>
      <c r="N2269" t="s">
        <v>247</v>
      </c>
    </row>
    <row r="2270" spans="1:14" x14ac:dyDescent="0.3">
      <c r="A2270" s="1" t="s">
        <v>3745</v>
      </c>
      <c r="B2270" t="s">
        <v>3785</v>
      </c>
      <c r="C2270" s="2" t="s">
        <v>3792</v>
      </c>
      <c r="D2270" t="s">
        <v>282</v>
      </c>
      <c r="E2270" s="3" t="s">
        <v>152</v>
      </c>
      <c r="F2270" s="14" t="s">
        <v>119</v>
      </c>
      <c r="G2270" s="5" t="s">
        <v>551</v>
      </c>
      <c r="H2270" s="6" t="s">
        <v>120</v>
      </c>
      <c r="I2270" s="5" t="s">
        <v>3787</v>
      </c>
      <c r="J2270" s="5" t="s">
        <v>120</v>
      </c>
      <c r="K2270" t="s">
        <v>230</v>
      </c>
      <c r="L2270" t="s">
        <v>1834</v>
      </c>
      <c r="M2270" t="s">
        <v>3788</v>
      </c>
      <c r="N2270" s="1" t="s">
        <v>247</v>
      </c>
    </row>
    <row r="2271" spans="1:14" x14ac:dyDescent="0.3">
      <c r="A2271" s="1" t="s">
        <v>3745</v>
      </c>
      <c r="B2271" t="s">
        <v>3785</v>
      </c>
      <c r="C2271" s="2" t="s">
        <v>3793</v>
      </c>
      <c r="D2271" t="s">
        <v>282</v>
      </c>
      <c r="E2271" s="3" t="s">
        <v>152</v>
      </c>
      <c r="F2271" s="14" t="s">
        <v>119</v>
      </c>
      <c r="G2271" s="5" t="s">
        <v>551</v>
      </c>
      <c r="H2271" s="6" t="s">
        <v>120</v>
      </c>
      <c r="I2271" s="5" t="s">
        <v>3787</v>
      </c>
      <c r="J2271" s="5" t="s">
        <v>120</v>
      </c>
      <c r="K2271" t="s">
        <v>230</v>
      </c>
      <c r="L2271" t="s">
        <v>1834</v>
      </c>
      <c r="M2271" t="s">
        <v>3788</v>
      </c>
      <c r="N2271" s="1" t="s">
        <v>247</v>
      </c>
    </row>
    <row r="2272" spans="1:14" x14ac:dyDescent="0.3">
      <c r="A2272" s="1" t="s">
        <v>3745</v>
      </c>
      <c r="B2272" t="s">
        <v>3785</v>
      </c>
      <c r="C2272" s="2" t="s">
        <v>3794</v>
      </c>
      <c r="D2272" t="s">
        <v>282</v>
      </c>
      <c r="E2272" s="3" t="s">
        <v>152</v>
      </c>
      <c r="F2272" s="14" t="s">
        <v>119</v>
      </c>
      <c r="G2272" s="5" t="s">
        <v>551</v>
      </c>
      <c r="H2272" s="6" t="s">
        <v>120</v>
      </c>
      <c r="I2272" s="5" t="s">
        <v>3787</v>
      </c>
      <c r="J2272" s="5" t="s">
        <v>120</v>
      </c>
      <c r="K2272" t="s">
        <v>230</v>
      </c>
      <c r="L2272" t="s">
        <v>1834</v>
      </c>
      <c r="M2272" t="s">
        <v>3788</v>
      </c>
      <c r="N2272" s="1" t="s">
        <v>247</v>
      </c>
    </row>
    <row r="2273" spans="1:14" x14ac:dyDescent="0.3">
      <c r="A2273" s="1" t="s">
        <v>3745</v>
      </c>
      <c r="B2273" t="s">
        <v>3795</v>
      </c>
      <c r="C2273" s="2" t="s">
        <v>3796</v>
      </c>
      <c r="D2273" t="s">
        <v>282</v>
      </c>
      <c r="E2273" s="3" t="s">
        <v>152</v>
      </c>
      <c r="F2273" s="14" t="s">
        <v>119</v>
      </c>
      <c r="G2273" s="5" t="s">
        <v>3797</v>
      </c>
      <c r="H2273" s="6" t="s">
        <v>120</v>
      </c>
      <c r="I2273" s="4" t="s">
        <v>3798</v>
      </c>
      <c r="J2273" s="4" t="s">
        <v>121</v>
      </c>
      <c r="K2273" t="s">
        <v>235</v>
      </c>
      <c r="L2273" t="s">
        <v>3799</v>
      </c>
      <c r="N2273" s="1" t="s">
        <v>247</v>
      </c>
    </row>
    <row r="2274" spans="1:14" x14ac:dyDescent="0.3">
      <c r="A2274" s="1" t="s">
        <v>3745</v>
      </c>
      <c r="B2274" t="s">
        <v>3795</v>
      </c>
      <c r="C2274" s="2" t="s">
        <v>3800</v>
      </c>
      <c r="D2274" t="s">
        <v>282</v>
      </c>
      <c r="E2274" s="3" t="s">
        <v>152</v>
      </c>
      <c r="F2274" s="14" t="s">
        <v>119</v>
      </c>
      <c r="G2274" s="5" t="s">
        <v>3797</v>
      </c>
      <c r="H2274" s="6" t="s">
        <v>120</v>
      </c>
      <c r="I2274" s="4" t="s">
        <v>3798</v>
      </c>
      <c r="J2274" s="4" t="s">
        <v>121</v>
      </c>
      <c r="K2274" t="s">
        <v>230</v>
      </c>
      <c r="L2274" t="s">
        <v>3799</v>
      </c>
      <c r="M2274" t="s">
        <v>247</v>
      </c>
      <c r="N2274" s="1" t="s">
        <v>247</v>
      </c>
    </row>
    <row r="2275" spans="1:14" x14ac:dyDescent="0.3">
      <c r="A2275" s="1" t="s">
        <v>3745</v>
      </c>
      <c r="B2275" t="s">
        <v>3795</v>
      </c>
      <c r="C2275" s="2" t="s">
        <v>3801</v>
      </c>
      <c r="D2275" t="s">
        <v>282</v>
      </c>
      <c r="E2275" s="3" t="s">
        <v>152</v>
      </c>
      <c r="F2275" s="14" t="s">
        <v>119</v>
      </c>
      <c r="G2275" s="5" t="s">
        <v>3797</v>
      </c>
      <c r="H2275" s="6" t="s">
        <v>120</v>
      </c>
      <c r="I2275" s="4" t="s">
        <v>3798</v>
      </c>
      <c r="J2275" s="4" t="s">
        <v>121</v>
      </c>
      <c r="K2275" t="s">
        <v>235</v>
      </c>
      <c r="L2275" t="s">
        <v>3799</v>
      </c>
      <c r="N2275" s="1" t="s">
        <v>247</v>
      </c>
    </row>
    <row r="2276" spans="1:14" x14ac:dyDescent="0.3">
      <c r="A2276" s="1" t="s">
        <v>3745</v>
      </c>
      <c r="B2276" t="s">
        <v>3802</v>
      </c>
      <c r="C2276" s="2" t="s">
        <v>3803</v>
      </c>
      <c r="D2276" t="s">
        <v>282</v>
      </c>
      <c r="E2276" s="3" t="s">
        <v>152</v>
      </c>
      <c r="F2276" s="14" t="s">
        <v>119</v>
      </c>
      <c r="G2276" s="5" t="s">
        <v>551</v>
      </c>
      <c r="H2276" s="6" t="s">
        <v>120</v>
      </c>
      <c r="I2276" s="4" t="s">
        <v>178</v>
      </c>
      <c r="J2276" s="4" t="s">
        <v>121</v>
      </c>
      <c r="K2276" t="s">
        <v>230</v>
      </c>
      <c r="L2276" t="s">
        <v>1834</v>
      </c>
      <c r="M2276" t="s">
        <v>1834</v>
      </c>
      <c r="N2276" t="s">
        <v>247</v>
      </c>
    </row>
    <row r="2277" spans="1:14" x14ac:dyDescent="0.3">
      <c r="A2277" s="1" t="s">
        <v>3745</v>
      </c>
      <c r="B2277" t="s">
        <v>3804</v>
      </c>
      <c r="C2277" s="2" t="s">
        <v>3805</v>
      </c>
      <c r="D2277" t="s">
        <v>282</v>
      </c>
      <c r="E2277" s="3" t="s">
        <v>152</v>
      </c>
      <c r="F2277" s="14" t="s">
        <v>119</v>
      </c>
      <c r="G2277" s="5" t="s">
        <v>551</v>
      </c>
      <c r="H2277" s="6" t="s">
        <v>120</v>
      </c>
      <c r="I2277" s="4" t="s">
        <v>178</v>
      </c>
      <c r="J2277" s="4" t="s">
        <v>121</v>
      </c>
      <c r="K2277" t="s">
        <v>230</v>
      </c>
      <c r="L2277" t="s">
        <v>1834</v>
      </c>
      <c r="M2277" t="s">
        <v>1834</v>
      </c>
      <c r="N2277" s="1" t="s">
        <v>247</v>
      </c>
    </row>
    <row r="2278" spans="1:14" x14ac:dyDescent="0.3">
      <c r="A2278" s="1" t="s">
        <v>3745</v>
      </c>
      <c r="B2278" t="s">
        <v>3806</v>
      </c>
      <c r="C2278" s="2" t="s">
        <v>3807</v>
      </c>
      <c r="D2278" t="s">
        <v>282</v>
      </c>
      <c r="E2278" s="3" t="s">
        <v>152</v>
      </c>
      <c r="F2278" s="14" t="s">
        <v>119</v>
      </c>
      <c r="G2278" s="5" t="s">
        <v>3808</v>
      </c>
      <c r="H2278" s="6" t="s">
        <v>120</v>
      </c>
      <c r="I2278" s="9" t="s">
        <v>1477</v>
      </c>
      <c r="J2278" s="5" t="s">
        <v>120</v>
      </c>
      <c r="K2278" t="s">
        <v>230</v>
      </c>
      <c r="L2278" t="s">
        <v>3809</v>
      </c>
      <c r="M2278" t="s">
        <v>2388</v>
      </c>
      <c r="N2278" s="1" t="s">
        <v>247</v>
      </c>
    </row>
    <row r="2279" spans="1:14" x14ac:dyDescent="0.3">
      <c r="A2279" s="1" t="s">
        <v>3745</v>
      </c>
      <c r="B2279" t="s">
        <v>3806</v>
      </c>
      <c r="C2279" s="2" t="s">
        <v>3810</v>
      </c>
      <c r="D2279" t="s">
        <v>282</v>
      </c>
      <c r="E2279" s="3" t="s">
        <v>152</v>
      </c>
      <c r="F2279" s="14" t="s">
        <v>119</v>
      </c>
      <c r="G2279" s="5" t="s">
        <v>3808</v>
      </c>
      <c r="H2279" s="6" t="s">
        <v>120</v>
      </c>
      <c r="I2279" s="9" t="s">
        <v>1477</v>
      </c>
      <c r="J2279" s="5" t="s">
        <v>120</v>
      </c>
      <c r="K2279" t="s">
        <v>230</v>
      </c>
      <c r="L2279" t="s">
        <v>3809</v>
      </c>
      <c r="M2279" t="s">
        <v>2388</v>
      </c>
      <c r="N2279" s="1" t="s">
        <v>247</v>
      </c>
    </row>
    <row r="2280" spans="1:14" x14ac:dyDescent="0.3">
      <c r="A2280" s="1" t="s">
        <v>3745</v>
      </c>
      <c r="B2280" t="s">
        <v>3806</v>
      </c>
      <c r="C2280" s="2" t="s">
        <v>3811</v>
      </c>
      <c r="D2280" t="s">
        <v>282</v>
      </c>
      <c r="E2280" s="3" t="s">
        <v>152</v>
      </c>
      <c r="F2280" s="14" t="s">
        <v>119</v>
      </c>
      <c r="G2280" s="5" t="s">
        <v>3808</v>
      </c>
      <c r="H2280" s="6" t="s">
        <v>120</v>
      </c>
      <c r="I2280" s="9" t="s">
        <v>1477</v>
      </c>
      <c r="J2280" s="5" t="s">
        <v>120</v>
      </c>
      <c r="K2280" t="s">
        <v>230</v>
      </c>
      <c r="L2280" t="s">
        <v>3809</v>
      </c>
      <c r="M2280" t="s">
        <v>2388</v>
      </c>
      <c r="N2280" s="1" t="s">
        <v>247</v>
      </c>
    </row>
    <row r="2281" spans="1:14" x14ac:dyDescent="0.3">
      <c r="A2281" s="1" t="s">
        <v>3745</v>
      </c>
      <c r="B2281" t="s">
        <v>3806</v>
      </c>
      <c r="C2281" s="2" t="s">
        <v>3812</v>
      </c>
      <c r="D2281" t="s">
        <v>282</v>
      </c>
      <c r="E2281" s="3" t="s">
        <v>152</v>
      </c>
      <c r="F2281" s="14" t="s">
        <v>119</v>
      </c>
      <c r="G2281" s="5" t="s">
        <v>3808</v>
      </c>
      <c r="H2281" s="6" t="s">
        <v>120</v>
      </c>
      <c r="I2281" s="9" t="s">
        <v>1477</v>
      </c>
      <c r="J2281" s="5" t="s">
        <v>120</v>
      </c>
      <c r="K2281" t="s">
        <v>230</v>
      </c>
      <c r="L2281" t="s">
        <v>3809</v>
      </c>
      <c r="M2281" t="s">
        <v>2388</v>
      </c>
      <c r="N2281" s="1" t="s">
        <v>247</v>
      </c>
    </row>
    <row r="2282" spans="1:14" x14ac:dyDescent="0.3">
      <c r="A2282" s="1" t="s">
        <v>3745</v>
      </c>
      <c r="B2282" t="s">
        <v>3806</v>
      </c>
      <c r="C2282" s="2" t="s">
        <v>3813</v>
      </c>
      <c r="D2282" t="s">
        <v>282</v>
      </c>
      <c r="E2282" s="3" t="s">
        <v>152</v>
      </c>
      <c r="F2282" s="14" t="s">
        <v>119</v>
      </c>
      <c r="G2282" s="5" t="s">
        <v>3808</v>
      </c>
      <c r="H2282" s="6" t="s">
        <v>120</v>
      </c>
      <c r="I2282" s="9" t="s">
        <v>1477</v>
      </c>
      <c r="J2282" s="5" t="s">
        <v>120</v>
      </c>
      <c r="K2282" t="s">
        <v>230</v>
      </c>
      <c r="L2282" t="s">
        <v>3809</v>
      </c>
      <c r="M2282" t="s">
        <v>2388</v>
      </c>
      <c r="N2282" s="1" t="s">
        <v>247</v>
      </c>
    </row>
    <row r="2283" spans="1:14" x14ac:dyDescent="0.3">
      <c r="A2283" s="1" t="s">
        <v>3745</v>
      </c>
      <c r="B2283" t="s">
        <v>3806</v>
      </c>
      <c r="C2283" s="2" t="s">
        <v>3814</v>
      </c>
      <c r="D2283" t="s">
        <v>282</v>
      </c>
      <c r="E2283" s="3" t="s">
        <v>152</v>
      </c>
      <c r="F2283" s="14" t="s">
        <v>119</v>
      </c>
      <c r="G2283" s="5" t="s">
        <v>3808</v>
      </c>
      <c r="H2283" s="6" t="s">
        <v>120</v>
      </c>
      <c r="I2283" s="9" t="s">
        <v>1477</v>
      </c>
      <c r="J2283" s="5" t="s">
        <v>120</v>
      </c>
      <c r="K2283" t="s">
        <v>230</v>
      </c>
      <c r="L2283" t="s">
        <v>3809</v>
      </c>
      <c r="M2283" t="s">
        <v>2388</v>
      </c>
      <c r="N2283" s="1" t="s">
        <v>247</v>
      </c>
    </row>
    <row r="2284" spans="1:14" x14ac:dyDescent="0.3">
      <c r="A2284" s="1" t="s">
        <v>3745</v>
      </c>
      <c r="B2284" t="s">
        <v>3806</v>
      </c>
      <c r="C2284" s="2" t="s">
        <v>3815</v>
      </c>
      <c r="D2284" t="s">
        <v>282</v>
      </c>
      <c r="E2284" s="3" t="s">
        <v>152</v>
      </c>
      <c r="F2284" s="14" t="s">
        <v>119</v>
      </c>
      <c r="G2284" s="5" t="s">
        <v>3808</v>
      </c>
      <c r="H2284" s="6" t="s">
        <v>120</v>
      </c>
      <c r="I2284" s="9" t="s">
        <v>1477</v>
      </c>
      <c r="J2284" s="5" t="s">
        <v>120</v>
      </c>
      <c r="K2284" t="s">
        <v>230</v>
      </c>
      <c r="L2284" t="s">
        <v>3809</v>
      </c>
      <c r="M2284" t="s">
        <v>2388</v>
      </c>
      <c r="N2284" s="1" t="s">
        <v>247</v>
      </c>
    </row>
    <row r="2285" spans="1:14" x14ac:dyDescent="0.3">
      <c r="A2285" s="1" t="s">
        <v>3745</v>
      </c>
      <c r="B2285" t="s">
        <v>3806</v>
      </c>
      <c r="C2285" s="2" t="s">
        <v>3816</v>
      </c>
      <c r="D2285" t="s">
        <v>282</v>
      </c>
      <c r="E2285" s="3" t="s">
        <v>152</v>
      </c>
      <c r="F2285" s="14" t="s">
        <v>119</v>
      </c>
      <c r="G2285" s="5" t="s">
        <v>3808</v>
      </c>
      <c r="H2285" s="6" t="s">
        <v>120</v>
      </c>
      <c r="I2285" s="9" t="s">
        <v>1477</v>
      </c>
      <c r="J2285" s="5" t="s">
        <v>120</v>
      </c>
      <c r="K2285" t="s">
        <v>230</v>
      </c>
      <c r="L2285" t="s">
        <v>3809</v>
      </c>
      <c r="M2285" t="s">
        <v>2388</v>
      </c>
      <c r="N2285" s="1" t="s">
        <v>247</v>
      </c>
    </row>
    <row r="2286" spans="1:14" x14ac:dyDescent="0.3">
      <c r="A2286" s="1" t="s">
        <v>3745</v>
      </c>
      <c r="B2286" t="s">
        <v>3806</v>
      </c>
      <c r="C2286" s="2" t="s">
        <v>3817</v>
      </c>
      <c r="D2286" t="s">
        <v>282</v>
      </c>
      <c r="E2286" s="3" t="s">
        <v>152</v>
      </c>
      <c r="F2286" s="14" t="s">
        <v>119</v>
      </c>
      <c r="G2286" s="5" t="s">
        <v>3808</v>
      </c>
      <c r="H2286" s="6" t="s">
        <v>120</v>
      </c>
      <c r="I2286" s="9" t="s">
        <v>1477</v>
      </c>
      <c r="J2286" s="5" t="s">
        <v>120</v>
      </c>
      <c r="K2286" t="s">
        <v>230</v>
      </c>
      <c r="L2286" t="s">
        <v>3809</v>
      </c>
      <c r="M2286" t="s">
        <v>2388</v>
      </c>
      <c r="N2286" s="1" t="s">
        <v>247</v>
      </c>
    </row>
    <row r="2287" spans="1:14" x14ac:dyDescent="0.3">
      <c r="A2287" s="1" t="s">
        <v>3745</v>
      </c>
      <c r="B2287" t="s">
        <v>3806</v>
      </c>
      <c r="C2287" s="2" t="s">
        <v>3818</v>
      </c>
      <c r="D2287" t="s">
        <v>282</v>
      </c>
      <c r="E2287" s="3" t="s">
        <v>152</v>
      </c>
      <c r="F2287" s="14" t="s">
        <v>119</v>
      </c>
      <c r="G2287" s="5" t="s">
        <v>3808</v>
      </c>
      <c r="H2287" s="6" t="s">
        <v>120</v>
      </c>
      <c r="I2287" s="9" t="s">
        <v>1477</v>
      </c>
      <c r="J2287" s="5" t="s">
        <v>120</v>
      </c>
      <c r="K2287" t="s">
        <v>230</v>
      </c>
      <c r="L2287" t="s">
        <v>3809</v>
      </c>
      <c r="M2287" t="s">
        <v>2388</v>
      </c>
      <c r="N2287" s="1" t="s">
        <v>247</v>
      </c>
    </row>
    <row r="2288" spans="1:14" x14ac:dyDescent="0.3">
      <c r="A2288" s="1" t="s">
        <v>3745</v>
      </c>
      <c r="B2288" t="s">
        <v>3806</v>
      </c>
      <c r="C2288" s="2" t="s">
        <v>3819</v>
      </c>
      <c r="D2288" t="s">
        <v>282</v>
      </c>
      <c r="E2288" s="3" t="s">
        <v>152</v>
      </c>
      <c r="F2288" s="14" t="s">
        <v>119</v>
      </c>
      <c r="G2288" s="5" t="s">
        <v>3808</v>
      </c>
      <c r="H2288" s="6" t="s">
        <v>120</v>
      </c>
      <c r="I2288" s="9" t="s">
        <v>1477</v>
      </c>
      <c r="J2288" s="5" t="s">
        <v>120</v>
      </c>
      <c r="K2288" t="s">
        <v>230</v>
      </c>
      <c r="L2288" t="s">
        <v>3809</v>
      </c>
      <c r="M2288" t="s">
        <v>2388</v>
      </c>
      <c r="N2288" s="1" t="s">
        <v>247</v>
      </c>
    </row>
    <row r="2289" spans="1:14" x14ac:dyDescent="0.3">
      <c r="A2289" s="1" t="s">
        <v>3745</v>
      </c>
      <c r="B2289" t="s">
        <v>3820</v>
      </c>
      <c r="C2289" s="2" t="s">
        <v>3821</v>
      </c>
      <c r="D2289" t="s">
        <v>282</v>
      </c>
      <c r="E2289" s="3" t="s">
        <v>152</v>
      </c>
      <c r="F2289" s="14" t="s">
        <v>119</v>
      </c>
      <c r="G2289" s="5" t="s">
        <v>3822</v>
      </c>
      <c r="H2289" s="6" t="s">
        <v>120</v>
      </c>
      <c r="I2289" s="4" t="s">
        <v>178</v>
      </c>
      <c r="J2289" s="4" t="s">
        <v>121</v>
      </c>
      <c r="K2289" t="s">
        <v>230</v>
      </c>
      <c r="L2289" t="s">
        <v>3823</v>
      </c>
      <c r="M2289" t="s">
        <v>1834</v>
      </c>
      <c r="N2289" s="1" t="s">
        <v>247</v>
      </c>
    </row>
    <row r="2290" spans="1:14" x14ac:dyDescent="0.3">
      <c r="A2290" s="1" t="s">
        <v>3745</v>
      </c>
      <c r="B2290" t="s">
        <v>3820</v>
      </c>
      <c r="C2290" s="2" t="s">
        <v>3824</v>
      </c>
      <c r="D2290" t="s">
        <v>282</v>
      </c>
      <c r="E2290" s="3" t="s">
        <v>152</v>
      </c>
      <c r="F2290" s="14" t="s">
        <v>119</v>
      </c>
      <c r="G2290" s="5" t="s">
        <v>3822</v>
      </c>
      <c r="H2290" s="6" t="s">
        <v>120</v>
      </c>
      <c r="I2290" s="4" t="s">
        <v>178</v>
      </c>
      <c r="J2290" s="4" t="s">
        <v>121</v>
      </c>
      <c r="K2290" t="s">
        <v>230</v>
      </c>
      <c r="L2290" t="s">
        <v>3823</v>
      </c>
      <c r="M2290" t="s">
        <v>1834</v>
      </c>
      <c r="N2290" s="1" t="s">
        <v>247</v>
      </c>
    </row>
    <row r="2291" spans="1:14" x14ac:dyDescent="0.3">
      <c r="A2291" s="1" t="s">
        <v>3745</v>
      </c>
      <c r="B2291" t="s">
        <v>3825</v>
      </c>
      <c r="C2291" s="2" t="s">
        <v>3826</v>
      </c>
      <c r="D2291" t="s">
        <v>282</v>
      </c>
      <c r="E2291" s="3" t="s">
        <v>152</v>
      </c>
      <c r="F2291" s="14" t="s">
        <v>119</v>
      </c>
      <c r="G2291" s="5" t="s">
        <v>182</v>
      </c>
      <c r="H2291" s="6" t="s">
        <v>120</v>
      </c>
      <c r="I2291" s="4" t="s">
        <v>161</v>
      </c>
      <c r="J2291" s="4" t="s">
        <v>121</v>
      </c>
      <c r="K2291" t="s">
        <v>230</v>
      </c>
      <c r="L2291" t="s">
        <v>262</v>
      </c>
      <c r="M2291" t="s">
        <v>3827</v>
      </c>
      <c r="N2291" s="1" t="s">
        <v>247</v>
      </c>
    </row>
    <row r="2292" spans="1:14" x14ac:dyDescent="0.3">
      <c r="A2292" s="1" t="s">
        <v>3745</v>
      </c>
      <c r="B2292" t="s">
        <v>3825</v>
      </c>
      <c r="C2292" s="2" t="s">
        <v>3828</v>
      </c>
      <c r="D2292" t="s">
        <v>282</v>
      </c>
      <c r="E2292" s="3" t="s">
        <v>152</v>
      </c>
      <c r="F2292" s="14" t="s">
        <v>119</v>
      </c>
      <c r="G2292" s="5" t="s">
        <v>182</v>
      </c>
      <c r="H2292" s="6" t="s">
        <v>120</v>
      </c>
      <c r="I2292" s="4" t="s">
        <v>161</v>
      </c>
      <c r="J2292" s="4" t="s">
        <v>121</v>
      </c>
      <c r="K2292" t="s">
        <v>230</v>
      </c>
      <c r="L2292" t="s">
        <v>262</v>
      </c>
      <c r="M2292" t="s">
        <v>3827</v>
      </c>
      <c r="N2292" s="1" t="s">
        <v>247</v>
      </c>
    </row>
    <row r="2293" spans="1:14" x14ac:dyDescent="0.3">
      <c r="A2293" s="1" t="s">
        <v>3745</v>
      </c>
      <c r="B2293" t="s">
        <v>3825</v>
      </c>
      <c r="C2293" s="2" t="s">
        <v>3829</v>
      </c>
      <c r="D2293" t="s">
        <v>282</v>
      </c>
      <c r="E2293" s="3" t="s">
        <v>152</v>
      </c>
      <c r="F2293" s="14" t="s">
        <v>119</v>
      </c>
      <c r="G2293" s="5" t="s">
        <v>182</v>
      </c>
      <c r="H2293" s="6" t="s">
        <v>120</v>
      </c>
      <c r="I2293" s="4" t="s">
        <v>161</v>
      </c>
      <c r="J2293" s="4" t="s">
        <v>121</v>
      </c>
      <c r="K2293" t="s">
        <v>230</v>
      </c>
      <c r="L2293" t="s">
        <v>262</v>
      </c>
      <c r="M2293" t="s">
        <v>3827</v>
      </c>
      <c r="N2293" s="1" t="s">
        <v>247</v>
      </c>
    </row>
    <row r="2294" spans="1:14" x14ac:dyDescent="0.3">
      <c r="A2294" s="1" t="s">
        <v>3745</v>
      </c>
      <c r="B2294" t="s">
        <v>3825</v>
      </c>
      <c r="C2294" s="2" t="s">
        <v>34</v>
      </c>
      <c r="D2294" t="s">
        <v>470</v>
      </c>
      <c r="E2294" s="3" t="s">
        <v>152</v>
      </c>
      <c r="F2294" s="14" t="s">
        <v>119</v>
      </c>
      <c r="G2294" s="5" t="s">
        <v>182</v>
      </c>
      <c r="H2294" s="6" t="s">
        <v>120</v>
      </c>
      <c r="I2294" s="4" t="s">
        <v>161</v>
      </c>
      <c r="J2294" s="4" t="s">
        <v>121</v>
      </c>
      <c r="K2294" t="s">
        <v>230</v>
      </c>
      <c r="L2294" t="s">
        <v>262</v>
      </c>
      <c r="M2294" t="s">
        <v>3827</v>
      </c>
      <c r="N2294" s="1" t="s">
        <v>247</v>
      </c>
    </row>
    <row r="2295" spans="1:14" x14ac:dyDescent="0.3">
      <c r="A2295" s="1" t="s">
        <v>3745</v>
      </c>
      <c r="B2295" t="s">
        <v>3825</v>
      </c>
      <c r="C2295" s="2" t="s">
        <v>3830</v>
      </c>
      <c r="D2295" t="s">
        <v>282</v>
      </c>
      <c r="E2295" s="3" t="s">
        <v>152</v>
      </c>
      <c r="F2295" s="14" t="s">
        <v>119</v>
      </c>
      <c r="G2295" s="5" t="s">
        <v>182</v>
      </c>
      <c r="H2295" s="6" t="s">
        <v>120</v>
      </c>
      <c r="I2295" s="4" t="s">
        <v>161</v>
      </c>
      <c r="J2295" s="4" t="s">
        <v>121</v>
      </c>
      <c r="K2295" t="s">
        <v>230</v>
      </c>
      <c r="L2295" t="s">
        <v>262</v>
      </c>
      <c r="M2295" t="s">
        <v>3827</v>
      </c>
      <c r="N2295" t="s">
        <v>247</v>
      </c>
    </row>
    <row r="2296" spans="1:14" x14ac:dyDescent="0.3">
      <c r="A2296" s="1" t="s">
        <v>3745</v>
      </c>
      <c r="B2296" t="s">
        <v>3825</v>
      </c>
      <c r="C2296" s="2" t="s">
        <v>3831</v>
      </c>
      <c r="D2296" t="s">
        <v>282</v>
      </c>
      <c r="E2296" s="3" t="s">
        <v>152</v>
      </c>
      <c r="F2296" s="14" t="s">
        <v>119</v>
      </c>
      <c r="G2296" s="5" t="s">
        <v>182</v>
      </c>
      <c r="H2296" s="6" t="s">
        <v>120</v>
      </c>
      <c r="I2296" s="4" t="s">
        <v>161</v>
      </c>
      <c r="J2296" s="4" t="s">
        <v>121</v>
      </c>
      <c r="K2296" t="s">
        <v>230</v>
      </c>
      <c r="L2296" t="s">
        <v>262</v>
      </c>
      <c r="M2296" t="s">
        <v>3827</v>
      </c>
      <c r="N2296" s="1" t="s">
        <v>247</v>
      </c>
    </row>
    <row r="2297" spans="1:14" x14ac:dyDescent="0.3">
      <c r="A2297" s="1" t="s">
        <v>3745</v>
      </c>
      <c r="B2297" t="s">
        <v>3825</v>
      </c>
      <c r="C2297" s="2" t="s">
        <v>3832</v>
      </c>
      <c r="D2297" t="s">
        <v>470</v>
      </c>
      <c r="E2297" s="3" t="s">
        <v>152</v>
      </c>
      <c r="F2297" s="14" t="s">
        <v>119</v>
      </c>
      <c r="G2297" s="5" t="s">
        <v>182</v>
      </c>
      <c r="H2297" s="6" t="s">
        <v>120</v>
      </c>
      <c r="I2297" s="4" t="s">
        <v>161</v>
      </c>
      <c r="J2297" s="4" t="s">
        <v>121</v>
      </c>
      <c r="K2297" t="s">
        <v>230</v>
      </c>
      <c r="L2297" t="s">
        <v>262</v>
      </c>
      <c r="M2297" t="s">
        <v>3827</v>
      </c>
      <c r="N2297" s="1" t="s">
        <v>247</v>
      </c>
    </row>
    <row r="2298" spans="1:14" x14ac:dyDescent="0.3">
      <c r="A2298" s="1" t="s">
        <v>3745</v>
      </c>
      <c r="B2298" t="s">
        <v>3825</v>
      </c>
      <c r="C2298" s="2" t="s">
        <v>3833</v>
      </c>
      <c r="D2298" t="s">
        <v>282</v>
      </c>
      <c r="E2298" s="3" t="s">
        <v>152</v>
      </c>
      <c r="F2298" s="14" t="s">
        <v>119</v>
      </c>
      <c r="G2298" s="5" t="s">
        <v>182</v>
      </c>
      <c r="H2298" s="6" t="s">
        <v>120</v>
      </c>
      <c r="I2298" s="4" t="s">
        <v>161</v>
      </c>
      <c r="J2298" s="4" t="s">
        <v>121</v>
      </c>
      <c r="K2298" t="s">
        <v>235</v>
      </c>
      <c r="L2298" t="s">
        <v>262</v>
      </c>
      <c r="M2298" t="s">
        <v>3827</v>
      </c>
      <c r="N2298" s="1" t="s">
        <v>247</v>
      </c>
    </row>
    <row r="2299" spans="1:14" x14ac:dyDescent="0.3">
      <c r="A2299" s="1" t="s">
        <v>3745</v>
      </c>
      <c r="B2299" t="s">
        <v>3825</v>
      </c>
      <c r="C2299" s="2" t="s">
        <v>183</v>
      </c>
      <c r="D2299" t="s">
        <v>470</v>
      </c>
      <c r="E2299" s="3" t="s">
        <v>152</v>
      </c>
      <c r="F2299" s="14" t="s">
        <v>119</v>
      </c>
      <c r="G2299" s="5" t="s">
        <v>182</v>
      </c>
      <c r="H2299" s="6" t="s">
        <v>120</v>
      </c>
      <c r="I2299" s="4" t="s">
        <v>161</v>
      </c>
      <c r="J2299" s="4" t="s">
        <v>121</v>
      </c>
      <c r="K2299" t="s">
        <v>230</v>
      </c>
      <c r="L2299" t="s">
        <v>262</v>
      </c>
      <c r="M2299" t="s">
        <v>3827</v>
      </c>
      <c r="N2299" s="1" t="s">
        <v>247</v>
      </c>
    </row>
    <row r="2300" spans="1:14" x14ac:dyDescent="0.3">
      <c r="A2300" s="1" t="s">
        <v>3745</v>
      </c>
      <c r="B2300" t="s">
        <v>3825</v>
      </c>
      <c r="C2300" s="2" t="s">
        <v>3834</v>
      </c>
      <c r="D2300" t="s">
        <v>282</v>
      </c>
      <c r="E2300" s="3" t="s">
        <v>152</v>
      </c>
      <c r="F2300" s="14" t="s">
        <v>119</v>
      </c>
      <c r="G2300" s="5" t="s">
        <v>182</v>
      </c>
      <c r="H2300" s="6" t="s">
        <v>120</v>
      </c>
      <c r="I2300" s="4" t="s">
        <v>161</v>
      </c>
      <c r="J2300" s="4" t="s">
        <v>121</v>
      </c>
      <c r="K2300" t="s">
        <v>230</v>
      </c>
      <c r="L2300" t="s">
        <v>262</v>
      </c>
      <c r="M2300" t="s">
        <v>3827</v>
      </c>
      <c r="N2300" s="1" t="s">
        <v>247</v>
      </c>
    </row>
    <row r="2301" spans="1:14" x14ac:dyDescent="0.3">
      <c r="A2301" s="1" t="s">
        <v>3745</v>
      </c>
      <c r="B2301" t="s">
        <v>3825</v>
      </c>
      <c r="C2301" s="2" t="s">
        <v>3835</v>
      </c>
      <c r="D2301" t="s">
        <v>282</v>
      </c>
      <c r="E2301" s="3" t="s">
        <v>152</v>
      </c>
      <c r="F2301" s="14" t="s">
        <v>119</v>
      </c>
      <c r="G2301" s="5" t="s">
        <v>182</v>
      </c>
      <c r="H2301" s="6" t="s">
        <v>120</v>
      </c>
      <c r="I2301" s="4" t="s">
        <v>161</v>
      </c>
      <c r="J2301" s="4" t="s">
        <v>121</v>
      </c>
      <c r="K2301" t="s">
        <v>230</v>
      </c>
      <c r="L2301" t="s">
        <v>262</v>
      </c>
      <c r="M2301" t="s">
        <v>3827</v>
      </c>
      <c r="N2301" s="1" t="s">
        <v>247</v>
      </c>
    </row>
    <row r="2302" spans="1:14" x14ac:dyDescent="0.3">
      <c r="A2302" s="1" t="s">
        <v>3745</v>
      </c>
      <c r="B2302" t="s">
        <v>3825</v>
      </c>
      <c r="C2302" s="2" t="s">
        <v>3836</v>
      </c>
      <c r="D2302" t="s">
        <v>282</v>
      </c>
      <c r="E2302" s="3" t="s">
        <v>152</v>
      </c>
      <c r="F2302" s="14" t="s">
        <v>119</v>
      </c>
      <c r="G2302" s="5" t="s">
        <v>182</v>
      </c>
      <c r="H2302" s="6" t="s">
        <v>120</v>
      </c>
      <c r="I2302" s="4" t="s">
        <v>161</v>
      </c>
      <c r="J2302" s="4" t="s">
        <v>121</v>
      </c>
      <c r="K2302" t="s">
        <v>230</v>
      </c>
      <c r="L2302" t="s">
        <v>262</v>
      </c>
      <c r="M2302" t="s">
        <v>3827</v>
      </c>
      <c r="N2302" s="1" t="s">
        <v>247</v>
      </c>
    </row>
    <row r="2303" spans="1:14" x14ac:dyDescent="0.3">
      <c r="A2303" s="1" t="s">
        <v>3745</v>
      </c>
      <c r="B2303" t="s">
        <v>3825</v>
      </c>
      <c r="C2303" s="2" t="s">
        <v>3837</v>
      </c>
      <c r="D2303" t="s">
        <v>282</v>
      </c>
      <c r="E2303" s="3" t="s">
        <v>152</v>
      </c>
      <c r="F2303" s="14" t="s">
        <v>119</v>
      </c>
      <c r="G2303" s="5" t="s">
        <v>182</v>
      </c>
      <c r="H2303" s="6" t="s">
        <v>120</v>
      </c>
      <c r="I2303" s="4" t="s">
        <v>161</v>
      </c>
      <c r="J2303" s="4" t="s">
        <v>121</v>
      </c>
      <c r="K2303" t="s">
        <v>235</v>
      </c>
      <c r="L2303" t="s">
        <v>262</v>
      </c>
      <c r="M2303" t="s">
        <v>3827</v>
      </c>
      <c r="N2303" s="1" t="s">
        <v>247</v>
      </c>
    </row>
    <row r="2304" spans="1:14" x14ac:dyDescent="0.3">
      <c r="A2304" s="1" t="s">
        <v>3745</v>
      </c>
      <c r="B2304" t="s">
        <v>3825</v>
      </c>
      <c r="C2304" s="2" t="s">
        <v>3838</v>
      </c>
      <c r="D2304" t="s">
        <v>282</v>
      </c>
      <c r="E2304" s="3" t="s">
        <v>152</v>
      </c>
      <c r="F2304" s="14" t="s">
        <v>119</v>
      </c>
      <c r="G2304" s="5" t="s">
        <v>182</v>
      </c>
      <c r="H2304" s="6" t="s">
        <v>120</v>
      </c>
      <c r="I2304" s="4" t="s">
        <v>161</v>
      </c>
      <c r="J2304" s="4" t="s">
        <v>121</v>
      </c>
      <c r="K2304" t="s">
        <v>230</v>
      </c>
      <c r="L2304" t="s">
        <v>262</v>
      </c>
      <c r="M2304" t="s">
        <v>3827</v>
      </c>
      <c r="N2304" s="1" t="s">
        <v>247</v>
      </c>
    </row>
    <row r="2305" spans="1:14" x14ac:dyDescent="0.3">
      <c r="A2305" s="1" t="s">
        <v>3745</v>
      </c>
      <c r="B2305" t="s">
        <v>3839</v>
      </c>
      <c r="C2305" s="2" t="s">
        <v>3840</v>
      </c>
      <c r="D2305" t="s">
        <v>282</v>
      </c>
      <c r="E2305" s="3" t="s">
        <v>152</v>
      </c>
      <c r="F2305" s="14" t="s">
        <v>119</v>
      </c>
      <c r="G2305" s="5" t="s">
        <v>551</v>
      </c>
      <c r="H2305" s="6" t="s">
        <v>120</v>
      </c>
      <c r="I2305" s="4" t="s">
        <v>178</v>
      </c>
      <c r="J2305" s="4" t="s">
        <v>121</v>
      </c>
      <c r="K2305" t="s">
        <v>230</v>
      </c>
      <c r="L2305" t="s">
        <v>1834</v>
      </c>
      <c r="M2305" t="s">
        <v>1834</v>
      </c>
      <c r="N2305" t="s">
        <v>247</v>
      </c>
    </row>
    <row r="2306" spans="1:14" x14ac:dyDescent="0.3">
      <c r="A2306" s="1" t="s">
        <v>3745</v>
      </c>
      <c r="B2306" t="s">
        <v>3839</v>
      </c>
      <c r="C2306" s="2" t="s">
        <v>3841</v>
      </c>
      <c r="D2306" t="s">
        <v>282</v>
      </c>
      <c r="E2306" s="7" t="s">
        <v>158</v>
      </c>
      <c r="F2306" s="15" t="s">
        <v>118</v>
      </c>
      <c r="G2306" s="5" t="s">
        <v>551</v>
      </c>
      <c r="H2306" s="6" t="s">
        <v>120</v>
      </c>
      <c r="I2306" s="4" t="s">
        <v>178</v>
      </c>
      <c r="J2306" s="4" t="s">
        <v>121</v>
      </c>
      <c r="K2306" t="s">
        <v>3842</v>
      </c>
      <c r="L2306" t="s">
        <v>1834</v>
      </c>
      <c r="M2306" t="s">
        <v>1834</v>
      </c>
      <c r="N2306" s="1" t="s">
        <v>247</v>
      </c>
    </row>
    <row r="2307" spans="1:14" x14ac:dyDescent="0.3">
      <c r="A2307" s="1" t="s">
        <v>3745</v>
      </c>
      <c r="B2307" t="s">
        <v>3839</v>
      </c>
      <c r="C2307" s="2" t="s">
        <v>3843</v>
      </c>
      <c r="D2307" t="s">
        <v>282</v>
      </c>
      <c r="E2307" s="3" t="s">
        <v>152</v>
      </c>
      <c r="F2307" s="14" t="s">
        <v>119</v>
      </c>
      <c r="G2307" s="5" t="s">
        <v>551</v>
      </c>
      <c r="H2307" s="6" t="s">
        <v>120</v>
      </c>
      <c r="I2307" s="4" t="s">
        <v>178</v>
      </c>
      <c r="J2307" s="4" t="s">
        <v>121</v>
      </c>
      <c r="K2307" t="s">
        <v>230</v>
      </c>
      <c r="L2307" t="s">
        <v>1834</v>
      </c>
      <c r="M2307" t="s">
        <v>1834</v>
      </c>
      <c r="N2307" s="1" t="s">
        <v>247</v>
      </c>
    </row>
    <row r="2308" spans="1:14" x14ac:dyDescent="0.3">
      <c r="A2308" s="1" t="s">
        <v>3745</v>
      </c>
      <c r="B2308" t="s">
        <v>3839</v>
      </c>
      <c r="C2308" s="2" t="s">
        <v>3844</v>
      </c>
      <c r="D2308" t="s">
        <v>282</v>
      </c>
      <c r="E2308" s="3" t="s">
        <v>152</v>
      </c>
      <c r="F2308" s="14" t="s">
        <v>119</v>
      </c>
      <c r="G2308" s="5" t="s">
        <v>551</v>
      </c>
      <c r="H2308" s="6" t="s">
        <v>120</v>
      </c>
      <c r="I2308" s="4" t="s">
        <v>178</v>
      </c>
      <c r="J2308" s="4" t="s">
        <v>121</v>
      </c>
      <c r="K2308" t="s">
        <v>230</v>
      </c>
      <c r="L2308" t="s">
        <v>1834</v>
      </c>
      <c r="M2308" t="s">
        <v>1834</v>
      </c>
      <c r="N2308" s="1" t="s">
        <v>247</v>
      </c>
    </row>
    <row r="2309" spans="1:14" x14ac:dyDescent="0.3">
      <c r="A2309" s="1" t="s">
        <v>3745</v>
      </c>
      <c r="B2309" t="s">
        <v>3839</v>
      </c>
      <c r="C2309" s="2" t="s">
        <v>3845</v>
      </c>
      <c r="D2309" t="s">
        <v>282</v>
      </c>
      <c r="E2309" s="3" t="s">
        <v>152</v>
      </c>
      <c r="F2309" s="14" t="s">
        <v>119</v>
      </c>
      <c r="G2309" s="5" t="s">
        <v>551</v>
      </c>
      <c r="H2309" s="6" t="s">
        <v>120</v>
      </c>
      <c r="I2309" s="4" t="s">
        <v>178</v>
      </c>
      <c r="J2309" s="4" t="s">
        <v>121</v>
      </c>
      <c r="K2309" t="s">
        <v>230</v>
      </c>
      <c r="L2309" t="s">
        <v>1834</v>
      </c>
      <c r="M2309" t="s">
        <v>1834</v>
      </c>
      <c r="N2309" t="s">
        <v>247</v>
      </c>
    </row>
    <row r="2310" spans="1:14" x14ac:dyDescent="0.3">
      <c r="A2310" s="1" t="s">
        <v>3745</v>
      </c>
      <c r="B2310" t="s">
        <v>3839</v>
      </c>
      <c r="C2310" s="2" t="s">
        <v>3846</v>
      </c>
      <c r="D2310" t="s">
        <v>282</v>
      </c>
      <c r="E2310" s="3" t="s">
        <v>152</v>
      </c>
      <c r="F2310" s="14" t="s">
        <v>119</v>
      </c>
      <c r="G2310" s="5" t="s">
        <v>551</v>
      </c>
      <c r="H2310" s="6" t="s">
        <v>120</v>
      </c>
      <c r="I2310" s="4" t="s">
        <v>178</v>
      </c>
      <c r="J2310" s="4" t="s">
        <v>121</v>
      </c>
      <c r="K2310" t="s">
        <v>230</v>
      </c>
      <c r="L2310" t="s">
        <v>1834</v>
      </c>
      <c r="M2310" t="s">
        <v>1834</v>
      </c>
      <c r="N2310" s="1" t="s">
        <v>247</v>
      </c>
    </row>
    <row r="2311" spans="1:14" x14ac:dyDescent="0.3">
      <c r="A2311" s="1" t="s">
        <v>3745</v>
      </c>
      <c r="B2311" t="s">
        <v>3839</v>
      </c>
      <c r="C2311" s="2" t="s">
        <v>3847</v>
      </c>
      <c r="D2311" t="s">
        <v>282</v>
      </c>
      <c r="E2311" s="3" t="s">
        <v>152</v>
      </c>
      <c r="F2311" s="14" t="s">
        <v>119</v>
      </c>
      <c r="G2311" s="5" t="s">
        <v>551</v>
      </c>
      <c r="H2311" s="6" t="s">
        <v>120</v>
      </c>
      <c r="I2311" s="4" t="s">
        <v>178</v>
      </c>
      <c r="J2311" s="4" t="s">
        <v>121</v>
      </c>
      <c r="K2311" t="s">
        <v>230</v>
      </c>
      <c r="L2311" t="s">
        <v>1834</v>
      </c>
      <c r="M2311" t="s">
        <v>1834</v>
      </c>
      <c r="N2311" s="1" t="s">
        <v>247</v>
      </c>
    </row>
    <row r="2312" spans="1:14" x14ac:dyDescent="0.3">
      <c r="A2312" s="1" t="s">
        <v>3848</v>
      </c>
      <c r="B2312" t="s">
        <v>3849</v>
      </c>
      <c r="C2312" s="2" t="s">
        <v>3850</v>
      </c>
      <c r="D2312" t="s">
        <v>282</v>
      </c>
      <c r="E2312" s="3" t="s">
        <v>152</v>
      </c>
      <c r="F2312" s="14" t="s">
        <v>119</v>
      </c>
      <c r="G2312" s="5" t="s">
        <v>1293</v>
      </c>
      <c r="H2312" s="6" t="s">
        <v>120</v>
      </c>
      <c r="I2312" s="5" t="s">
        <v>1410</v>
      </c>
      <c r="J2312" s="5" t="s">
        <v>120</v>
      </c>
      <c r="K2312" t="s">
        <v>230</v>
      </c>
      <c r="L2312" t="s">
        <v>3851</v>
      </c>
      <c r="M2312" t="s">
        <v>3852</v>
      </c>
      <c r="N2312" s="1" t="s">
        <v>247</v>
      </c>
    </row>
    <row r="2313" spans="1:14" x14ac:dyDescent="0.3">
      <c r="A2313" s="1" t="s">
        <v>136</v>
      </c>
      <c r="B2313" t="s">
        <v>3853</v>
      </c>
      <c r="C2313" s="2" t="s">
        <v>49</v>
      </c>
      <c r="D2313" t="s">
        <v>470</v>
      </c>
      <c r="E2313" s="7" t="s">
        <v>158</v>
      </c>
      <c r="F2313" s="15" t="s">
        <v>118</v>
      </c>
      <c r="G2313" s="5" t="s">
        <v>190</v>
      </c>
      <c r="H2313" s="6" t="s">
        <v>120</v>
      </c>
      <c r="I2313" s="9" t="s">
        <v>3854</v>
      </c>
      <c r="J2313" s="4" t="s">
        <v>121</v>
      </c>
      <c r="K2313" t="s">
        <v>230</v>
      </c>
      <c r="L2313" t="s">
        <v>3855</v>
      </c>
      <c r="M2313" t="s">
        <v>245</v>
      </c>
      <c r="N2313" s="1" t="s">
        <v>247</v>
      </c>
    </row>
    <row r="2314" spans="1:14" x14ac:dyDescent="0.3">
      <c r="A2314" s="1" t="s">
        <v>136</v>
      </c>
      <c r="B2314" t="s">
        <v>3853</v>
      </c>
      <c r="C2314" s="2" t="s">
        <v>50</v>
      </c>
      <c r="D2314" t="s">
        <v>470</v>
      </c>
      <c r="E2314" s="7" t="s">
        <v>158</v>
      </c>
      <c r="F2314" s="15" t="s">
        <v>118</v>
      </c>
      <c r="G2314" s="5" t="s">
        <v>190</v>
      </c>
      <c r="H2314" s="6" t="s">
        <v>120</v>
      </c>
      <c r="I2314" s="9" t="s">
        <v>3854</v>
      </c>
      <c r="J2314" s="4" t="s">
        <v>121</v>
      </c>
      <c r="K2314" t="s">
        <v>230</v>
      </c>
      <c r="L2314" t="s">
        <v>3855</v>
      </c>
      <c r="M2314" t="s">
        <v>245</v>
      </c>
      <c r="N2314" s="1" t="s">
        <v>247</v>
      </c>
    </row>
    <row r="2315" spans="1:14" x14ac:dyDescent="0.3">
      <c r="A2315" s="1" t="s">
        <v>136</v>
      </c>
      <c r="B2315" t="s">
        <v>3853</v>
      </c>
      <c r="C2315" s="2" t="s">
        <v>51</v>
      </c>
      <c r="D2315" t="s">
        <v>470</v>
      </c>
      <c r="E2315" s="7" t="s">
        <v>158</v>
      </c>
      <c r="F2315" s="15" t="s">
        <v>118</v>
      </c>
      <c r="G2315" s="5" t="s">
        <v>190</v>
      </c>
      <c r="H2315" s="6" t="s">
        <v>120</v>
      </c>
      <c r="I2315" s="9" t="s">
        <v>3854</v>
      </c>
      <c r="J2315" s="4" t="s">
        <v>121</v>
      </c>
      <c r="K2315" t="s">
        <v>230</v>
      </c>
      <c r="L2315" t="s">
        <v>3855</v>
      </c>
      <c r="M2315" t="s">
        <v>245</v>
      </c>
      <c r="N2315" t="s">
        <v>247</v>
      </c>
    </row>
    <row r="2316" spans="1:14" x14ac:dyDescent="0.3">
      <c r="A2316" s="1" t="s">
        <v>136</v>
      </c>
      <c r="B2316" t="s">
        <v>3853</v>
      </c>
      <c r="C2316" s="2" t="s">
        <v>52</v>
      </c>
      <c r="D2316" t="s">
        <v>470</v>
      </c>
      <c r="E2316" s="7" t="s">
        <v>158</v>
      </c>
      <c r="F2316" s="15" t="s">
        <v>118</v>
      </c>
      <c r="G2316" s="5" t="s">
        <v>190</v>
      </c>
      <c r="H2316" s="6" t="s">
        <v>120</v>
      </c>
      <c r="I2316" s="9" t="s">
        <v>3854</v>
      </c>
      <c r="J2316" s="4" t="s">
        <v>121</v>
      </c>
      <c r="K2316" t="s">
        <v>230</v>
      </c>
      <c r="L2316" t="s">
        <v>3855</v>
      </c>
      <c r="M2316" t="s">
        <v>245</v>
      </c>
      <c r="N2316" s="1" t="s">
        <v>247</v>
      </c>
    </row>
    <row r="2317" spans="1:14" x14ac:dyDescent="0.3">
      <c r="A2317" s="1" t="s">
        <v>136</v>
      </c>
      <c r="B2317" t="s">
        <v>3853</v>
      </c>
      <c r="C2317" s="2" t="s">
        <v>53</v>
      </c>
      <c r="D2317" t="s">
        <v>470</v>
      </c>
      <c r="E2317" s="7" t="s">
        <v>158</v>
      </c>
      <c r="F2317" s="15" t="s">
        <v>118</v>
      </c>
      <c r="G2317" s="5" t="s">
        <v>190</v>
      </c>
      <c r="H2317" s="6" t="s">
        <v>120</v>
      </c>
      <c r="I2317" s="9" t="s">
        <v>3854</v>
      </c>
      <c r="J2317" s="4" t="s">
        <v>121</v>
      </c>
      <c r="K2317" t="s">
        <v>230</v>
      </c>
      <c r="L2317" t="s">
        <v>3855</v>
      </c>
      <c r="M2317" t="s">
        <v>245</v>
      </c>
      <c r="N2317" s="1" t="s">
        <v>247</v>
      </c>
    </row>
    <row r="2318" spans="1:14" x14ac:dyDescent="0.3">
      <c r="A2318" s="1" t="s">
        <v>136</v>
      </c>
      <c r="B2318" t="s">
        <v>3853</v>
      </c>
      <c r="C2318" s="2" t="s">
        <v>54</v>
      </c>
      <c r="D2318" t="s">
        <v>470</v>
      </c>
      <c r="E2318" s="7" t="s">
        <v>158</v>
      </c>
      <c r="F2318" s="15" t="s">
        <v>118</v>
      </c>
      <c r="G2318" s="5" t="s">
        <v>190</v>
      </c>
      <c r="H2318" s="6" t="s">
        <v>120</v>
      </c>
      <c r="I2318" s="9" t="s">
        <v>3854</v>
      </c>
      <c r="J2318" s="4" t="s">
        <v>121</v>
      </c>
      <c r="K2318" t="s">
        <v>230</v>
      </c>
      <c r="L2318" t="s">
        <v>3855</v>
      </c>
      <c r="M2318" t="s">
        <v>245</v>
      </c>
      <c r="N2318" s="1" t="s">
        <v>247</v>
      </c>
    </row>
    <row r="2319" spans="1:14" x14ac:dyDescent="0.3">
      <c r="A2319" s="1" t="s">
        <v>136</v>
      </c>
      <c r="B2319" t="s">
        <v>3853</v>
      </c>
      <c r="C2319" s="2" t="s">
        <v>55</v>
      </c>
      <c r="D2319" t="s">
        <v>470</v>
      </c>
      <c r="E2319" s="7" t="s">
        <v>158</v>
      </c>
      <c r="F2319" s="15" t="s">
        <v>118</v>
      </c>
      <c r="G2319" s="5" t="s">
        <v>190</v>
      </c>
      <c r="H2319" s="6" t="s">
        <v>120</v>
      </c>
      <c r="I2319" s="9" t="s">
        <v>3854</v>
      </c>
      <c r="J2319" s="4" t="s">
        <v>121</v>
      </c>
      <c r="K2319" t="s">
        <v>230</v>
      </c>
      <c r="L2319" t="s">
        <v>3855</v>
      </c>
      <c r="M2319" t="s">
        <v>245</v>
      </c>
      <c r="N2319" s="1" t="s">
        <v>247</v>
      </c>
    </row>
    <row r="2320" spans="1:14" x14ac:dyDescent="0.3">
      <c r="A2320" s="1" t="s">
        <v>136</v>
      </c>
      <c r="B2320" t="s">
        <v>3853</v>
      </c>
      <c r="C2320" s="2" t="s">
        <v>56</v>
      </c>
      <c r="D2320" t="s">
        <v>470</v>
      </c>
      <c r="E2320" s="7" t="s">
        <v>158</v>
      </c>
      <c r="F2320" s="15" t="s">
        <v>118</v>
      </c>
      <c r="G2320" s="5" t="s">
        <v>190</v>
      </c>
      <c r="H2320" s="6" t="s">
        <v>120</v>
      </c>
      <c r="I2320" s="9" t="s">
        <v>3854</v>
      </c>
      <c r="J2320" s="4" t="s">
        <v>121</v>
      </c>
      <c r="K2320" t="s">
        <v>230</v>
      </c>
      <c r="L2320" t="s">
        <v>3855</v>
      </c>
      <c r="M2320" t="s">
        <v>245</v>
      </c>
      <c r="N2320" s="1" t="s">
        <v>247</v>
      </c>
    </row>
    <row r="2321" spans="1:14" x14ac:dyDescent="0.3">
      <c r="A2321" s="1" t="s">
        <v>136</v>
      </c>
      <c r="B2321" t="s">
        <v>3853</v>
      </c>
      <c r="C2321" s="2" t="s">
        <v>48</v>
      </c>
      <c r="D2321" t="s">
        <v>470</v>
      </c>
      <c r="E2321" s="7" t="s">
        <v>158</v>
      </c>
      <c r="F2321" s="15" t="s">
        <v>118</v>
      </c>
      <c r="G2321" s="5" t="s">
        <v>190</v>
      </c>
      <c r="H2321" s="6" t="s">
        <v>120</v>
      </c>
      <c r="I2321" s="5" t="s">
        <v>3856</v>
      </c>
      <c r="J2321" s="5" t="s">
        <v>120</v>
      </c>
      <c r="K2321" t="s">
        <v>235</v>
      </c>
      <c r="L2321" t="s">
        <v>3855</v>
      </c>
      <c r="M2321" t="s">
        <v>245</v>
      </c>
      <c r="N2321" s="1" t="s">
        <v>247</v>
      </c>
    </row>
    <row r="2322" spans="1:14" x14ac:dyDescent="0.3">
      <c r="A2322" s="1" t="s">
        <v>136</v>
      </c>
      <c r="B2322" t="s">
        <v>3857</v>
      </c>
      <c r="C2322" s="2" t="s">
        <v>3858</v>
      </c>
      <c r="D2322" t="s">
        <v>282</v>
      </c>
      <c r="E2322" s="3" t="s">
        <v>152</v>
      </c>
      <c r="F2322" s="14" t="s">
        <v>119</v>
      </c>
      <c r="G2322" s="5" t="s">
        <v>3859</v>
      </c>
      <c r="H2322" s="6" t="s">
        <v>120</v>
      </c>
      <c r="I2322" s="4" t="s">
        <v>3860</v>
      </c>
      <c r="J2322" s="4" t="s">
        <v>121</v>
      </c>
      <c r="K2322" t="s">
        <v>230</v>
      </c>
      <c r="L2322" t="s">
        <v>3861</v>
      </c>
      <c r="M2322" t="s">
        <v>3862</v>
      </c>
      <c r="N2322" t="s">
        <v>247</v>
      </c>
    </row>
    <row r="2323" spans="1:14" x14ac:dyDescent="0.3">
      <c r="A2323" s="1" t="s">
        <v>136</v>
      </c>
      <c r="B2323" t="s">
        <v>3857</v>
      </c>
      <c r="C2323" s="2" t="s">
        <v>3863</v>
      </c>
      <c r="D2323" t="s">
        <v>282</v>
      </c>
      <c r="E2323" s="3" t="s">
        <v>152</v>
      </c>
      <c r="F2323" s="14" t="s">
        <v>119</v>
      </c>
      <c r="G2323" s="5" t="s">
        <v>3859</v>
      </c>
      <c r="H2323" s="6" t="s">
        <v>120</v>
      </c>
      <c r="I2323" s="4" t="s">
        <v>3860</v>
      </c>
      <c r="J2323" s="4" t="s">
        <v>121</v>
      </c>
      <c r="K2323" t="s">
        <v>387</v>
      </c>
      <c r="L2323" t="s">
        <v>3861</v>
      </c>
      <c r="M2323" t="s">
        <v>3862</v>
      </c>
      <c r="N2323" s="1" t="s">
        <v>247</v>
      </c>
    </row>
    <row r="2324" spans="1:14" x14ac:dyDescent="0.3">
      <c r="A2324" s="1" t="s">
        <v>136</v>
      </c>
      <c r="B2324" t="s">
        <v>3864</v>
      </c>
      <c r="C2324" s="2" t="s">
        <v>3865</v>
      </c>
      <c r="D2324" t="s">
        <v>282</v>
      </c>
      <c r="E2324" s="7" t="s">
        <v>158</v>
      </c>
      <c r="F2324" s="15" t="s">
        <v>118</v>
      </c>
      <c r="G2324" s="5" t="s">
        <v>3859</v>
      </c>
      <c r="H2324" s="6" t="s">
        <v>120</v>
      </c>
      <c r="I2324" s="4" t="s">
        <v>3860</v>
      </c>
      <c r="J2324" s="4" t="s">
        <v>121</v>
      </c>
      <c r="K2324" t="s">
        <v>3866</v>
      </c>
      <c r="L2324" t="s">
        <v>3861</v>
      </c>
      <c r="M2324" t="s">
        <v>3862</v>
      </c>
      <c r="N2324" s="1" t="s">
        <v>247</v>
      </c>
    </row>
    <row r="2325" spans="1:14" x14ac:dyDescent="0.3">
      <c r="A2325" s="1" t="s">
        <v>136</v>
      </c>
      <c r="B2325" t="s">
        <v>3864</v>
      </c>
      <c r="C2325" s="2" t="s">
        <v>3867</v>
      </c>
      <c r="D2325" t="s">
        <v>282</v>
      </c>
      <c r="E2325" s="7" t="s">
        <v>158</v>
      </c>
      <c r="F2325" s="15" t="s">
        <v>118</v>
      </c>
      <c r="G2325" s="5" t="s">
        <v>3868</v>
      </c>
      <c r="H2325" s="6" t="s">
        <v>120</v>
      </c>
      <c r="I2325" s="4" t="s">
        <v>3869</v>
      </c>
      <c r="J2325" s="4" t="s">
        <v>121</v>
      </c>
      <c r="K2325" t="s">
        <v>235</v>
      </c>
      <c r="L2325" t="s">
        <v>3870</v>
      </c>
      <c r="M2325" t="s">
        <v>247</v>
      </c>
      <c r="N2325" s="1" t="s">
        <v>247</v>
      </c>
    </row>
    <row r="2326" spans="1:14" x14ac:dyDescent="0.3">
      <c r="A2326" s="1" t="s">
        <v>136</v>
      </c>
      <c r="B2326" t="s">
        <v>3864</v>
      </c>
      <c r="C2326" s="2" t="s">
        <v>3871</v>
      </c>
      <c r="D2326" t="s">
        <v>282</v>
      </c>
      <c r="E2326" s="7" t="s">
        <v>158</v>
      </c>
      <c r="F2326" s="15" t="s">
        <v>118</v>
      </c>
      <c r="G2326" s="5" t="s">
        <v>3859</v>
      </c>
      <c r="H2326" s="6" t="s">
        <v>120</v>
      </c>
      <c r="I2326" s="4" t="s">
        <v>3860</v>
      </c>
      <c r="J2326" s="4" t="s">
        <v>121</v>
      </c>
      <c r="K2326" t="s">
        <v>3866</v>
      </c>
      <c r="L2326" t="s">
        <v>3861</v>
      </c>
      <c r="M2326" t="s">
        <v>3862</v>
      </c>
      <c r="N2326" t="s">
        <v>247</v>
      </c>
    </row>
    <row r="2327" spans="1:14" x14ac:dyDescent="0.3">
      <c r="A2327" s="1" t="s">
        <v>136</v>
      </c>
      <c r="B2327" t="s">
        <v>3872</v>
      </c>
      <c r="C2327" s="2" t="s">
        <v>3873</v>
      </c>
      <c r="D2327" t="s">
        <v>282</v>
      </c>
      <c r="E2327" s="10" t="s">
        <v>187</v>
      </c>
      <c r="F2327" s="14" t="s">
        <v>119</v>
      </c>
      <c r="G2327" s="5" t="s">
        <v>3859</v>
      </c>
      <c r="H2327" s="6" t="s">
        <v>120</v>
      </c>
      <c r="I2327" s="4" t="s">
        <v>3860</v>
      </c>
      <c r="J2327" s="4" t="s">
        <v>121</v>
      </c>
      <c r="K2327" t="s">
        <v>230</v>
      </c>
      <c r="L2327" t="s">
        <v>3861</v>
      </c>
      <c r="M2327" t="s">
        <v>3862</v>
      </c>
      <c r="N2327" s="1" t="s">
        <v>247</v>
      </c>
    </row>
    <row r="2328" spans="1:14" x14ac:dyDescent="0.3">
      <c r="A2328" s="1" t="s">
        <v>136</v>
      </c>
      <c r="B2328" t="s">
        <v>3872</v>
      </c>
      <c r="C2328" s="2" t="s">
        <v>3874</v>
      </c>
      <c r="D2328" t="s">
        <v>282</v>
      </c>
      <c r="E2328" s="10" t="s">
        <v>187</v>
      </c>
      <c r="F2328" s="14" t="s">
        <v>119</v>
      </c>
      <c r="G2328" s="5" t="s">
        <v>3859</v>
      </c>
      <c r="H2328" s="6" t="s">
        <v>120</v>
      </c>
      <c r="I2328" s="4" t="s">
        <v>3860</v>
      </c>
      <c r="J2328" s="4" t="s">
        <v>121</v>
      </c>
      <c r="K2328" t="s">
        <v>230</v>
      </c>
      <c r="L2328" t="s">
        <v>3861</v>
      </c>
      <c r="M2328" t="s">
        <v>3862</v>
      </c>
      <c r="N2328" s="1" t="s">
        <v>247</v>
      </c>
    </row>
    <row r="2329" spans="1:14" x14ac:dyDescent="0.3">
      <c r="A2329" s="1" t="s">
        <v>136</v>
      </c>
      <c r="B2329" t="s">
        <v>3872</v>
      </c>
      <c r="C2329" s="2" t="s">
        <v>3875</v>
      </c>
      <c r="D2329" t="s">
        <v>282</v>
      </c>
      <c r="E2329" s="10" t="s">
        <v>187</v>
      </c>
      <c r="F2329" s="14" t="s">
        <v>119</v>
      </c>
      <c r="G2329" s="5" t="s">
        <v>3859</v>
      </c>
      <c r="H2329" s="6" t="s">
        <v>120</v>
      </c>
      <c r="I2329" s="4" t="s">
        <v>3860</v>
      </c>
      <c r="J2329" s="4" t="s">
        <v>121</v>
      </c>
      <c r="K2329" t="s">
        <v>230</v>
      </c>
      <c r="L2329" t="s">
        <v>3861</v>
      </c>
      <c r="M2329" t="s">
        <v>3862</v>
      </c>
      <c r="N2329" s="1" t="s">
        <v>247</v>
      </c>
    </row>
    <row r="2330" spans="1:14" x14ac:dyDescent="0.3">
      <c r="A2330" s="1" t="s">
        <v>3876</v>
      </c>
      <c r="B2330" t="s">
        <v>3877</v>
      </c>
      <c r="C2330" s="2" t="s">
        <v>3878</v>
      </c>
      <c r="D2330" t="s">
        <v>282</v>
      </c>
      <c r="E2330" s="7" t="s">
        <v>158</v>
      </c>
      <c r="F2330" s="15" t="s">
        <v>118</v>
      </c>
      <c r="G2330" s="6" t="s">
        <v>3879</v>
      </c>
      <c r="H2330" s="6" t="s">
        <v>120</v>
      </c>
      <c r="I2330" s="5" t="s">
        <v>565</v>
      </c>
      <c r="J2330" s="5" t="s">
        <v>120</v>
      </c>
      <c r="K2330" t="s">
        <v>230</v>
      </c>
      <c r="L2330" t="s">
        <v>3880</v>
      </c>
      <c r="M2330" t="s">
        <v>3881</v>
      </c>
      <c r="N2330" s="1" t="s">
        <v>247</v>
      </c>
    </row>
    <row r="2331" spans="1:14" x14ac:dyDescent="0.3">
      <c r="A2331" s="1" t="s">
        <v>3876</v>
      </c>
      <c r="B2331" t="s">
        <v>3877</v>
      </c>
      <c r="C2331" s="2" t="s">
        <v>3882</v>
      </c>
      <c r="D2331" t="s">
        <v>282</v>
      </c>
      <c r="E2331" s="7" t="s">
        <v>158</v>
      </c>
      <c r="F2331" s="15" t="s">
        <v>118</v>
      </c>
      <c r="G2331" s="6" t="s">
        <v>3879</v>
      </c>
      <c r="H2331" s="6" t="s">
        <v>120</v>
      </c>
      <c r="I2331" s="5" t="s">
        <v>565</v>
      </c>
      <c r="J2331" s="5" t="s">
        <v>120</v>
      </c>
      <c r="K2331" t="s">
        <v>230</v>
      </c>
      <c r="L2331" t="s">
        <v>3880</v>
      </c>
      <c r="M2331" t="s">
        <v>3881</v>
      </c>
      <c r="N2331" s="1" t="s">
        <v>247</v>
      </c>
    </row>
    <row r="2332" spans="1:14" x14ac:dyDescent="0.3">
      <c r="A2332" s="1" t="s">
        <v>3876</v>
      </c>
      <c r="B2332" t="s">
        <v>3877</v>
      </c>
      <c r="C2332" s="2" t="s">
        <v>3883</v>
      </c>
      <c r="D2332" t="s">
        <v>282</v>
      </c>
      <c r="E2332" s="7" t="s">
        <v>158</v>
      </c>
      <c r="F2332" s="15" t="s">
        <v>118</v>
      </c>
      <c r="G2332" s="6" t="s">
        <v>3879</v>
      </c>
      <c r="H2332" s="6" t="s">
        <v>120</v>
      </c>
      <c r="I2332" s="5" t="s">
        <v>565</v>
      </c>
      <c r="J2332" s="5" t="s">
        <v>120</v>
      </c>
      <c r="K2332" t="s">
        <v>230</v>
      </c>
      <c r="L2332" t="s">
        <v>3880</v>
      </c>
      <c r="M2332" t="s">
        <v>3881</v>
      </c>
      <c r="N2332" s="1" t="s">
        <v>247</v>
      </c>
    </row>
    <row r="2333" spans="1:14" x14ac:dyDescent="0.3">
      <c r="A2333" s="1" t="s">
        <v>3876</v>
      </c>
      <c r="B2333" t="s">
        <v>3877</v>
      </c>
      <c r="C2333" s="2" t="s">
        <v>3884</v>
      </c>
      <c r="D2333" t="s">
        <v>282</v>
      </c>
      <c r="E2333" s="7" t="s">
        <v>158</v>
      </c>
      <c r="F2333" s="15" t="s">
        <v>118</v>
      </c>
      <c r="G2333" s="6" t="s">
        <v>3879</v>
      </c>
      <c r="H2333" s="6" t="s">
        <v>120</v>
      </c>
      <c r="I2333" s="5" t="s">
        <v>565</v>
      </c>
      <c r="J2333" s="5" t="s">
        <v>120</v>
      </c>
      <c r="K2333" t="s">
        <v>230</v>
      </c>
      <c r="L2333" t="s">
        <v>3880</v>
      </c>
      <c r="M2333" t="s">
        <v>3881</v>
      </c>
      <c r="N2333" t="s">
        <v>247</v>
      </c>
    </row>
    <row r="2334" spans="1:14" x14ac:dyDescent="0.3">
      <c r="A2334" s="1" t="s">
        <v>3876</v>
      </c>
      <c r="B2334" t="s">
        <v>3877</v>
      </c>
      <c r="C2334" s="2" t="s">
        <v>3885</v>
      </c>
      <c r="D2334" t="s">
        <v>282</v>
      </c>
      <c r="E2334" s="7" t="s">
        <v>158</v>
      </c>
      <c r="F2334" s="15" t="s">
        <v>118</v>
      </c>
      <c r="G2334" s="6" t="s">
        <v>3879</v>
      </c>
      <c r="H2334" s="6" t="s">
        <v>120</v>
      </c>
      <c r="I2334" s="5" t="s">
        <v>565</v>
      </c>
      <c r="J2334" s="5" t="s">
        <v>120</v>
      </c>
      <c r="K2334" t="s">
        <v>230</v>
      </c>
      <c r="L2334" t="s">
        <v>3880</v>
      </c>
      <c r="M2334" t="s">
        <v>3881</v>
      </c>
      <c r="N2334" t="s">
        <v>247</v>
      </c>
    </row>
    <row r="2335" spans="1:14" x14ac:dyDescent="0.3">
      <c r="A2335" s="1" t="s">
        <v>3876</v>
      </c>
      <c r="B2335" t="s">
        <v>3877</v>
      </c>
      <c r="C2335" s="2" t="s">
        <v>3886</v>
      </c>
      <c r="D2335" t="s">
        <v>282</v>
      </c>
      <c r="E2335" s="7" t="s">
        <v>158</v>
      </c>
      <c r="F2335" s="15" t="s">
        <v>118</v>
      </c>
      <c r="G2335" s="6" t="s">
        <v>3879</v>
      </c>
      <c r="H2335" s="6" t="s">
        <v>120</v>
      </c>
      <c r="I2335" s="5" t="s">
        <v>565</v>
      </c>
      <c r="J2335" s="5" t="s">
        <v>120</v>
      </c>
      <c r="K2335" t="s">
        <v>230</v>
      </c>
      <c r="L2335" t="s">
        <v>3880</v>
      </c>
      <c r="M2335" t="s">
        <v>3881</v>
      </c>
      <c r="N2335" s="1" t="s">
        <v>247</v>
      </c>
    </row>
    <row r="2336" spans="1:14" x14ac:dyDescent="0.3">
      <c r="A2336" s="1" t="s">
        <v>3876</v>
      </c>
      <c r="B2336" t="s">
        <v>3877</v>
      </c>
      <c r="C2336" s="2" t="s">
        <v>3887</v>
      </c>
      <c r="D2336" t="s">
        <v>282</v>
      </c>
      <c r="E2336" s="7" t="s">
        <v>158</v>
      </c>
      <c r="F2336" s="15" t="s">
        <v>118</v>
      </c>
      <c r="G2336" s="6" t="s">
        <v>3879</v>
      </c>
      <c r="H2336" s="6" t="s">
        <v>120</v>
      </c>
      <c r="I2336" s="5" t="s">
        <v>565</v>
      </c>
      <c r="J2336" s="5" t="s">
        <v>120</v>
      </c>
      <c r="K2336" t="s">
        <v>230</v>
      </c>
      <c r="L2336" t="s">
        <v>3880</v>
      </c>
      <c r="M2336" t="s">
        <v>3881</v>
      </c>
      <c r="N2336" t="s">
        <v>247</v>
      </c>
    </row>
    <row r="2337" spans="1:14" x14ac:dyDescent="0.3">
      <c r="A2337" s="1" t="s">
        <v>3876</v>
      </c>
      <c r="B2337" t="s">
        <v>3877</v>
      </c>
      <c r="C2337" s="2" t="s">
        <v>3888</v>
      </c>
      <c r="D2337" t="s">
        <v>282</v>
      </c>
      <c r="E2337" s="7" t="s">
        <v>158</v>
      </c>
      <c r="F2337" s="15" t="s">
        <v>118</v>
      </c>
      <c r="G2337" s="6" t="s">
        <v>3879</v>
      </c>
      <c r="H2337" s="6" t="s">
        <v>120</v>
      </c>
      <c r="I2337" s="5" t="s">
        <v>565</v>
      </c>
      <c r="J2337" s="5" t="s">
        <v>120</v>
      </c>
      <c r="K2337" t="s">
        <v>230</v>
      </c>
      <c r="L2337" t="s">
        <v>3880</v>
      </c>
      <c r="M2337" t="s">
        <v>3881</v>
      </c>
      <c r="N2337" s="1" t="s">
        <v>247</v>
      </c>
    </row>
    <row r="2338" spans="1:14" x14ac:dyDescent="0.3">
      <c r="A2338" s="1" t="s">
        <v>3876</v>
      </c>
      <c r="B2338" t="s">
        <v>3877</v>
      </c>
      <c r="C2338" s="2" t="s">
        <v>3889</v>
      </c>
      <c r="D2338" t="s">
        <v>282</v>
      </c>
      <c r="E2338" s="7" t="s">
        <v>158</v>
      </c>
      <c r="F2338" s="15" t="s">
        <v>118</v>
      </c>
      <c r="G2338" s="6" t="s">
        <v>3879</v>
      </c>
      <c r="H2338" s="6" t="s">
        <v>120</v>
      </c>
      <c r="I2338" s="5" t="s">
        <v>565</v>
      </c>
      <c r="J2338" s="5" t="s">
        <v>120</v>
      </c>
      <c r="K2338" t="s">
        <v>230</v>
      </c>
      <c r="L2338" t="s">
        <v>3880</v>
      </c>
      <c r="M2338" t="s">
        <v>3881</v>
      </c>
      <c r="N2338" s="1" t="s">
        <v>247</v>
      </c>
    </row>
    <row r="2339" spans="1:14" x14ac:dyDescent="0.3">
      <c r="A2339" s="1" t="s">
        <v>3876</v>
      </c>
      <c r="B2339" t="s">
        <v>3877</v>
      </c>
      <c r="C2339" s="2" t="s">
        <v>3890</v>
      </c>
      <c r="D2339" t="s">
        <v>282</v>
      </c>
      <c r="E2339" s="7" t="s">
        <v>158</v>
      </c>
      <c r="F2339" s="15" t="s">
        <v>118</v>
      </c>
      <c r="G2339" s="6" t="s">
        <v>3879</v>
      </c>
      <c r="H2339" s="6" t="s">
        <v>120</v>
      </c>
      <c r="I2339" s="5" t="s">
        <v>565</v>
      </c>
      <c r="J2339" s="5" t="s">
        <v>120</v>
      </c>
      <c r="K2339" t="s">
        <v>230</v>
      </c>
      <c r="L2339" t="s">
        <v>3880</v>
      </c>
      <c r="M2339" t="s">
        <v>3881</v>
      </c>
      <c r="N2339" s="1" t="s">
        <v>247</v>
      </c>
    </row>
    <row r="2340" spans="1:14" x14ac:dyDescent="0.3">
      <c r="A2340" s="1" t="s">
        <v>3876</v>
      </c>
      <c r="B2340" t="s">
        <v>3877</v>
      </c>
      <c r="C2340" s="2" t="s">
        <v>3891</v>
      </c>
      <c r="D2340" t="s">
        <v>282</v>
      </c>
      <c r="E2340" s="7" t="s">
        <v>158</v>
      </c>
      <c r="F2340" s="15" t="s">
        <v>118</v>
      </c>
      <c r="G2340" s="6" t="s">
        <v>3879</v>
      </c>
      <c r="H2340" s="6" t="s">
        <v>120</v>
      </c>
      <c r="I2340" s="5" t="s">
        <v>565</v>
      </c>
      <c r="J2340" s="5" t="s">
        <v>120</v>
      </c>
      <c r="K2340" t="s">
        <v>230</v>
      </c>
      <c r="L2340" t="s">
        <v>3880</v>
      </c>
      <c r="M2340" t="s">
        <v>3881</v>
      </c>
      <c r="N2340" s="1" t="s">
        <v>247</v>
      </c>
    </row>
    <row r="2341" spans="1:14" x14ac:dyDescent="0.3">
      <c r="A2341" s="1" t="s">
        <v>3876</v>
      </c>
      <c r="B2341" t="s">
        <v>3877</v>
      </c>
      <c r="C2341" s="2" t="s">
        <v>3892</v>
      </c>
      <c r="D2341" t="s">
        <v>282</v>
      </c>
      <c r="E2341" s="7" t="s">
        <v>158</v>
      </c>
      <c r="F2341" s="15" t="s">
        <v>118</v>
      </c>
      <c r="G2341" s="6" t="s">
        <v>3879</v>
      </c>
      <c r="H2341" s="6" t="s">
        <v>120</v>
      </c>
      <c r="I2341" s="5" t="s">
        <v>565</v>
      </c>
      <c r="J2341" s="5" t="s">
        <v>120</v>
      </c>
      <c r="K2341" t="s">
        <v>230</v>
      </c>
      <c r="L2341" t="s">
        <v>3880</v>
      </c>
      <c r="M2341" t="s">
        <v>3881</v>
      </c>
      <c r="N2341" s="1" t="s">
        <v>247</v>
      </c>
    </row>
    <row r="2342" spans="1:14" x14ac:dyDescent="0.3">
      <c r="A2342" s="1" t="s">
        <v>3876</v>
      </c>
      <c r="B2342" t="s">
        <v>3893</v>
      </c>
      <c r="C2342" s="2" t="s">
        <v>3894</v>
      </c>
      <c r="D2342" t="s">
        <v>282</v>
      </c>
      <c r="E2342" s="7" t="s">
        <v>158</v>
      </c>
      <c r="F2342" s="15" t="s">
        <v>118</v>
      </c>
      <c r="G2342" s="6" t="s">
        <v>3895</v>
      </c>
      <c r="H2342" s="6" t="s">
        <v>120</v>
      </c>
      <c r="I2342" s="5" t="s">
        <v>565</v>
      </c>
      <c r="J2342" s="5" t="s">
        <v>120</v>
      </c>
      <c r="K2342" t="s">
        <v>230</v>
      </c>
      <c r="L2342" t="s">
        <v>3896</v>
      </c>
      <c r="M2342" t="s">
        <v>3881</v>
      </c>
      <c r="N2342" s="1" t="s">
        <v>247</v>
      </c>
    </row>
    <row r="2343" spans="1:14" x14ac:dyDescent="0.3">
      <c r="A2343" s="1" t="s">
        <v>3876</v>
      </c>
      <c r="B2343" t="s">
        <v>3897</v>
      </c>
      <c r="C2343" s="2" t="s">
        <v>3898</v>
      </c>
      <c r="D2343" t="s">
        <v>282</v>
      </c>
      <c r="E2343" s="7" t="s">
        <v>158</v>
      </c>
      <c r="F2343" s="15" t="s">
        <v>118</v>
      </c>
      <c r="G2343" s="6" t="s">
        <v>3879</v>
      </c>
      <c r="H2343" s="6" t="s">
        <v>120</v>
      </c>
      <c r="I2343" s="5" t="s">
        <v>565</v>
      </c>
      <c r="J2343" s="5" t="s">
        <v>120</v>
      </c>
      <c r="K2343" t="s">
        <v>235</v>
      </c>
      <c r="L2343" t="s">
        <v>3899</v>
      </c>
      <c r="M2343" t="s">
        <v>3881</v>
      </c>
      <c r="N2343" s="1" t="s">
        <v>247</v>
      </c>
    </row>
    <row r="2344" spans="1:14" x14ac:dyDescent="0.3">
      <c r="A2344" s="1" t="s">
        <v>3876</v>
      </c>
      <c r="B2344" t="s">
        <v>3897</v>
      </c>
      <c r="C2344" s="2" t="s">
        <v>3900</v>
      </c>
      <c r="D2344" t="s">
        <v>282</v>
      </c>
      <c r="E2344" s="7" t="s">
        <v>158</v>
      </c>
      <c r="F2344" s="15" t="s">
        <v>118</v>
      </c>
      <c r="G2344" s="6" t="s">
        <v>3879</v>
      </c>
      <c r="H2344" s="6" t="s">
        <v>120</v>
      </c>
      <c r="I2344" s="5" t="s">
        <v>565</v>
      </c>
      <c r="J2344" s="5" t="s">
        <v>120</v>
      </c>
      <c r="K2344" t="s">
        <v>230</v>
      </c>
      <c r="L2344" t="s">
        <v>3899</v>
      </c>
      <c r="M2344" t="s">
        <v>3881</v>
      </c>
      <c r="N2344" s="1" t="s">
        <v>247</v>
      </c>
    </row>
    <row r="2345" spans="1:14" x14ac:dyDescent="0.3">
      <c r="A2345" s="1" t="s">
        <v>3876</v>
      </c>
      <c r="B2345" t="s">
        <v>3897</v>
      </c>
      <c r="C2345" s="2" t="s">
        <v>3901</v>
      </c>
      <c r="D2345" t="s">
        <v>282</v>
      </c>
      <c r="E2345" s="7" t="s">
        <v>158</v>
      </c>
      <c r="F2345" s="15" t="s">
        <v>118</v>
      </c>
      <c r="G2345" s="6" t="s">
        <v>3879</v>
      </c>
      <c r="H2345" s="6" t="s">
        <v>120</v>
      </c>
      <c r="I2345" s="5" t="s">
        <v>565</v>
      </c>
      <c r="J2345" s="5" t="s">
        <v>120</v>
      </c>
      <c r="K2345" t="s">
        <v>387</v>
      </c>
      <c r="L2345" t="s">
        <v>3899</v>
      </c>
      <c r="M2345" t="s">
        <v>3881</v>
      </c>
      <c r="N2345" t="s">
        <v>247</v>
      </c>
    </row>
    <row r="2346" spans="1:14" x14ac:dyDescent="0.3">
      <c r="A2346" s="1" t="s">
        <v>3876</v>
      </c>
      <c r="B2346" t="s">
        <v>3897</v>
      </c>
      <c r="C2346" s="2" t="s">
        <v>3902</v>
      </c>
      <c r="D2346" t="s">
        <v>282</v>
      </c>
      <c r="E2346" s="7" t="s">
        <v>158</v>
      </c>
      <c r="F2346" s="15" t="s">
        <v>118</v>
      </c>
      <c r="G2346" s="6" t="s">
        <v>3879</v>
      </c>
      <c r="H2346" s="6" t="s">
        <v>120</v>
      </c>
      <c r="I2346" s="5" t="s">
        <v>565</v>
      </c>
      <c r="J2346" s="5" t="s">
        <v>120</v>
      </c>
      <c r="K2346" t="s">
        <v>230</v>
      </c>
      <c r="L2346" t="s">
        <v>3899</v>
      </c>
      <c r="M2346" t="s">
        <v>3881</v>
      </c>
      <c r="N2346" s="1" t="s">
        <v>247</v>
      </c>
    </row>
    <row r="2347" spans="1:14" x14ac:dyDescent="0.3">
      <c r="A2347" s="1" t="s">
        <v>3876</v>
      </c>
      <c r="B2347" t="s">
        <v>3897</v>
      </c>
      <c r="C2347" s="2" t="s">
        <v>3903</v>
      </c>
      <c r="D2347" t="s">
        <v>282</v>
      </c>
      <c r="E2347" s="7" t="s">
        <v>158</v>
      </c>
      <c r="F2347" s="15" t="s">
        <v>118</v>
      </c>
      <c r="G2347" s="6" t="s">
        <v>3879</v>
      </c>
      <c r="H2347" s="6" t="s">
        <v>120</v>
      </c>
      <c r="I2347" s="5" t="s">
        <v>565</v>
      </c>
      <c r="J2347" s="5" t="s">
        <v>120</v>
      </c>
      <c r="K2347" t="s">
        <v>387</v>
      </c>
      <c r="L2347" t="s">
        <v>3899</v>
      </c>
      <c r="M2347" t="s">
        <v>3881</v>
      </c>
      <c r="N2347" s="1" t="s">
        <v>247</v>
      </c>
    </row>
    <row r="2348" spans="1:14" x14ac:dyDescent="0.3">
      <c r="A2348" s="1" t="s">
        <v>3876</v>
      </c>
      <c r="B2348" t="s">
        <v>3897</v>
      </c>
      <c r="C2348" s="2" t="s">
        <v>3904</v>
      </c>
      <c r="D2348" t="s">
        <v>282</v>
      </c>
      <c r="E2348" s="7" t="s">
        <v>158</v>
      </c>
      <c r="F2348" s="15" t="s">
        <v>118</v>
      </c>
      <c r="G2348" s="6" t="s">
        <v>3879</v>
      </c>
      <c r="H2348" s="6" t="s">
        <v>120</v>
      </c>
      <c r="I2348" s="5" t="s">
        <v>565</v>
      </c>
      <c r="J2348" s="5" t="s">
        <v>120</v>
      </c>
      <c r="K2348" t="s">
        <v>230</v>
      </c>
      <c r="L2348" t="s">
        <v>3899</v>
      </c>
      <c r="M2348" t="s">
        <v>3881</v>
      </c>
      <c r="N2348" s="1" t="s">
        <v>247</v>
      </c>
    </row>
    <row r="2349" spans="1:14" x14ac:dyDescent="0.3">
      <c r="A2349" s="1" t="s">
        <v>3876</v>
      </c>
      <c r="B2349" t="s">
        <v>3905</v>
      </c>
      <c r="C2349" s="2" t="s">
        <v>3906</v>
      </c>
      <c r="D2349" t="s">
        <v>282</v>
      </c>
      <c r="E2349" s="7" t="s">
        <v>158</v>
      </c>
      <c r="F2349" s="15" t="s">
        <v>118</v>
      </c>
      <c r="G2349" s="19" t="s">
        <v>3907</v>
      </c>
      <c r="H2349" s="6" t="s">
        <v>120</v>
      </c>
      <c r="I2349" s="5" t="s">
        <v>565</v>
      </c>
      <c r="J2349" s="5" t="s">
        <v>120</v>
      </c>
      <c r="K2349" t="s">
        <v>230</v>
      </c>
      <c r="L2349" t="s">
        <v>3908</v>
      </c>
      <c r="M2349" t="s">
        <v>3881</v>
      </c>
      <c r="N2349" s="1" t="s">
        <v>247</v>
      </c>
    </row>
    <row r="2350" spans="1:14" x14ac:dyDescent="0.3">
      <c r="A2350" s="1" t="s">
        <v>3909</v>
      </c>
      <c r="B2350" t="s">
        <v>3910</v>
      </c>
      <c r="C2350" s="2" t="s">
        <v>3911</v>
      </c>
      <c r="D2350" t="s">
        <v>282</v>
      </c>
      <c r="E2350" s="10" t="s">
        <v>187</v>
      </c>
      <c r="F2350" s="14" t="s">
        <v>119</v>
      </c>
      <c r="G2350" s="5" t="s">
        <v>283</v>
      </c>
      <c r="H2350" s="6" t="s">
        <v>120</v>
      </c>
      <c r="I2350" s="4" t="s">
        <v>343</v>
      </c>
      <c r="J2350" s="4" t="s">
        <v>121</v>
      </c>
      <c r="K2350" t="s">
        <v>230</v>
      </c>
      <c r="L2350" t="s">
        <v>3912</v>
      </c>
      <c r="M2350" t="s">
        <v>3913</v>
      </c>
      <c r="N2350" s="1" t="s">
        <v>247</v>
      </c>
    </row>
    <row r="2351" spans="1:14" x14ac:dyDescent="0.3">
      <c r="A2351" s="1" t="s">
        <v>3909</v>
      </c>
      <c r="B2351" t="s">
        <v>3914</v>
      </c>
      <c r="C2351" s="2" t="s">
        <v>3915</v>
      </c>
      <c r="D2351" t="s">
        <v>282</v>
      </c>
      <c r="E2351" s="10" t="s">
        <v>187</v>
      </c>
      <c r="F2351" s="14" t="s">
        <v>119</v>
      </c>
      <c r="G2351" s="5" t="s">
        <v>3916</v>
      </c>
      <c r="H2351" s="6" t="s">
        <v>120</v>
      </c>
      <c r="I2351" s="4" t="s">
        <v>1211</v>
      </c>
      <c r="J2351" s="4" t="s">
        <v>121</v>
      </c>
      <c r="K2351" t="s">
        <v>230</v>
      </c>
      <c r="L2351" t="s">
        <v>3917</v>
      </c>
      <c r="M2351" s="22" t="s">
        <v>3918</v>
      </c>
      <c r="N2351" s="1" t="s">
        <v>247</v>
      </c>
    </row>
    <row r="2352" spans="1:14" x14ac:dyDescent="0.3">
      <c r="A2352" s="1" t="s">
        <v>3909</v>
      </c>
      <c r="B2352" t="s">
        <v>3914</v>
      </c>
      <c r="C2352" s="2" t="s">
        <v>3919</v>
      </c>
      <c r="D2352" t="s">
        <v>282</v>
      </c>
      <c r="E2352" s="10" t="s">
        <v>187</v>
      </c>
      <c r="F2352" s="14" t="s">
        <v>119</v>
      </c>
      <c r="G2352" s="5" t="s">
        <v>3916</v>
      </c>
      <c r="H2352" s="6" t="s">
        <v>120</v>
      </c>
      <c r="I2352" s="4" t="s">
        <v>1211</v>
      </c>
      <c r="J2352" s="4" t="s">
        <v>121</v>
      </c>
      <c r="K2352" t="s">
        <v>230</v>
      </c>
      <c r="L2352" t="s">
        <v>3917</v>
      </c>
      <c r="M2352" s="22" t="s">
        <v>3918</v>
      </c>
      <c r="N2352" s="1" t="s">
        <v>247</v>
      </c>
    </row>
    <row r="2353" spans="1:14" x14ac:dyDescent="0.3">
      <c r="A2353" s="1" t="s">
        <v>3909</v>
      </c>
      <c r="B2353" t="s">
        <v>3914</v>
      </c>
      <c r="C2353" s="2" t="s">
        <v>3920</v>
      </c>
      <c r="D2353" t="s">
        <v>282</v>
      </c>
      <c r="E2353" s="10" t="s">
        <v>187</v>
      </c>
      <c r="F2353" s="14" t="s">
        <v>119</v>
      </c>
      <c r="G2353" s="5" t="s">
        <v>3916</v>
      </c>
      <c r="H2353" s="6" t="s">
        <v>120</v>
      </c>
      <c r="I2353" s="4" t="s">
        <v>1211</v>
      </c>
      <c r="J2353" s="4" t="s">
        <v>121</v>
      </c>
      <c r="K2353" t="s">
        <v>230</v>
      </c>
      <c r="L2353" t="s">
        <v>3917</v>
      </c>
      <c r="M2353" s="22" t="s">
        <v>3918</v>
      </c>
      <c r="N2353" s="1" t="s">
        <v>247</v>
      </c>
    </row>
    <row r="2354" spans="1:14" x14ac:dyDescent="0.3">
      <c r="A2354" s="1" t="s">
        <v>3909</v>
      </c>
      <c r="B2354" t="s">
        <v>3914</v>
      </c>
      <c r="C2354" s="2" t="s">
        <v>3921</v>
      </c>
      <c r="D2354" t="s">
        <v>282</v>
      </c>
      <c r="E2354" s="10" t="s">
        <v>187</v>
      </c>
      <c r="F2354" s="14" t="s">
        <v>119</v>
      </c>
      <c r="G2354" s="5" t="s">
        <v>3916</v>
      </c>
      <c r="H2354" s="6" t="s">
        <v>120</v>
      </c>
      <c r="I2354" s="4" t="s">
        <v>1211</v>
      </c>
      <c r="J2354" s="4" t="s">
        <v>121</v>
      </c>
      <c r="K2354" t="s">
        <v>230</v>
      </c>
      <c r="L2354" t="s">
        <v>3917</v>
      </c>
      <c r="M2354" s="22" t="s">
        <v>3918</v>
      </c>
      <c r="N2354" s="1" t="s">
        <v>247</v>
      </c>
    </row>
    <row r="2355" spans="1:14" x14ac:dyDescent="0.3">
      <c r="A2355" s="1" t="s">
        <v>3922</v>
      </c>
      <c r="B2355" t="s">
        <v>3923</v>
      </c>
      <c r="C2355" s="2" t="s">
        <v>3924</v>
      </c>
      <c r="D2355" t="s">
        <v>282</v>
      </c>
      <c r="E2355" s="7" t="s">
        <v>158</v>
      </c>
      <c r="F2355" s="15" t="s">
        <v>118</v>
      </c>
      <c r="G2355" s="5" t="s">
        <v>3925</v>
      </c>
      <c r="H2355" s="6" t="s">
        <v>120</v>
      </c>
      <c r="I2355" s="4" t="s">
        <v>3926</v>
      </c>
      <c r="J2355" s="4" t="s">
        <v>121</v>
      </c>
      <c r="K2355" t="s">
        <v>387</v>
      </c>
      <c r="L2355" t="s">
        <v>3927</v>
      </c>
      <c r="M2355" t="s">
        <v>3928</v>
      </c>
      <c r="N2355" t="s">
        <v>247</v>
      </c>
    </row>
    <row r="2356" spans="1:14" x14ac:dyDescent="0.3">
      <c r="A2356" s="1" t="s">
        <v>3922</v>
      </c>
      <c r="B2356" t="s">
        <v>3923</v>
      </c>
      <c r="C2356" s="2" t="s">
        <v>3929</v>
      </c>
      <c r="D2356" t="s">
        <v>282</v>
      </c>
      <c r="E2356" s="7" t="s">
        <v>158</v>
      </c>
      <c r="F2356" s="15" t="s">
        <v>118</v>
      </c>
      <c r="G2356" s="5" t="s">
        <v>3925</v>
      </c>
      <c r="H2356" s="6" t="s">
        <v>120</v>
      </c>
      <c r="I2356" s="4" t="s">
        <v>3926</v>
      </c>
      <c r="J2356" s="4" t="s">
        <v>121</v>
      </c>
      <c r="K2356" t="s">
        <v>230</v>
      </c>
      <c r="L2356" t="s">
        <v>3927</v>
      </c>
      <c r="M2356" t="s">
        <v>3928</v>
      </c>
      <c r="N2356" s="1" t="s">
        <v>247</v>
      </c>
    </row>
    <row r="2357" spans="1:14" x14ac:dyDescent="0.3">
      <c r="A2357" s="1" t="s">
        <v>3922</v>
      </c>
      <c r="B2357" t="s">
        <v>3923</v>
      </c>
      <c r="C2357" s="2" t="s">
        <v>3930</v>
      </c>
      <c r="D2357" t="s">
        <v>282</v>
      </c>
      <c r="E2357" s="7" t="s">
        <v>158</v>
      </c>
      <c r="F2357" s="15" t="s">
        <v>118</v>
      </c>
      <c r="G2357" s="5" t="s">
        <v>3925</v>
      </c>
      <c r="H2357" s="6" t="s">
        <v>120</v>
      </c>
      <c r="I2357" s="4" t="s">
        <v>3926</v>
      </c>
      <c r="J2357" s="4" t="s">
        <v>121</v>
      </c>
      <c r="K2357" t="s">
        <v>235</v>
      </c>
      <c r="L2357" t="s">
        <v>3927</v>
      </c>
      <c r="M2357" t="s">
        <v>3928</v>
      </c>
      <c r="N2357" s="1" t="s">
        <v>247</v>
      </c>
    </row>
    <row r="2358" spans="1:14" x14ac:dyDescent="0.3">
      <c r="A2358" s="1" t="s">
        <v>3922</v>
      </c>
      <c r="B2358" t="s">
        <v>3923</v>
      </c>
      <c r="C2358" s="2" t="s">
        <v>3931</v>
      </c>
      <c r="D2358" t="s">
        <v>282</v>
      </c>
      <c r="E2358" s="7" t="s">
        <v>158</v>
      </c>
      <c r="F2358" s="15" t="s">
        <v>118</v>
      </c>
      <c r="G2358" s="5" t="s">
        <v>3925</v>
      </c>
      <c r="H2358" s="6" t="s">
        <v>120</v>
      </c>
      <c r="I2358" s="4" t="s">
        <v>3926</v>
      </c>
      <c r="J2358" s="4" t="s">
        <v>121</v>
      </c>
      <c r="K2358" t="s">
        <v>230</v>
      </c>
      <c r="L2358" t="s">
        <v>3927</v>
      </c>
      <c r="M2358" t="s">
        <v>3928</v>
      </c>
      <c r="N2358" s="1" t="s">
        <v>247</v>
      </c>
    </row>
    <row r="2359" spans="1:14" x14ac:dyDescent="0.3">
      <c r="A2359" s="1" t="s">
        <v>3922</v>
      </c>
      <c r="B2359" t="s">
        <v>3923</v>
      </c>
      <c r="C2359" s="2" t="s">
        <v>3932</v>
      </c>
      <c r="D2359" t="s">
        <v>282</v>
      </c>
      <c r="E2359" s="7" t="s">
        <v>158</v>
      </c>
      <c r="F2359" s="15" t="s">
        <v>118</v>
      </c>
      <c r="G2359" s="5" t="s">
        <v>3925</v>
      </c>
      <c r="H2359" s="6" t="s">
        <v>120</v>
      </c>
      <c r="I2359" s="4" t="s">
        <v>3926</v>
      </c>
      <c r="J2359" s="4" t="s">
        <v>121</v>
      </c>
      <c r="K2359" t="s">
        <v>230</v>
      </c>
      <c r="L2359" t="s">
        <v>3927</v>
      </c>
      <c r="M2359" t="s">
        <v>3928</v>
      </c>
      <c r="N2359" s="1" t="s">
        <v>247</v>
      </c>
    </row>
    <row r="2360" spans="1:14" x14ac:dyDescent="0.3">
      <c r="A2360" s="1" t="s">
        <v>3922</v>
      </c>
      <c r="B2360" t="s">
        <v>3923</v>
      </c>
      <c r="C2360" s="2" t="s">
        <v>3933</v>
      </c>
      <c r="D2360" t="s">
        <v>282</v>
      </c>
      <c r="E2360" s="7" t="s">
        <v>158</v>
      </c>
      <c r="F2360" s="15" t="s">
        <v>118</v>
      </c>
      <c r="G2360" s="5" t="s">
        <v>3925</v>
      </c>
      <c r="H2360" s="6" t="s">
        <v>120</v>
      </c>
      <c r="I2360" s="4" t="s">
        <v>3926</v>
      </c>
      <c r="J2360" s="4" t="s">
        <v>121</v>
      </c>
      <c r="K2360" t="s">
        <v>235</v>
      </c>
      <c r="L2360" t="s">
        <v>3927</v>
      </c>
      <c r="M2360" t="s">
        <v>3928</v>
      </c>
      <c r="N2360" t="s">
        <v>247</v>
      </c>
    </row>
    <row r="2361" spans="1:14" x14ac:dyDescent="0.3">
      <c r="A2361" s="1" t="s">
        <v>3922</v>
      </c>
      <c r="B2361" t="s">
        <v>3923</v>
      </c>
      <c r="C2361" s="2" t="s">
        <v>3934</v>
      </c>
      <c r="D2361" t="s">
        <v>282</v>
      </c>
      <c r="E2361" s="7" t="s">
        <v>158</v>
      </c>
      <c r="F2361" s="15" t="s">
        <v>118</v>
      </c>
      <c r="G2361" s="5" t="s">
        <v>3925</v>
      </c>
      <c r="H2361" s="6" t="s">
        <v>120</v>
      </c>
      <c r="I2361" s="4" t="s">
        <v>3926</v>
      </c>
      <c r="J2361" s="4" t="s">
        <v>121</v>
      </c>
      <c r="K2361" t="s">
        <v>230</v>
      </c>
      <c r="L2361" t="s">
        <v>3927</v>
      </c>
      <c r="M2361" t="s">
        <v>3928</v>
      </c>
      <c r="N2361" s="1" t="s">
        <v>247</v>
      </c>
    </row>
    <row r="2362" spans="1:14" x14ac:dyDescent="0.3">
      <c r="A2362" s="1" t="s">
        <v>3922</v>
      </c>
      <c r="B2362" t="s">
        <v>3923</v>
      </c>
      <c r="C2362" s="2" t="s">
        <v>3935</v>
      </c>
      <c r="D2362" t="s">
        <v>282</v>
      </c>
      <c r="E2362" s="7" t="s">
        <v>158</v>
      </c>
      <c r="F2362" s="15" t="s">
        <v>118</v>
      </c>
      <c r="G2362" s="5" t="s">
        <v>3925</v>
      </c>
      <c r="H2362" s="6" t="s">
        <v>120</v>
      </c>
      <c r="I2362" s="4" t="s">
        <v>3926</v>
      </c>
      <c r="J2362" s="4" t="s">
        <v>121</v>
      </c>
      <c r="K2362" t="s">
        <v>230</v>
      </c>
      <c r="L2362" t="s">
        <v>3927</v>
      </c>
      <c r="M2362" t="s">
        <v>3928</v>
      </c>
      <c r="N2362" s="1" t="s">
        <v>247</v>
      </c>
    </row>
    <row r="2363" spans="1:14" x14ac:dyDescent="0.3">
      <c r="A2363" s="1" t="s">
        <v>3922</v>
      </c>
      <c r="B2363" t="s">
        <v>3923</v>
      </c>
      <c r="C2363" s="2" t="s">
        <v>3936</v>
      </c>
      <c r="D2363" t="s">
        <v>282</v>
      </c>
      <c r="E2363" s="7" t="s">
        <v>158</v>
      </c>
      <c r="F2363" s="15" t="s">
        <v>118</v>
      </c>
      <c r="G2363" s="5" t="s">
        <v>3925</v>
      </c>
      <c r="H2363" s="6" t="s">
        <v>120</v>
      </c>
      <c r="I2363" s="4" t="s">
        <v>3926</v>
      </c>
      <c r="J2363" s="4" t="s">
        <v>121</v>
      </c>
      <c r="K2363" t="s">
        <v>230</v>
      </c>
      <c r="L2363" t="s">
        <v>3927</v>
      </c>
      <c r="M2363" t="s">
        <v>3928</v>
      </c>
      <c r="N2363" s="1" t="s">
        <v>247</v>
      </c>
    </row>
    <row r="2364" spans="1:14" x14ac:dyDescent="0.3">
      <c r="A2364" s="1" t="s">
        <v>3922</v>
      </c>
      <c r="B2364" t="s">
        <v>3923</v>
      </c>
      <c r="C2364" s="2" t="s">
        <v>3937</v>
      </c>
      <c r="D2364" t="s">
        <v>282</v>
      </c>
      <c r="E2364" s="7" t="s">
        <v>158</v>
      </c>
      <c r="F2364" s="15" t="s">
        <v>118</v>
      </c>
      <c r="G2364" s="5" t="s">
        <v>3925</v>
      </c>
      <c r="H2364" s="6" t="s">
        <v>120</v>
      </c>
      <c r="I2364" s="4" t="s">
        <v>3926</v>
      </c>
      <c r="J2364" s="4" t="s">
        <v>121</v>
      </c>
      <c r="K2364" t="s">
        <v>230</v>
      </c>
      <c r="L2364" t="s">
        <v>3927</v>
      </c>
      <c r="M2364" t="s">
        <v>3928</v>
      </c>
      <c r="N2364" s="1" t="s">
        <v>247</v>
      </c>
    </row>
    <row r="2365" spans="1:14" x14ac:dyDescent="0.3">
      <c r="A2365" s="1" t="s">
        <v>3922</v>
      </c>
      <c r="B2365" t="s">
        <v>3923</v>
      </c>
      <c r="C2365" s="2" t="s">
        <v>3938</v>
      </c>
      <c r="D2365" t="s">
        <v>282</v>
      </c>
      <c r="E2365" s="7" t="s">
        <v>158</v>
      </c>
      <c r="F2365" s="15" t="s">
        <v>118</v>
      </c>
      <c r="G2365" s="5" t="s">
        <v>3925</v>
      </c>
      <c r="H2365" s="6" t="s">
        <v>120</v>
      </c>
      <c r="I2365" s="4" t="s">
        <v>3926</v>
      </c>
      <c r="J2365" s="4" t="s">
        <v>121</v>
      </c>
      <c r="K2365" t="s">
        <v>230</v>
      </c>
      <c r="L2365" t="s">
        <v>3927</v>
      </c>
      <c r="M2365" t="s">
        <v>3928</v>
      </c>
      <c r="N2365" s="1" t="s">
        <v>247</v>
      </c>
    </row>
    <row r="2366" spans="1:14" x14ac:dyDescent="0.3">
      <c r="A2366" s="1" t="s">
        <v>3922</v>
      </c>
      <c r="B2366" t="s">
        <v>3939</v>
      </c>
      <c r="C2366" s="2" t="s">
        <v>3940</v>
      </c>
      <c r="D2366" t="s">
        <v>282</v>
      </c>
      <c r="E2366" s="3" t="s">
        <v>152</v>
      </c>
      <c r="F2366" s="14" t="s">
        <v>119</v>
      </c>
      <c r="G2366" s="5" t="s">
        <v>306</v>
      </c>
      <c r="H2366" s="6" t="s">
        <v>120</v>
      </c>
      <c r="I2366" s="4" t="s">
        <v>3941</v>
      </c>
      <c r="J2366" s="4" t="s">
        <v>121</v>
      </c>
      <c r="K2366" t="s">
        <v>230</v>
      </c>
      <c r="L2366" t="s">
        <v>3942</v>
      </c>
      <c r="M2366" t="s">
        <v>3943</v>
      </c>
      <c r="N2366" s="1" t="s">
        <v>247</v>
      </c>
    </row>
    <row r="2367" spans="1:14" x14ac:dyDescent="0.3">
      <c r="A2367" s="1" t="s">
        <v>3922</v>
      </c>
      <c r="B2367" t="s">
        <v>3944</v>
      </c>
      <c r="C2367" s="2" t="s">
        <v>3945</v>
      </c>
      <c r="D2367" t="s">
        <v>282</v>
      </c>
      <c r="E2367" s="7" t="s">
        <v>158</v>
      </c>
      <c r="F2367" s="15" t="s">
        <v>118</v>
      </c>
      <c r="G2367" s="5" t="s">
        <v>3568</v>
      </c>
      <c r="H2367" s="6" t="s">
        <v>120</v>
      </c>
      <c r="I2367" s="4" t="s">
        <v>3946</v>
      </c>
      <c r="J2367" s="4" t="s">
        <v>121</v>
      </c>
      <c r="K2367" t="s">
        <v>230</v>
      </c>
      <c r="L2367" t="s">
        <v>3947</v>
      </c>
      <c r="M2367" t="s">
        <v>247</v>
      </c>
      <c r="N2367" t="s">
        <v>247</v>
      </c>
    </row>
    <row r="2368" spans="1:14" x14ac:dyDescent="0.3">
      <c r="A2368" s="1" t="s">
        <v>3922</v>
      </c>
      <c r="B2368" t="s">
        <v>3944</v>
      </c>
      <c r="C2368" s="2" t="s">
        <v>3948</v>
      </c>
      <c r="D2368" t="s">
        <v>282</v>
      </c>
      <c r="E2368" s="7" t="s">
        <v>158</v>
      </c>
      <c r="F2368" s="15" t="s">
        <v>118</v>
      </c>
      <c r="G2368" s="5" t="s">
        <v>3568</v>
      </c>
      <c r="H2368" s="6" t="s">
        <v>120</v>
      </c>
      <c r="I2368" s="4" t="s">
        <v>3946</v>
      </c>
      <c r="J2368" s="4" t="s">
        <v>121</v>
      </c>
      <c r="K2368" t="s">
        <v>230</v>
      </c>
      <c r="L2368" t="s">
        <v>3947</v>
      </c>
      <c r="M2368" t="s">
        <v>247</v>
      </c>
      <c r="N2368" s="1" t="s">
        <v>247</v>
      </c>
    </row>
    <row r="2369" spans="1:14" x14ac:dyDescent="0.3">
      <c r="A2369" s="1" t="s">
        <v>3922</v>
      </c>
      <c r="B2369" t="s">
        <v>3944</v>
      </c>
      <c r="C2369" s="2" t="s">
        <v>3949</v>
      </c>
      <c r="D2369" t="s">
        <v>282</v>
      </c>
      <c r="E2369" s="7" t="s">
        <v>158</v>
      </c>
      <c r="F2369" s="15" t="s">
        <v>118</v>
      </c>
      <c r="G2369" s="5" t="s">
        <v>3568</v>
      </c>
      <c r="H2369" s="6" t="s">
        <v>120</v>
      </c>
      <c r="I2369" s="4" t="s">
        <v>3946</v>
      </c>
      <c r="J2369" s="4" t="s">
        <v>121</v>
      </c>
      <c r="K2369" t="s">
        <v>230</v>
      </c>
      <c r="L2369" t="s">
        <v>3947</v>
      </c>
      <c r="M2369" t="s">
        <v>247</v>
      </c>
      <c r="N2369" t="s">
        <v>247</v>
      </c>
    </row>
    <row r="2370" spans="1:14" x14ac:dyDescent="0.3">
      <c r="A2370" s="1" t="s">
        <v>3922</v>
      </c>
      <c r="B2370" t="s">
        <v>3950</v>
      </c>
      <c r="C2370" s="2" t="s">
        <v>3951</v>
      </c>
      <c r="D2370" t="s">
        <v>282</v>
      </c>
      <c r="E2370" s="8" t="s">
        <v>166</v>
      </c>
      <c r="F2370" s="15" t="s">
        <v>118</v>
      </c>
      <c r="G2370" s="6" t="s">
        <v>3879</v>
      </c>
      <c r="H2370" s="6" t="s">
        <v>120</v>
      </c>
      <c r="I2370" s="5" t="s">
        <v>578</v>
      </c>
      <c r="J2370" s="5" t="s">
        <v>120</v>
      </c>
      <c r="K2370" t="s">
        <v>387</v>
      </c>
      <c r="L2370" t="s">
        <v>3952</v>
      </c>
      <c r="M2370" t="s">
        <v>3953</v>
      </c>
      <c r="N2370" t="s">
        <v>247</v>
      </c>
    </row>
    <row r="2371" spans="1:14" x14ac:dyDescent="0.3">
      <c r="A2371" s="1" t="s">
        <v>3922</v>
      </c>
      <c r="B2371" t="s">
        <v>3950</v>
      </c>
      <c r="C2371" s="2" t="s">
        <v>3954</v>
      </c>
      <c r="D2371" t="s">
        <v>282</v>
      </c>
      <c r="E2371" s="8" t="s">
        <v>166</v>
      </c>
      <c r="F2371" s="15" t="s">
        <v>118</v>
      </c>
      <c r="G2371" s="6" t="s">
        <v>3879</v>
      </c>
      <c r="H2371" s="6" t="s">
        <v>120</v>
      </c>
      <c r="I2371" s="5" t="s">
        <v>3955</v>
      </c>
      <c r="J2371" s="5" t="s">
        <v>120</v>
      </c>
      <c r="K2371" t="s">
        <v>455</v>
      </c>
      <c r="L2371" t="s">
        <v>3952</v>
      </c>
      <c r="M2371" t="s">
        <v>3953</v>
      </c>
      <c r="N2371" s="1" t="s">
        <v>247</v>
      </c>
    </row>
    <row r="2372" spans="1:14" x14ac:dyDescent="0.3">
      <c r="A2372" s="1" t="s">
        <v>3922</v>
      </c>
      <c r="B2372" t="s">
        <v>3956</v>
      </c>
      <c r="C2372" s="2" t="s">
        <v>3957</v>
      </c>
      <c r="D2372" t="s">
        <v>282</v>
      </c>
      <c r="E2372" s="8" t="s">
        <v>166</v>
      </c>
      <c r="F2372" s="15" t="s">
        <v>118</v>
      </c>
      <c r="G2372" s="5" t="s">
        <v>310</v>
      </c>
      <c r="H2372" s="6" t="s">
        <v>120</v>
      </c>
      <c r="I2372" s="5" t="s">
        <v>3958</v>
      </c>
      <c r="J2372" s="5" t="s">
        <v>120</v>
      </c>
      <c r="K2372" t="s">
        <v>387</v>
      </c>
      <c r="L2372" t="s">
        <v>3959</v>
      </c>
      <c r="M2372" t="s">
        <v>3960</v>
      </c>
      <c r="N2372" t="s">
        <v>247</v>
      </c>
    </row>
    <row r="2373" spans="1:14" x14ac:dyDescent="0.3">
      <c r="A2373" s="1" t="s">
        <v>3922</v>
      </c>
      <c r="B2373" t="s">
        <v>3961</v>
      </c>
      <c r="C2373" s="2" t="s">
        <v>3962</v>
      </c>
      <c r="D2373" t="s">
        <v>282</v>
      </c>
      <c r="E2373" s="7" t="s">
        <v>158</v>
      </c>
      <c r="F2373" s="15" t="s">
        <v>118</v>
      </c>
      <c r="G2373" s="5" t="s">
        <v>310</v>
      </c>
      <c r="H2373" s="6" t="s">
        <v>120</v>
      </c>
      <c r="I2373" s="4" t="s">
        <v>3869</v>
      </c>
      <c r="J2373" s="4" t="s">
        <v>121</v>
      </c>
      <c r="K2373" t="s">
        <v>238</v>
      </c>
      <c r="L2373" t="s">
        <v>3963</v>
      </c>
      <c r="M2373" t="s">
        <v>247</v>
      </c>
      <c r="N2373" s="1" t="s">
        <v>247</v>
      </c>
    </row>
    <row r="2374" spans="1:14" x14ac:dyDescent="0.3">
      <c r="A2374" s="1" t="s">
        <v>3922</v>
      </c>
      <c r="B2374" t="s">
        <v>3961</v>
      </c>
      <c r="C2374" s="2" t="s">
        <v>3964</v>
      </c>
      <c r="D2374" t="s">
        <v>282</v>
      </c>
      <c r="E2374" s="7" t="s">
        <v>158</v>
      </c>
      <c r="F2374" s="15" t="s">
        <v>118</v>
      </c>
      <c r="G2374" s="5" t="s">
        <v>310</v>
      </c>
      <c r="H2374" s="6" t="s">
        <v>120</v>
      </c>
      <c r="I2374" s="4" t="s">
        <v>3869</v>
      </c>
      <c r="J2374" s="4" t="s">
        <v>121</v>
      </c>
      <c r="K2374" t="s">
        <v>235</v>
      </c>
      <c r="L2374" t="s">
        <v>3963</v>
      </c>
      <c r="M2374" t="s">
        <v>247</v>
      </c>
      <c r="N2374" s="1" t="s">
        <v>247</v>
      </c>
    </row>
    <row r="2375" spans="1:14" x14ac:dyDescent="0.3">
      <c r="A2375" s="1" t="s">
        <v>3922</v>
      </c>
      <c r="B2375" t="s">
        <v>3961</v>
      </c>
      <c r="C2375" s="2" t="s">
        <v>3965</v>
      </c>
      <c r="D2375" t="s">
        <v>282</v>
      </c>
      <c r="E2375" s="7" t="s">
        <v>158</v>
      </c>
      <c r="F2375" s="15" t="s">
        <v>118</v>
      </c>
      <c r="G2375" s="5" t="s">
        <v>310</v>
      </c>
      <c r="H2375" s="6" t="s">
        <v>120</v>
      </c>
      <c r="I2375" s="4" t="s">
        <v>3869</v>
      </c>
      <c r="J2375" s="4" t="s">
        <v>121</v>
      </c>
      <c r="K2375" t="s">
        <v>235</v>
      </c>
      <c r="L2375" t="s">
        <v>3963</v>
      </c>
      <c r="M2375" t="s">
        <v>247</v>
      </c>
      <c r="N2375" s="1" t="s">
        <v>247</v>
      </c>
    </row>
    <row r="2376" spans="1:14" x14ac:dyDescent="0.3">
      <c r="A2376" s="1" t="s">
        <v>3922</v>
      </c>
      <c r="B2376" t="s">
        <v>3966</v>
      </c>
      <c r="C2376" s="2" t="s">
        <v>60</v>
      </c>
      <c r="D2376" t="s">
        <v>470</v>
      </c>
      <c r="E2376" s="8" t="s">
        <v>163</v>
      </c>
      <c r="F2376" s="15" t="s">
        <v>118</v>
      </c>
      <c r="G2376" s="5" t="s">
        <v>195</v>
      </c>
      <c r="H2376" s="6" t="s">
        <v>120</v>
      </c>
      <c r="I2376" s="5" t="s">
        <v>2307</v>
      </c>
      <c r="J2376" s="5" t="s">
        <v>120</v>
      </c>
      <c r="K2376" t="s">
        <v>235</v>
      </c>
      <c r="L2376" t="s">
        <v>3967</v>
      </c>
      <c r="M2376" t="s">
        <v>3968</v>
      </c>
      <c r="N2376" t="s">
        <v>247</v>
      </c>
    </row>
    <row r="2377" spans="1:14" x14ac:dyDescent="0.3">
      <c r="A2377" s="1" t="s">
        <v>3922</v>
      </c>
      <c r="B2377" t="s">
        <v>3966</v>
      </c>
      <c r="C2377" s="2" t="s">
        <v>3969</v>
      </c>
      <c r="D2377" t="s">
        <v>282</v>
      </c>
      <c r="E2377" s="8" t="s">
        <v>166</v>
      </c>
      <c r="F2377" s="15" t="s">
        <v>118</v>
      </c>
      <c r="G2377" s="5" t="s">
        <v>195</v>
      </c>
      <c r="H2377" s="6" t="s">
        <v>120</v>
      </c>
      <c r="I2377" s="5" t="s">
        <v>2307</v>
      </c>
      <c r="J2377" s="5" t="s">
        <v>120</v>
      </c>
      <c r="K2377" t="s">
        <v>235</v>
      </c>
      <c r="L2377" t="s">
        <v>3967</v>
      </c>
      <c r="M2377" t="s">
        <v>3968</v>
      </c>
      <c r="N2377" s="1" t="s">
        <v>247</v>
      </c>
    </row>
    <row r="2378" spans="1:14" x14ac:dyDescent="0.3">
      <c r="A2378" s="1" t="s">
        <v>3922</v>
      </c>
      <c r="B2378" t="s">
        <v>3966</v>
      </c>
      <c r="C2378" s="2" t="s">
        <v>3970</v>
      </c>
      <c r="D2378" t="s">
        <v>282</v>
      </c>
      <c r="E2378" s="8" t="s">
        <v>166</v>
      </c>
      <c r="F2378" s="15" t="s">
        <v>118</v>
      </c>
      <c r="G2378" s="5" t="s">
        <v>195</v>
      </c>
      <c r="H2378" s="6" t="s">
        <v>120</v>
      </c>
      <c r="I2378" s="5" t="s">
        <v>2307</v>
      </c>
      <c r="J2378" s="5" t="s">
        <v>120</v>
      </c>
      <c r="K2378" t="s">
        <v>387</v>
      </c>
      <c r="L2378" t="s">
        <v>3967</v>
      </c>
      <c r="M2378" t="s">
        <v>3968</v>
      </c>
      <c r="N2378" t="s">
        <v>247</v>
      </c>
    </row>
    <row r="2379" spans="1:14" x14ac:dyDescent="0.3">
      <c r="A2379" s="1" t="s">
        <v>3922</v>
      </c>
      <c r="B2379" t="s">
        <v>3971</v>
      </c>
      <c r="C2379" s="2" t="s">
        <v>3972</v>
      </c>
      <c r="D2379" t="s">
        <v>282</v>
      </c>
      <c r="E2379" s="7" t="s">
        <v>158</v>
      </c>
      <c r="F2379" s="15" t="s">
        <v>118</v>
      </c>
      <c r="G2379" s="5" t="s">
        <v>306</v>
      </c>
      <c r="H2379" s="6" t="s">
        <v>120</v>
      </c>
      <c r="I2379" s="4" t="s">
        <v>149</v>
      </c>
      <c r="J2379" s="4" t="s">
        <v>121</v>
      </c>
      <c r="K2379" t="s">
        <v>235</v>
      </c>
      <c r="L2379" t="s">
        <v>3973</v>
      </c>
      <c r="M2379" t="s">
        <v>3974</v>
      </c>
      <c r="N2379" s="1" t="s">
        <v>247</v>
      </c>
    </row>
    <row r="2380" spans="1:14" x14ac:dyDescent="0.3">
      <c r="A2380" s="1" t="s">
        <v>3922</v>
      </c>
      <c r="B2380" t="s">
        <v>3971</v>
      </c>
      <c r="C2380" s="2" t="s">
        <v>3975</v>
      </c>
      <c r="D2380" t="s">
        <v>282</v>
      </c>
      <c r="E2380" s="7" t="s">
        <v>158</v>
      </c>
      <c r="F2380" s="15" t="s">
        <v>118</v>
      </c>
      <c r="G2380" s="5" t="s">
        <v>306</v>
      </c>
      <c r="H2380" s="6" t="s">
        <v>120</v>
      </c>
      <c r="I2380" s="4" t="s">
        <v>149</v>
      </c>
      <c r="J2380" s="4" t="s">
        <v>121</v>
      </c>
      <c r="K2380" t="s">
        <v>230</v>
      </c>
      <c r="L2380" t="s">
        <v>3973</v>
      </c>
      <c r="M2380" t="s">
        <v>247</v>
      </c>
      <c r="N2380" s="1" t="s">
        <v>247</v>
      </c>
    </row>
    <row r="2381" spans="1:14" x14ac:dyDescent="0.3">
      <c r="A2381" s="1" t="s">
        <v>3922</v>
      </c>
      <c r="B2381" t="s">
        <v>3976</v>
      </c>
      <c r="C2381" s="2" t="s">
        <v>3977</v>
      </c>
      <c r="D2381" t="s">
        <v>282</v>
      </c>
      <c r="E2381" s="7" t="s">
        <v>158</v>
      </c>
      <c r="F2381" s="15" t="s">
        <v>118</v>
      </c>
      <c r="G2381" s="5" t="s">
        <v>283</v>
      </c>
      <c r="H2381" s="6" t="s">
        <v>120</v>
      </c>
      <c r="I2381" s="4" t="s">
        <v>3869</v>
      </c>
      <c r="J2381" s="4" t="s">
        <v>121</v>
      </c>
      <c r="K2381" t="s">
        <v>235</v>
      </c>
      <c r="L2381" t="s">
        <v>3974</v>
      </c>
      <c r="M2381" t="s">
        <v>247</v>
      </c>
      <c r="N2381" s="1" t="s">
        <v>247</v>
      </c>
    </row>
    <row r="2382" spans="1:14" x14ac:dyDescent="0.3">
      <c r="A2382" s="1" t="s">
        <v>3922</v>
      </c>
      <c r="B2382" t="s">
        <v>3978</v>
      </c>
      <c r="C2382" s="2" t="s">
        <v>59</v>
      </c>
      <c r="D2382" t="s">
        <v>470</v>
      </c>
      <c r="E2382" s="7" t="s">
        <v>158</v>
      </c>
      <c r="F2382" s="15" t="s">
        <v>118</v>
      </c>
      <c r="G2382" s="5" t="s">
        <v>191</v>
      </c>
      <c r="H2382" s="6" t="s">
        <v>120</v>
      </c>
      <c r="I2382" s="4" t="s">
        <v>207</v>
      </c>
      <c r="J2382" s="4" t="s">
        <v>121</v>
      </c>
      <c r="K2382" t="s">
        <v>230</v>
      </c>
      <c r="L2382" t="s">
        <v>3979</v>
      </c>
      <c r="M2382" t="s">
        <v>263</v>
      </c>
      <c r="N2382" s="1" t="s">
        <v>247</v>
      </c>
    </row>
    <row r="2383" spans="1:14" x14ac:dyDescent="0.3">
      <c r="A2383" s="1" t="s">
        <v>3922</v>
      </c>
      <c r="B2383" t="s">
        <v>3980</v>
      </c>
      <c r="C2383" s="2" t="s">
        <v>3981</v>
      </c>
      <c r="D2383" t="s">
        <v>282</v>
      </c>
      <c r="E2383" s="8" t="s">
        <v>166</v>
      </c>
      <c r="F2383" s="15" t="s">
        <v>118</v>
      </c>
      <c r="G2383" s="5" t="s">
        <v>2301</v>
      </c>
      <c r="H2383" s="6" t="s">
        <v>120</v>
      </c>
      <c r="I2383" s="4" t="s">
        <v>3982</v>
      </c>
      <c r="J2383" s="4" t="s">
        <v>121</v>
      </c>
      <c r="K2383" t="s">
        <v>235</v>
      </c>
      <c r="L2383" t="s">
        <v>3974</v>
      </c>
      <c r="M2383" t="s">
        <v>3983</v>
      </c>
      <c r="N2383" t="s">
        <v>247</v>
      </c>
    </row>
    <row r="2384" spans="1:14" x14ac:dyDescent="0.3">
      <c r="A2384" s="1" t="s">
        <v>3922</v>
      </c>
      <c r="B2384" t="s">
        <v>3980</v>
      </c>
      <c r="C2384" s="2" t="s">
        <v>3984</v>
      </c>
      <c r="D2384" t="s">
        <v>282</v>
      </c>
      <c r="E2384" s="7" t="s">
        <v>158</v>
      </c>
      <c r="F2384" s="15" t="s">
        <v>118</v>
      </c>
      <c r="G2384" s="5" t="s">
        <v>2301</v>
      </c>
      <c r="H2384" s="6" t="s">
        <v>120</v>
      </c>
      <c r="I2384" s="4" t="s">
        <v>3982</v>
      </c>
      <c r="J2384" s="4" t="s">
        <v>121</v>
      </c>
      <c r="K2384" t="s">
        <v>230</v>
      </c>
      <c r="L2384" t="s">
        <v>3974</v>
      </c>
      <c r="M2384" t="s">
        <v>3983</v>
      </c>
      <c r="N2384" s="1" t="s">
        <v>247</v>
      </c>
    </row>
    <row r="2385" spans="1:14" x14ac:dyDescent="0.3">
      <c r="A2385" s="1" t="s">
        <v>3922</v>
      </c>
      <c r="B2385" t="s">
        <v>3980</v>
      </c>
      <c r="C2385" s="2" t="s">
        <v>3985</v>
      </c>
      <c r="D2385" t="s">
        <v>282</v>
      </c>
      <c r="E2385" s="7" t="s">
        <v>158</v>
      </c>
      <c r="F2385" s="15" t="s">
        <v>118</v>
      </c>
      <c r="G2385" s="5" t="s">
        <v>2301</v>
      </c>
      <c r="H2385" s="6" t="s">
        <v>120</v>
      </c>
      <c r="I2385" s="4" t="s">
        <v>3982</v>
      </c>
      <c r="J2385" s="4" t="s">
        <v>121</v>
      </c>
      <c r="K2385" t="s">
        <v>230</v>
      </c>
      <c r="L2385" t="s">
        <v>3974</v>
      </c>
      <c r="M2385" t="s">
        <v>3983</v>
      </c>
      <c r="N2385" s="1" t="s">
        <v>247</v>
      </c>
    </row>
    <row r="2386" spans="1:14" x14ac:dyDescent="0.3">
      <c r="A2386" s="1" t="s">
        <v>3922</v>
      </c>
      <c r="B2386" t="s">
        <v>3980</v>
      </c>
      <c r="C2386" s="2" t="s">
        <v>3986</v>
      </c>
      <c r="D2386" t="s">
        <v>282</v>
      </c>
      <c r="E2386" s="7" t="s">
        <v>158</v>
      </c>
      <c r="F2386" s="15" t="s">
        <v>118</v>
      </c>
      <c r="G2386" s="5" t="s">
        <v>2301</v>
      </c>
      <c r="H2386" s="6" t="s">
        <v>120</v>
      </c>
      <c r="I2386" s="4" t="s">
        <v>3982</v>
      </c>
      <c r="J2386" s="4" t="s">
        <v>121</v>
      </c>
      <c r="K2386" t="s">
        <v>230</v>
      </c>
      <c r="L2386" t="s">
        <v>3974</v>
      </c>
      <c r="M2386" t="s">
        <v>3983</v>
      </c>
      <c r="N2386" t="s">
        <v>247</v>
      </c>
    </row>
    <row r="2387" spans="1:14" x14ac:dyDescent="0.3">
      <c r="A2387" s="1" t="s">
        <v>3922</v>
      </c>
      <c r="B2387" t="s">
        <v>3980</v>
      </c>
      <c r="C2387" s="2" t="s">
        <v>3987</v>
      </c>
      <c r="D2387" t="s">
        <v>282</v>
      </c>
      <c r="E2387" s="7" t="s">
        <v>158</v>
      </c>
      <c r="F2387" s="15" t="s">
        <v>118</v>
      </c>
      <c r="G2387" s="5" t="s">
        <v>2301</v>
      </c>
      <c r="H2387" s="6" t="s">
        <v>120</v>
      </c>
      <c r="I2387" s="4" t="s">
        <v>3982</v>
      </c>
      <c r="J2387" s="4" t="s">
        <v>121</v>
      </c>
      <c r="K2387" t="s">
        <v>230</v>
      </c>
      <c r="L2387" t="s">
        <v>3974</v>
      </c>
      <c r="M2387" t="s">
        <v>3983</v>
      </c>
      <c r="N2387" t="s">
        <v>247</v>
      </c>
    </row>
    <row r="2388" spans="1:14" x14ac:dyDescent="0.3">
      <c r="A2388" s="1" t="s">
        <v>3922</v>
      </c>
      <c r="B2388" t="s">
        <v>3980</v>
      </c>
      <c r="C2388" s="2" t="s">
        <v>3988</v>
      </c>
      <c r="D2388" t="s">
        <v>282</v>
      </c>
      <c r="E2388" s="7" t="s">
        <v>158</v>
      </c>
      <c r="F2388" s="15" t="s">
        <v>118</v>
      </c>
      <c r="G2388" s="5" t="s">
        <v>2301</v>
      </c>
      <c r="H2388" s="6" t="s">
        <v>120</v>
      </c>
      <c r="I2388" s="4" t="s">
        <v>3982</v>
      </c>
      <c r="J2388" s="4" t="s">
        <v>121</v>
      </c>
      <c r="K2388" t="s">
        <v>235</v>
      </c>
      <c r="L2388" t="s">
        <v>3974</v>
      </c>
      <c r="M2388" t="s">
        <v>3983</v>
      </c>
      <c r="N2388" t="s">
        <v>247</v>
      </c>
    </row>
    <row r="2389" spans="1:14" x14ac:dyDescent="0.3">
      <c r="A2389" s="1" t="s">
        <v>3922</v>
      </c>
      <c r="B2389" t="s">
        <v>3980</v>
      </c>
      <c r="C2389" s="2" t="s">
        <v>3989</v>
      </c>
      <c r="D2389" t="s">
        <v>282</v>
      </c>
      <c r="E2389" s="7" t="s">
        <v>158</v>
      </c>
      <c r="F2389" s="15" t="s">
        <v>118</v>
      </c>
      <c r="G2389" s="5" t="s">
        <v>2301</v>
      </c>
      <c r="H2389" s="6" t="s">
        <v>120</v>
      </c>
      <c r="I2389" s="4" t="s">
        <v>3982</v>
      </c>
      <c r="J2389" s="4" t="s">
        <v>121</v>
      </c>
      <c r="K2389" t="s">
        <v>230</v>
      </c>
      <c r="L2389" t="s">
        <v>3974</v>
      </c>
      <c r="M2389" t="s">
        <v>3983</v>
      </c>
      <c r="N2389" t="s">
        <v>247</v>
      </c>
    </row>
    <row r="2390" spans="1:14" x14ac:dyDescent="0.3">
      <c r="A2390" s="1" t="s">
        <v>3922</v>
      </c>
      <c r="B2390" t="s">
        <v>3980</v>
      </c>
      <c r="C2390" s="2" t="s">
        <v>3990</v>
      </c>
      <c r="D2390" t="s">
        <v>282</v>
      </c>
      <c r="E2390" s="7" t="s">
        <v>158</v>
      </c>
      <c r="F2390" s="15" t="s">
        <v>118</v>
      </c>
      <c r="G2390" s="5" t="s">
        <v>2301</v>
      </c>
      <c r="H2390" s="6" t="s">
        <v>120</v>
      </c>
      <c r="I2390" s="4" t="s">
        <v>3982</v>
      </c>
      <c r="J2390" s="4" t="s">
        <v>121</v>
      </c>
      <c r="K2390" t="s">
        <v>230</v>
      </c>
      <c r="L2390" t="s">
        <v>3974</v>
      </c>
      <c r="M2390" t="s">
        <v>3983</v>
      </c>
      <c r="N2390" t="s">
        <v>247</v>
      </c>
    </row>
    <row r="2391" spans="1:14" x14ac:dyDescent="0.3">
      <c r="A2391" s="1" t="s">
        <v>3922</v>
      </c>
      <c r="B2391" t="s">
        <v>3991</v>
      </c>
      <c r="C2391" s="2" t="s">
        <v>3992</v>
      </c>
      <c r="D2391" t="s">
        <v>282</v>
      </c>
      <c r="E2391" s="7" t="s">
        <v>158</v>
      </c>
      <c r="F2391" s="15" t="s">
        <v>118</v>
      </c>
      <c r="G2391" s="5" t="s">
        <v>306</v>
      </c>
      <c r="H2391" s="6" t="s">
        <v>120</v>
      </c>
      <c r="I2391" s="4" t="s">
        <v>3993</v>
      </c>
      <c r="J2391" s="4" t="s">
        <v>121</v>
      </c>
      <c r="K2391" t="s">
        <v>230</v>
      </c>
      <c r="L2391" t="s">
        <v>3994</v>
      </c>
      <c r="M2391" t="s">
        <v>247</v>
      </c>
      <c r="N2391" t="s">
        <v>247</v>
      </c>
    </row>
    <row r="2392" spans="1:14" x14ac:dyDescent="0.3">
      <c r="A2392" s="1" t="s">
        <v>3922</v>
      </c>
      <c r="B2392" t="s">
        <v>3995</v>
      </c>
      <c r="C2392" s="2" t="s">
        <v>57</v>
      </c>
      <c r="D2392" t="s">
        <v>470</v>
      </c>
      <c r="E2392" s="7" t="s">
        <v>158</v>
      </c>
      <c r="F2392" s="15" t="s">
        <v>118</v>
      </c>
      <c r="G2392" s="5" t="s">
        <v>192</v>
      </c>
      <c r="H2392" s="6" t="s">
        <v>120</v>
      </c>
      <c r="I2392" s="4" t="s">
        <v>200</v>
      </c>
      <c r="J2392" s="4" t="s">
        <v>121</v>
      </c>
      <c r="K2392" t="s">
        <v>230</v>
      </c>
      <c r="L2392" t="s">
        <v>3996</v>
      </c>
      <c r="M2392" t="s">
        <v>264</v>
      </c>
      <c r="N2392" s="1" t="s">
        <v>247</v>
      </c>
    </row>
    <row r="2393" spans="1:14" x14ac:dyDescent="0.3">
      <c r="A2393" s="1" t="s">
        <v>3922</v>
      </c>
      <c r="B2393" t="s">
        <v>3995</v>
      </c>
      <c r="C2393" s="2" t="s">
        <v>3997</v>
      </c>
      <c r="D2393" t="s">
        <v>282</v>
      </c>
      <c r="E2393" s="7" t="s">
        <v>158</v>
      </c>
      <c r="F2393" s="15" t="s">
        <v>118</v>
      </c>
      <c r="G2393" s="5" t="s">
        <v>192</v>
      </c>
      <c r="H2393" s="6" t="s">
        <v>120</v>
      </c>
      <c r="I2393" s="4" t="s">
        <v>200</v>
      </c>
      <c r="J2393" s="4" t="s">
        <v>121</v>
      </c>
      <c r="K2393" t="s">
        <v>230</v>
      </c>
      <c r="L2393" t="s">
        <v>3996</v>
      </c>
      <c r="M2393" t="s">
        <v>264</v>
      </c>
      <c r="N2393" s="1" t="s">
        <v>247</v>
      </c>
    </row>
    <row r="2394" spans="1:14" x14ac:dyDescent="0.3">
      <c r="A2394" s="1" t="s">
        <v>3922</v>
      </c>
      <c r="B2394" t="s">
        <v>3995</v>
      </c>
      <c r="C2394" s="2" t="s">
        <v>3998</v>
      </c>
      <c r="D2394" t="s">
        <v>282</v>
      </c>
      <c r="E2394" s="7" t="s">
        <v>158</v>
      </c>
      <c r="F2394" s="15" t="s">
        <v>118</v>
      </c>
      <c r="G2394" s="5" t="s">
        <v>192</v>
      </c>
      <c r="H2394" s="6" t="s">
        <v>120</v>
      </c>
      <c r="I2394" s="4" t="s">
        <v>200</v>
      </c>
      <c r="J2394" s="4" t="s">
        <v>121</v>
      </c>
      <c r="K2394" t="s">
        <v>230</v>
      </c>
      <c r="L2394" t="s">
        <v>3996</v>
      </c>
      <c r="M2394" t="s">
        <v>264</v>
      </c>
      <c r="N2394" s="1" t="s">
        <v>247</v>
      </c>
    </row>
    <row r="2395" spans="1:14" x14ac:dyDescent="0.3">
      <c r="A2395" s="1" t="s">
        <v>3922</v>
      </c>
      <c r="B2395" t="s">
        <v>3995</v>
      </c>
      <c r="C2395" s="2" t="s">
        <v>58</v>
      </c>
      <c r="D2395" t="s">
        <v>470</v>
      </c>
      <c r="E2395" s="7" t="s">
        <v>158</v>
      </c>
      <c r="F2395" s="15" t="s">
        <v>118</v>
      </c>
      <c r="G2395" s="5" t="s">
        <v>192</v>
      </c>
      <c r="H2395" s="6" t="s">
        <v>120</v>
      </c>
      <c r="I2395" s="4" t="s">
        <v>200</v>
      </c>
      <c r="J2395" s="4" t="s">
        <v>121</v>
      </c>
      <c r="K2395" t="s">
        <v>230</v>
      </c>
      <c r="L2395" t="s">
        <v>3996</v>
      </c>
      <c r="M2395" t="s">
        <v>264</v>
      </c>
      <c r="N2395" s="1" t="s">
        <v>247</v>
      </c>
    </row>
    <row r="2396" spans="1:14" x14ac:dyDescent="0.3">
      <c r="A2396" s="1" t="s">
        <v>3922</v>
      </c>
      <c r="B2396" t="s">
        <v>3995</v>
      </c>
      <c r="C2396" s="2" t="s">
        <v>3999</v>
      </c>
      <c r="D2396" t="s">
        <v>282</v>
      </c>
      <c r="E2396" s="7" t="s">
        <v>158</v>
      </c>
      <c r="F2396" s="15" t="s">
        <v>118</v>
      </c>
      <c r="G2396" s="5" t="s">
        <v>192</v>
      </c>
      <c r="H2396" s="6" t="s">
        <v>120</v>
      </c>
      <c r="I2396" s="4" t="s">
        <v>200</v>
      </c>
      <c r="J2396" s="4" t="s">
        <v>121</v>
      </c>
      <c r="K2396" t="s">
        <v>235</v>
      </c>
      <c r="L2396" t="s">
        <v>3996</v>
      </c>
      <c r="M2396" t="s">
        <v>264</v>
      </c>
      <c r="N2396" s="1" t="s">
        <v>247</v>
      </c>
    </row>
    <row r="2397" spans="1:14" x14ac:dyDescent="0.3">
      <c r="A2397" s="1" t="s">
        <v>3922</v>
      </c>
      <c r="B2397" t="s">
        <v>4000</v>
      </c>
      <c r="C2397" s="2" t="s">
        <v>4001</v>
      </c>
      <c r="D2397" t="s">
        <v>282</v>
      </c>
      <c r="E2397" s="3" t="s">
        <v>152</v>
      </c>
      <c r="F2397" s="14" t="s">
        <v>119</v>
      </c>
      <c r="G2397" s="5" t="s">
        <v>4002</v>
      </c>
      <c r="H2397" s="6" t="s">
        <v>120</v>
      </c>
      <c r="I2397" s="9" t="s">
        <v>4003</v>
      </c>
      <c r="J2397" s="4" t="s">
        <v>121</v>
      </c>
      <c r="K2397" t="s">
        <v>230</v>
      </c>
      <c r="L2397" t="s">
        <v>3994</v>
      </c>
      <c r="M2397" t="s">
        <v>4004</v>
      </c>
      <c r="N2397" s="1" t="s">
        <v>247</v>
      </c>
    </row>
    <row r="2398" spans="1:14" x14ac:dyDescent="0.3">
      <c r="A2398" s="1" t="s">
        <v>3922</v>
      </c>
      <c r="B2398" t="s">
        <v>4000</v>
      </c>
      <c r="C2398" s="2" t="s">
        <v>4005</v>
      </c>
      <c r="D2398" t="s">
        <v>282</v>
      </c>
      <c r="E2398" s="3" t="s">
        <v>152</v>
      </c>
      <c r="F2398" s="14" t="s">
        <v>119</v>
      </c>
      <c r="G2398" s="5" t="s">
        <v>4002</v>
      </c>
      <c r="H2398" s="6" t="s">
        <v>120</v>
      </c>
      <c r="I2398" s="9" t="s">
        <v>4003</v>
      </c>
      <c r="J2398" s="4" t="s">
        <v>121</v>
      </c>
      <c r="K2398" t="s">
        <v>230</v>
      </c>
      <c r="L2398" t="s">
        <v>3994</v>
      </c>
      <c r="M2398" t="s">
        <v>4004</v>
      </c>
      <c r="N2398" s="1" t="s">
        <v>247</v>
      </c>
    </row>
    <row r="2399" spans="1:14" x14ac:dyDescent="0.3">
      <c r="A2399" s="1" t="s">
        <v>3922</v>
      </c>
      <c r="B2399" t="s">
        <v>4006</v>
      </c>
      <c r="C2399" s="2" t="s">
        <v>4007</v>
      </c>
      <c r="D2399" t="s">
        <v>282</v>
      </c>
      <c r="E2399" s="7" t="s">
        <v>158</v>
      </c>
      <c r="F2399" s="15" t="s">
        <v>118</v>
      </c>
      <c r="G2399" s="5" t="s">
        <v>2283</v>
      </c>
      <c r="H2399" s="6" t="s">
        <v>120</v>
      </c>
      <c r="I2399" s="4" t="s">
        <v>4008</v>
      </c>
      <c r="J2399" s="4" t="s">
        <v>121</v>
      </c>
      <c r="K2399" t="s">
        <v>230</v>
      </c>
      <c r="L2399" t="s">
        <v>3974</v>
      </c>
      <c r="M2399" t="s">
        <v>247</v>
      </c>
      <c r="N2399" s="1" t="s">
        <v>247</v>
      </c>
    </row>
    <row r="2400" spans="1:14" x14ac:dyDescent="0.3">
      <c r="A2400" s="1" t="s">
        <v>3922</v>
      </c>
      <c r="B2400" t="s">
        <v>4009</v>
      </c>
      <c r="C2400" s="2" t="s">
        <v>4010</v>
      </c>
      <c r="D2400" t="s">
        <v>282</v>
      </c>
      <c r="E2400" s="7" t="s">
        <v>158</v>
      </c>
      <c r="F2400" s="15" t="s">
        <v>118</v>
      </c>
      <c r="G2400" s="5" t="s">
        <v>2301</v>
      </c>
      <c r="H2400" s="6" t="s">
        <v>120</v>
      </c>
      <c r="I2400" s="4" t="s">
        <v>4011</v>
      </c>
      <c r="J2400" s="4" t="s">
        <v>121</v>
      </c>
      <c r="K2400" t="s">
        <v>300</v>
      </c>
      <c r="L2400" t="s">
        <v>3974</v>
      </c>
      <c r="M2400" t="s">
        <v>3974</v>
      </c>
      <c r="N2400" s="1" t="s">
        <v>247</v>
      </c>
    </row>
    <row r="2401" spans="1:14" x14ac:dyDescent="0.3">
      <c r="A2401" s="1" t="s">
        <v>3922</v>
      </c>
      <c r="B2401" t="s">
        <v>4009</v>
      </c>
      <c r="C2401" s="2" t="s">
        <v>4012</v>
      </c>
      <c r="D2401" t="s">
        <v>282</v>
      </c>
      <c r="E2401" s="7" t="s">
        <v>158</v>
      </c>
      <c r="F2401" s="15" t="s">
        <v>118</v>
      </c>
      <c r="G2401" s="5" t="s">
        <v>4013</v>
      </c>
      <c r="H2401" s="6" t="s">
        <v>120</v>
      </c>
      <c r="I2401" s="5" t="s">
        <v>4014</v>
      </c>
      <c r="J2401" s="5" t="s">
        <v>120</v>
      </c>
      <c r="K2401" t="s">
        <v>235</v>
      </c>
      <c r="L2401" t="s">
        <v>3974</v>
      </c>
      <c r="N2401" s="1" t="s">
        <v>247</v>
      </c>
    </row>
    <row r="2402" spans="1:14" x14ac:dyDescent="0.3">
      <c r="A2402" s="1" t="s">
        <v>3922</v>
      </c>
      <c r="B2402" t="s">
        <v>4009</v>
      </c>
      <c r="C2402" s="2" t="s">
        <v>4015</v>
      </c>
      <c r="D2402" t="s">
        <v>282</v>
      </c>
      <c r="E2402" s="7" t="s">
        <v>158</v>
      </c>
      <c r="F2402" s="15" t="s">
        <v>118</v>
      </c>
      <c r="G2402" s="5" t="s">
        <v>4013</v>
      </c>
      <c r="H2402" s="6" t="s">
        <v>120</v>
      </c>
      <c r="I2402" s="5" t="s">
        <v>4014</v>
      </c>
      <c r="J2402" s="5" t="s">
        <v>120</v>
      </c>
      <c r="K2402" t="s">
        <v>235</v>
      </c>
      <c r="L2402" t="s">
        <v>3974</v>
      </c>
      <c r="N2402" t="s">
        <v>247</v>
      </c>
    </row>
    <row r="2403" spans="1:14" x14ac:dyDescent="0.3">
      <c r="A2403" s="1" t="s">
        <v>3922</v>
      </c>
      <c r="B2403" t="s">
        <v>4016</v>
      </c>
      <c r="C2403" s="2" t="s">
        <v>4017</v>
      </c>
      <c r="D2403" t="s">
        <v>282</v>
      </c>
      <c r="E2403" s="7" t="s">
        <v>158</v>
      </c>
      <c r="F2403" s="15" t="s">
        <v>118</v>
      </c>
      <c r="G2403" s="5" t="s">
        <v>4002</v>
      </c>
      <c r="H2403" s="6" t="s">
        <v>120</v>
      </c>
      <c r="I2403" s="9" t="s">
        <v>4018</v>
      </c>
      <c r="J2403" s="4" t="s">
        <v>121</v>
      </c>
      <c r="K2403" t="s">
        <v>230</v>
      </c>
      <c r="L2403" t="s">
        <v>4019</v>
      </c>
      <c r="M2403" t="s">
        <v>1444</v>
      </c>
      <c r="N2403" t="s">
        <v>247</v>
      </c>
    </row>
    <row r="2404" spans="1:14" x14ac:dyDescent="0.3">
      <c r="A2404" s="1" t="s">
        <v>3922</v>
      </c>
      <c r="B2404" t="s">
        <v>4016</v>
      </c>
      <c r="C2404" s="2" t="s">
        <v>4020</v>
      </c>
      <c r="D2404" t="s">
        <v>282</v>
      </c>
      <c r="E2404" s="7" t="s">
        <v>158</v>
      </c>
      <c r="F2404" s="15" t="s">
        <v>118</v>
      </c>
      <c r="G2404" s="5" t="s">
        <v>4002</v>
      </c>
      <c r="H2404" s="6" t="s">
        <v>120</v>
      </c>
      <c r="I2404" s="9" t="s">
        <v>4018</v>
      </c>
      <c r="J2404" s="4" t="s">
        <v>121</v>
      </c>
      <c r="K2404" t="s">
        <v>230</v>
      </c>
      <c r="L2404" t="s">
        <v>4019</v>
      </c>
      <c r="M2404" t="s">
        <v>1444</v>
      </c>
      <c r="N2404" s="1" t="s">
        <v>247</v>
      </c>
    </row>
    <row r="2405" spans="1:14" x14ac:dyDescent="0.3">
      <c r="A2405" s="1" t="s">
        <v>3922</v>
      </c>
      <c r="B2405" t="s">
        <v>4016</v>
      </c>
      <c r="C2405" s="2" t="s">
        <v>4021</v>
      </c>
      <c r="D2405" t="s">
        <v>282</v>
      </c>
      <c r="E2405" s="7" t="s">
        <v>158</v>
      </c>
      <c r="F2405" s="15" t="s">
        <v>118</v>
      </c>
      <c r="G2405" s="5" t="s">
        <v>4002</v>
      </c>
      <c r="H2405" s="6" t="s">
        <v>120</v>
      </c>
      <c r="I2405" s="9" t="s">
        <v>4018</v>
      </c>
      <c r="J2405" s="4" t="s">
        <v>121</v>
      </c>
      <c r="K2405" t="s">
        <v>230</v>
      </c>
      <c r="L2405" t="s">
        <v>4019</v>
      </c>
      <c r="M2405" t="s">
        <v>1444</v>
      </c>
      <c r="N2405" s="1" t="s">
        <v>247</v>
      </c>
    </row>
    <row r="2406" spans="1:14" x14ac:dyDescent="0.3">
      <c r="A2406" s="1" t="s">
        <v>3922</v>
      </c>
      <c r="B2406" t="s">
        <v>4016</v>
      </c>
      <c r="C2406" s="2" t="s">
        <v>4022</v>
      </c>
      <c r="D2406" t="s">
        <v>282</v>
      </c>
      <c r="E2406" s="7" t="s">
        <v>158</v>
      </c>
      <c r="F2406" s="15" t="s">
        <v>118</v>
      </c>
      <c r="G2406" s="5" t="s">
        <v>4002</v>
      </c>
      <c r="H2406" s="6" t="s">
        <v>120</v>
      </c>
      <c r="I2406" s="9" t="s">
        <v>4018</v>
      </c>
      <c r="J2406" s="4" t="s">
        <v>121</v>
      </c>
      <c r="K2406" t="s">
        <v>230</v>
      </c>
      <c r="L2406" t="s">
        <v>4019</v>
      </c>
      <c r="M2406" t="s">
        <v>1444</v>
      </c>
      <c r="N2406" s="1" t="s">
        <v>247</v>
      </c>
    </row>
    <row r="2407" spans="1:14" x14ac:dyDescent="0.3">
      <c r="A2407" s="1" t="s">
        <v>3922</v>
      </c>
      <c r="B2407" t="s">
        <v>4016</v>
      </c>
      <c r="C2407" s="2" t="s">
        <v>4023</v>
      </c>
      <c r="D2407" t="s">
        <v>282</v>
      </c>
      <c r="E2407" s="3" t="s">
        <v>152</v>
      </c>
      <c r="F2407" s="15" t="s">
        <v>118</v>
      </c>
      <c r="G2407" s="5" t="s">
        <v>4002</v>
      </c>
      <c r="H2407" s="6" t="s">
        <v>120</v>
      </c>
      <c r="I2407" s="9" t="s">
        <v>4018</v>
      </c>
      <c r="J2407" s="4" t="s">
        <v>121</v>
      </c>
      <c r="K2407" t="s">
        <v>230</v>
      </c>
      <c r="L2407" t="s">
        <v>4019</v>
      </c>
      <c r="M2407" t="s">
        <v>1444</v>
      </c>
      <c r="N2407" s="1" t="s">
        <v>247</v>
      </c>
    </row>
    <row r="2408" spans="1:14" x14ac:dyDescent="0.3">
      <c r="A2408" s="1" t="s">
        <v>3922</v>
      </c>
      <c r="B2408" t="s">
        <v>4016</v>
      </c>
      <c r="C2408" s="2" t="s">
        <v>4024</v>
      </c>
      <c r="D2408" t="s">
        <v>282</v>
      </c>
      <c r="E2408" s="7" t="s">
        <v>158</v>
      </c>
      <c r="F2408" s="15" t="s">
        <v>118</v>
      </c>
      <c r="G2408" s="5" t="s">
        <v>4002</v>
      </c>
      <c r="H2408" s="6" t="s">
        <v>120</v>
      </c>
      <c r="I2408" s="9" t="s">
        <v>4018</v>
      </c>
      <c r="J2408" s="4" t="s">
        <v>121</v>
      </c>
      <c r="K2408" t="s">
        <v>230</v>
      </c>
      <c r="L2408" t="s">
        <v>4019</v>
      </c>
      <c r="M2408" t="s">
        <v>1444</v>
      </c>
      <c r="N2408" s="1" t="s">
        <v>247</v>
      </c>
    </row>
    <row r="2409" spans="1:14" x14ac:dyDescent="0.3">
      <c r="A2409" s="1" t="s">
        <v>3922</v>
      </c>
      <c r="B2409" t="s">
        <v>4016</v>
      </c>
      <c r="C2409" s="2" t="s">
        <v>4025</v>
      </c>
      <c r="D2409" t="s">
        <v>282</v>
      </c>
      <c r="E2409" s="7" t="s">
        <v>158</v>
      </c>
      <c r="F2409" s="15" t="s">
        <v>118</v>
      </c>
      <c r="G2409" s="5" t="s">
        <v>4002</v>
      </c>
      <c r="H2409" s="6" t="s">
        <v>120</v>
      </c>
      <c r="I2409" s="9" t="s">
        <v>4018</v>
      </c>
      <c r="J2409" s="4" t="s">
        <v>121</v>
      </c>
      <c r="K2409" t="s">
        <v>230</v>
      </c>
      <c r="L2409" t="s">
        <v>4019</v>
      </c>
      <c r="M2409" t="s">
        <v>1444</v>
      </c>
      <c r="N2409" s="1" t="s">
        <v>247</v>
      </c>
    </row>
    <row r="2410" spans="1:14" x14ac:dyDescent="0.3">
      <c r="A2410" s="1" t="s">
        <v>3922</v>
      </c>
      <c r="B2410" t="s">
        <v>4016</v>
      </c>
      <c r="C2410" s="2" t="s">
        <v>4026</v>
      </c>
      <c r="D2410" t="s">
        <v>282</v>
      </c>
      <c r="E2410" s="3" t="s">
        <v>152</v>
      </c>
      <c r="F2410" s="15" t="s">
        <v>118</v>
      </c>
      <c r="G2410" s="5" t="s">
        <v>4002</v>
      </c>
      <c r="H2410" s="6" t="s">
        <v>120</v>
      </c>
      <c r="I2410" s="9" t="s">
        <v>4018</v>
      </c>
      <c r="J2410" s="4" t="s">
        <v>121</v>
      </c>
      <c r="K2410" t="s">
        <v>230</v>
      </c>
      <c r="L2410" t="s">
        <v>4019</v>
      </c>
      <c r="M2410" t="s">
        <v>1444</v>
      </c>
      <c r="N2410" s="1" t="s">
        <v>247</v>
      </c>
    </row>
    <row r="2411" spans="1:14" x14ac:dyDescent="0.3">
      <c r="A2411" s="1" t="s">
        <v>3922</v>
      </c>
      <c r="B2411" t="s">
        <v>4016</v>
      </c>
      <c r="C2411" s="2" t="s">
        <v>4027</v>
      </c>
      <c r="D2411" t="s">
        <v>282</v>
      </c>
      <c r="E2411" s="7" t="s">
        <v>158</v>
      </c>
      <c r="F2411" s="15" t="s">
        <v>118</v>
      </c>
      <c r="G2411" s="5" t="s">
        <v>4002</v>
      </c>
      <c r="H2411" s="6" t="s">
        <v>120</v>
      </c>
      <c r="I2411" s="9" t="s">
        <v>4018</v>
      </c>
      <c r="J2411" s="4" t="s">
        <v>121</v>
      </c>
      <c r="K2411" t="s">
        <v>230</v>
      </c>
      <c r="L2411" t="s">
        <v>4019</v>
      </c>
      <c r="M2411" t="s">
        <v>1444</v>
      </c>
      <c r="N2411" s="1" t="s">
        <v>247</v>
      </c>
    </row>
    <row r="2412" spans="1:14" x14ac:dyDescent="0.3">
      <c r="A2412" s="1" t="s">
        <v>3922</v>
      </c>
      <c r="B2412" t="s">
        <v>4016</v>
      </c>
      <c r="C2412" s="2" t="s">
        <v>4028</v>
      </c>
      <c r="D2412" t="s">
        <v>282</v>
      </c>
      <c r="E2412" s="3" t="s">
        <v>152</v>
      </c>
      <c r="F2412" s="15" t="s">
        <v>118</v>
      </c>
      <c r="G2412" s="5" t="s">
        <v>4002</v>
      </c>
      <c r="H2412" s="6" t="s">
        <v>120</v>
      </c>
      <c r="I2412" s="9" t="s">
        <v>4018</v>
      </c>
      <c r="J2412" s="4" t="s">
        <v>121</v>
      </c>
      <c r="K2412" t="s">
        <v>230</v>
      </c>
      <c r="L2412" t="s">
        <v>4019</v>
      </c>
      <c r="M2412" t="s">
        <v>1444</v>
      </c>
      <c r="N2412" s="1" t="s">
        <v>247</v>
      </c>
    </row>
    <row r="2413" spans="1:14" x14ac:dyDescent="0.3">
      <c r="A2413" s="1" t="s">
        <v>3922</v>
      </c>
      <c r="B2413" t="s">
        <v>4016</v>
      </c>
      <c r="C2413" s="2" t="s">
        <v>4029</v>
      </c>
      <c r="D2413" t="s">
        <v>282</v>
      </c>
      <c r="E2413" s="7" t="s">
        <v>158</v>
      </c>
      <c r="F2413" s="15" t="s">
        <v>118</v>
      </c>
      <c r="G2413" s="5" t="s">
        <v>4002</v>
      </c>
      <c r="H2413" s="6" t="s">
        <v>120</v>
      </c>
      <c r="I2413" s="9" t="s">
        <v>4018</v>
      </c>
      <c r="J2413" s="4" t="s">
        <v>121</v>
      </c>
      <c r="K2413" t="s">
        <v>230</v>
      </c>
      <c r="L2413" t="s">
        <v>4019</v>
      </c>
      <c r="M2413" t="s">
        <v>1444</v>
      </c>
      <c r="N2413" s="1" t="s">
        <v>247</v>
      </c>
    </row>
    <row r="2414" spans="1:14" x14ac:dyDescent="0.3">
      <c r="A2414" s="1" t="s">
        <v>3922</v>
      </c>
      <c r="B2414" t="s">
        <v>4016</v>
      </c>
      <c r="C2414" s="2" t="s">
        <v>4030</v>
      </c>
      <c r="D2414" t="s">
        <v>282</v>
      </c>
      <c r="E2414" s="7" t="s">
        <v>158</v>
      </c>
      <c r="F2414" s="15" t="s">
        <v>118</v>
      </c>
      <c r="G2414" s="5" t="s">
        <v>4002</v>
      </c>
      <c r="H2414" s="6" t="s">
        <v>120</v>
      </c>
      <c r="I2414" s="9" t="s">
        <v>4018</v>
      </c>
      <c r="J2414" s="4" t="s">
        <v>121</v>
      </c>
      <c r="K2414" t="s">
        <v>235</v>
      </c>
      <c r="L2414" t="s">
        <v>4019</v>
      </c>
      <c r="M2414" t="s">
        <v>1444</v>
      </c>
      <c r="N2414" s="1" t="s">
        <v>247</v>
      </c>
    </row>
    <row r="2415" spans="1:14" x14ac:dyDescent="0.3">
      <c r="A2415" s="1" t="s">
        <v>3922</v>
      </c>
      <c r="B2415" t="s">
        <v>4016</v>
      </c>
      <c r="C2415" s="2" t="s">
        <v>4031</v>
      </c>
      <c r="D2415" t="s">
        <v>282</v>
      </c>
      <c r="E2415" s="7" t="s">
        <v>158</v>
      </c>
      <c r="F2415" s="15" t="s">
        <v>118</v>
      </c>
      <c r="G2415" s="5" t="s">
        <v>4002</v>
      </c>
      <c r="H2415" s="6" t="s">
        <v>120</v>
      </c>
      <c r="I2415" s="9" t="s">
        <v>4018</v>
      </c>
      <c r="J2415" s="4" t="s">
        <v>121</v>
      </c>
      <c r="K2415" t="s">
        <v>235</v>
      </c>
      <c r="L2415" t="s">
        <v>4019</v>
      </c>
      <c r="M2415" t="s">
        <v>1444</v>
      </c>
      <c r="N2415" s="1" t="s">
        <v>247</v>
      </c>
    </row>
    <row r="2416" spans="1:14" x14ac:dyDescent="0.3">
      <c r="A2416" s="1" t="s">
        <v>3922</v>
      </c>
      <c r="B2416" t="s">
        <v>4016</v>
      </c>
      <c r="C2416" s="2" t="s">
        <v>4032</v>
      </c>
      <c r="D2416" t="s">
        <v>282</v>
      </c>
      <c r="E2416" s="7" t="s">
        <v>158</v>
      </c>
      <c r="F2416" s="15" t="s">
        <v>118</v>
      </c>
      <c r="G2416" s="5" t="s">
        <v>4002</v>
      </c>
      <c r="H2416" s="6" t="s">
        <v>120</v>
      </c>
      <c r="I2416" s="9" t="s">
        <v>4018</v>
      </c>
      <c r="J2416" s="4" t="s">
        <v>121</v>
      </c>
      <c r="K2416" t="s">
        <v>230</v>
      </c>
      <c r="L2416" t="s">
        <v>4019</v>
      </c>
      <c r="M2416" t="s">
        <v>1444</v>
      </c>
      <c r="N2416" s="1" t="s">
        <v>247</v>
      </c>
    </row>
    <row r="2417" spans="1:14" x14ac:dyDescent="0.3">
      <c r="A2417" s="1" t="s">
        <v>3922</v>
      </c>
      <c r="B2417" t="s">
        <v>4016</v>
      </c>
      <c r="C2417" s="2" t="s">
        <v>4033</v>
      </c>
      <c r="D2417" t="s">
        <v>282</v>
      </c>
      <c r="E2417" s="7" t="s">
        <v>158</v>
      </c>
      <c r="F2417" s="15" t="s">
        <v>118</v>
      </c>
      <c r="G2417" s="5" t="s">
        <v>4002</v>
      </c>
      <c r="H2417" s="6" t="s">
        <v>120</v>
      </c>
      <c r="I2417" s="9" t="s">
        <v>4018</v>
      </c>
      <c r="J2417" s="4" t="s">
        <v>121</v>
      </c>
      <c r="K2417" t="s">
        <v>230</v>
      </c>
      <c r="L2417" t="s">
        <v>4019</v>
      </c>
      <c r="M2417" t="s">
        <v>1444</v>
      </c>
      <c r="N2417" s="1" t="s">
        <v>247</v>
      </c>
    </row>
    <row r="2418" spans="1:14" x14ac:dyDescent="0.3">
      <c r="A2418" s="1" t="s">
        <v>3922</v>
      </c>
      <c r="B2418" t="s">
        <v>4016</v>
      </c>
      <c r="C2418" s="2" t="s">
        <v>4034</v>
      </c>
      <c r="D2418" t="s">
        <v>282</v>
      </c>
      <c r="E2418" s="7" t="s">
        <v>158</v>
      </c>
      <c r="F2418" s="15" t="s">
        <v>118</v>
      </c>
      <c r="G2418" s="5" t="s">
        <v>4002</v>
      </c>
      <c r="H2418" s="6" t="s">
        <v>120</v>
      </c>
      <c r="I2418" s="9" t="s">
        <v>4018</v>
      </c>
      <c r="J2418" s="4" t="s">
        <v>121</v>
      </c>
      <c r="K2418" t="s">
        <v>230</v>
      </c>
      <c r="L2418" t="s">
        <v>4019</v>
      </c>
      <c r="M2418" t="s">
        <v>1444</v>
      </c>
      <c r="N2418" s="1" t="s">
        <v>247</v>
      </c>
    </row>
    <row r="2419" spans="1:14" x14ac:dyDescent="0.3">
      <c r="A2419" s="1" t="s">
        <v>3922</v>
      </c>
      <c r="B2419" t="s">
        <v>4016</v>
      </c>
      <c r="C2419" s="2" t="s">
        <v>4035</v>
      </c>
      <c r="D2419" t="s">
        <v>282</v>
      </c>
      <c r="E2419" s="7" t="s">
        <v>158</v>
      </c>
      <c r="F2419" s="15" t="s">
        <v>118</v>
      </c>
      <c r="G2419" s="5" t="s">
        <v>4002</v>
      </c>
      <c r="H2419" s="6" t="s">
        <v>120</v>
      </c>
      <c r="I2419" s="9" t="s">
        <v>4018</v>
      </c>
      <c r="J2419" s="4" t="s">
        <v>121</v>
      </c>
      <c r="K2419" t="s">
        <v>230</v>
      </c>
      <c r="L2419" t="s">
        <v>4019</v>
      </c>
      <c r="M2419" t="s">
        <v>1444</v>
      </c>
      <c r="N2419" s="1" t="s">
        <v>247</v>
      </c>
    </row>
    <row r="2420" spans="1:14" x14ac:dyDescent="0.3">
      <c r="A2420" s="1" t="s">
        <v>3922</v>
      </c>
      <c r="B2420" t="s">
        <v>4016</v>
      </c>
      <c r="C2420" s="2" t="s">
        <v>4036</v>
      </c>
      <c r="D2420" t="s">
        <v>282</v>
      </c>
      <c r="E2420" s="7" t="s">
        <v>158</v>
      </c>
      <c r="F2420" s="15" t="s">
        <v>118</v>
      </c>
      <c r="G2420" s="5" t="s">
        <v>4002</v>
      </c>
      <c r="H2420" s="6" t="s">
        <v>120</v>
      </c>
      <c r="I2420" s="9" t="s">
        <v>4018</v>
      </c>
      <c r="J2420" s="4" t="s">
        <v>121</v>
      </c>
      <c r="K2420" t="s">
        <v>230</v>
      </c>
      <c r="L2420" t="s">
        <v>4019</v>
      </c>
      <c r="M2420" t="s">
        <v>1444</v>
      </c>
      <c r="N2420" s="1" t="s">
        <v>247</v>
      </c>
    </row>
    <row r="2421" spans="1:14" x14ac:dyDescent="0.3">
      <c r="A2421" s="1" t="s">
        <v>3922</v>
      </c>
      <c r="B2421" t="s">
        <v>4016</v>
      </c>
      <c r="C2421" s="2" t="s">
        <v>4037</v>
      </c>
      <c r="D2421" t="s">
        <v>282</v>
      </c>
      <c r="E2421" s="7" t="s">
        <v>158</v>
      </c>
      <c r="F2421" s="15" t="s">
        <v>118</v>
      </c>
      <c r="G2421" s="5" t="s">
        <v>4002</v>
      </c>
      <c r="H2421" s="6" t="s">
        <v>120</v>
      </c>
      <c r="I2421" s="9" t="s">
        <v>4018</v>
      </c>
      <c r="J2421" s="4" t="s">
        <v>121</v>
      </c>
      <c r="K2421" t="s">
        <v>230</v>
      </c>
      <c r="L2421" t="s">
        <v>4019</v>
      </c>
      <c r="M2421" t="s">
        <v>1444</v>
      </c>
      <c r="N2421" s="1" t="s">
        <v>247</v>
      </c>
    </row>
    <row r="2422" spans="1:14" x14ac:dyDescent="0.3">
      <c r="A2422" s="1" t="s">
        <v>3922</v>
      </c>
      <c r="B2422" t="s">
        <v>4038</v>
      </c>
      <c r="C2422" s="2" t="s">
        <v>4039</v>
      </c>
      <c r="D2422" t="s">
        <v>282</v>
      </c>
      <c r="E2422" s="7" t="s">
        <v>158</v>
      </c>
      <c r="F2422" s="15" t="s">
        <v>118</v>
      </c>
      <c r="G2422" s="5" t="s">
        <v>468</v>
      </c>
      <c r="H2422" s="6" t="s">
        <v>120</v>
      </c>
      <c r="I2422" s="5" t="s">
        <v>1227</v>
      </c>
      <c r="J2422" s="5" t="s">
        <v>120</v>
      </c>
      <c r="K2422" t="s">
        <v>235</v>
      </c>
      <c r="M2422" t="s">
        <v>3974</v>
      </c>
      <c r="N2422" s="1" t="s">
        <v>247</v>
      </c>
    </row>
    <row r="2423" spans="1:14" x14ac:dyDescent="0.3">
      <c r="A2423" s="1" t="s">
        <v>3922</v>
      </c>
      <c r="B2423" t="s">
        <v>4038</v>
      </c>
      <c r="C2423" s="2" t="s">
        <v>4040</v>
      </c>
      <c r="D2423" t="s">
        <v>282</v>
      </c>
      <c r="E2423" s="7" t="s">
        <v>158</v>
      </c>
      <c r="F2423" s="15" t="s">
        <v>118</v>
      </c>
      <c r="G2423" s="5" t="s">
        <v>468</v>
      </c>
      <c r="H2423" s="6" t="s">
        <v>120</v>
      </c>
      <c r="I2423" s="5" t="s">
        <v>1227</v>
      </c>
      <c r="J2423" s="5" t="s">
        <v>120</v>
      </c>
      <c r="K2423" t="s">
        <v>235</v>
      </c>
      <c r="M2423" t="s">
        <v>3974</v>
      </c>
      <c r="N2423" s="1" t="s">
        <v>247</v>
      </c>
    </row>
    <row r="2424" spans="1:14" x14ac:dyDescent="0.3">
      <c r="A2424" s="1" t="s">
        <v>3922</v>
      </c>
      <c r="B2424" t="s">
        <v>4038</v>
      </c>
      <c r="C2424" s="2" t="s">
        <v>4041</v>
      </c>
      <c r="D2424" t="s">
        <v>282</v>
      </c>
      <c r="E2424" s="7" t="s">
        <v>158</v>
      </c>
      <c r="F2424" s="15" t="s">
        <v>118</v>
      </c>
      <c r="G2424" s="5" t="s">
        <v>468</v>
      </c>
      <c r="H2424" s="6" t="s">
        <v>120</v>
      </c>
      <c r="I2424" s="5" t="s">
        <v>1227</v>
      </c>
      <c r="J2424" s="5" t="s">
        <v>120</v>
      </c>
      <c r="K2424" t="s">
        <v>235</v>
      </c>
      <c r="M2424" t="s">
        <v>3974</v>
      </c>
      <c r="N2424" s="1" t="s">
        <v>247</v>
      </c>
    </row>
    <row r="2425" spans="1:14" x14ac:dyDescent="0.3">
      <c r="A2425" s="1" t="s">
        <v>3922</v>
      </c>
      <c r="B2425" t="s">
        <v>4038</v>
      </c>
      <c r="C2425" s="2" t="s">
        <v>4042</v>
      </c>
      <c r="D2425" t="s">
        <v>282</v>
      </c>
      <c r="E2425" s="7" t="s">
        <v>158</v>
      </c>
      <c r="F2425" s="15" t="s">
        <v>118</v>
      </c>
      <c r="G2425" s="5" t="s">
        <v>468</v>
      </c>
      <c r="H2425" s="6" t="s">
        <v>120</v>
      </c>
      <c r="I2425" s="5" t="s">
        <v>1227</v>
      </c>
      <c r="J2425" s="5" t="s">
        <v>120</v>
      </c>
      <c r="K2425" t="s">
        <v>235</v>
      </c>
      <c r="M2425" t="s">
        <v>3974</v>
      </c>
      <c r="N2425" s="1" t="s">
        <v>247</v>
      </c>
    </row>
    <row r="2426" spans="1:14" x14ac:dyDescent="0.3">
      <c r="A2426" s="1" t="s">
        <v>3922</v>
      </c>
      <c r="B2426" t="s">
        <v>4038</v>
      </c>
      <c r="C2426" s="2" t="s">
        <v>4043</v>
      </c>
      <c r="D2426" t="s">
        <v>282</v>
      </c>
      <c r="E2426" s="3" t="s">
        <v>152</v>
      </c>
      <c r="F2426" s="14" t="s">
        <v>119</v>
      </c>
      <c r="G2426" s="5" t="s">
        <v>468</v>
      </c>
      <c r="H2426" s="6" t="s">
        <v>120</v>
      </c>
      <c r="I2426" s="5" t="s">
        <v>1227</v>
      </c>
      <c r="J2426" s="5" t="s">
        <v>120</v>
      </c>
      <c r="K2426" t="s">
        <v>235</v>
      </c>
      <c r="M2426" t="s">
        <v>3974</v>
      </c>
      <c r="N2426" s="1" t="s">
        <v>247</v>
      </c>
    </row>
    <row r="2427" spans="1:14" x14ac:dyDescent="0.3">
      <c r="A2427" s="1" t="s">
        <v>3922</v>
      </c>
      <c r="B2427" t="s">
        <v>4044</v>
      </c>
      <c r="C2427" s="2" t="s">
        <v>4045</v>
      </c>
      <c r="D2427" t="s">
        <v>282</v>
      </c>
      <c r="E2427" s="7" t="s">
        <v>158</v>
      </c>
      <c r="F2427" s="15" t="s">
        <v>118</v>
      </c>
      <c r="G2427" s="5" t="s">
        <v>468</v>
      </c>
      <c r="H2427" s="6" t="s">
        <v>120</v>
      </c>
      <c r="I2427" s="4" t="s">
        <v>172</v>
      </c>
      <c r="J2427" s="4" t="s">
        <v>121</v>
      </c>
      <c r="K2427" t="s">
        <v>235</v>
      </c>
      <c r="L2427" t="s">
        <v>3974</v>
      </c>
      <c r="M2427" t="s">
        <v>4046</v>
      </c>
      <c r="N2427" s="1" t="s">
        <v>247</v>
      </c>
    </row>
    <row r="2428" spans="1:14" x14ac:dyDescent="0.3">
      <c r="A2428" s="1" t="s">
        <v>4047</v>
      </c>
      <c r="B2428" t="s">
        <v>4048</v>
      </c>
      <c r="C2428" s="2" t="s">
        <v>4049</v>
      </c>
      <c r="D2428" t="s">
        <v>282</v>
      </c>
      <c r="E2428" s="8" t="s">
        <v>166</v>
      </c>
      <c r="F2428" s="15" t="s">
        <v>118</v>
      </c>
      <c r="G2428" s="5" t="s">
        <v>480</v>
      </c>
      <c r="H2428" s="6" t="s">
        <v>120</v>
      </c>
      <c r="I2428" s="5" t="s">
        <v>180</v>
      </c>
      <c r="J2428" s="5" t="s">
        <v>120</v>
      </c>
      <c r="K2428" t="s">
        <v>230</v>
      </c>
      <c r="L2428" t="s">
        <v>4050</v>
      </c>
      <c r="M2428" t="s">
        <v>4051</v>
      </c>
      <c r="N2428" s="1" t="s">
        <v>247</v>
      </c>
    </row>
    <row r="2429" spans="1:14" x14ac:dyDescent="0.3">
      <c r="A2429" s="1" t="s">
        <v>4052</v>
      </c>
      <c r="B2429" t="s">
        <v>4053</v>
      </c>
      <c r="C2429" s="2" t="s">
        <v>4054</v>
      </c>
      <c r="D2429" t="s">
        <v>282</v>
      </c>
      <c r="E2429" s="3" t="s">
        <v>152</v>
      </c>
      <c r="F2429" s="14" t="s">
        <v>119</v>
      </c>
      <c r="G2429" s="5" t="s">
        <v>4055</v>
      </c>
      <c r="H2429" s="6" t="s">
        <v>120</v>
      </c>
      <c r="I2429" s="9" t="s">
        <v>4056</v>
      </c>
      <c r="J2429" s="4" t="s">
        <v>121</v>
      </c>
      <c r="K2429" t="s">
        <v>300</v>
      </c>
      <c r="M2429" t="s">
        <v>4057</v>
      </c>
      <c r="N2429" s="1" t="s">
        <v>247</v>
      </c>
    </row>
    <row r="2430" spans="1:14" x14ac:dyDescent="0.3">
      <c r="A2430" s="1" t="s">
        <v>4052</v>
      </c>
      <c r="B2430" t="s">
        <v>4058</v>
      </c>
      <c r="C2430" s="2" t="s">
        <v>4059</v>
      </c>
      <c r="D2430" t="s">
        <v>282</v>
      </c>
      <c r="E2430" s="10" t="s">
        <v>187</v>
      </c>
      <c r="F2430" s="14" t="s">
        <v>119</v>
      </c>
      <c r="G2430" s="5" t="s">
        <v>283</v>
      </c>
      <c r="H2430" s="6" t="s">
        <v>120</v>
      </c>
      <c r="I2430" s="4" t="s">
        <v>343</v>
      </c>
      <c r="J2430" s="4" t="s">
        <v>121</v>
      </c>
      <c r="K2430" t="s">
        <v>230</v>
      </c>
      <c r="L2430" t="s">
        <v>4060</v>
      </c>
      <c r="M2430" t="s">
        <v>4060</v>
      </c>
      <c r="N2430" s="1" t="s">
        <v>247</v>
      </c>
    </row>
    <row r="2431" spans="1:14" x14ac:dyDescent="0.3">
      <c r="A2431" s="1" t="s">
        <v>4052</v>
      </c>
      <c r="B2431" t="s">
        <v>4058</v>
      </c>
      <c r="C2431" s="2" t="s">
        <v>4061</v>
      </c>
      <c r="D2431" t="s">
        <v>282</v>
      </c>
      <c r="E2431" s="10" t="s">
        <v>187</v>
      </c>
      <c r="F2431" s="14" t="s">
        <v>119</v>
      </c>
      <c r="G2431" s="5" t="s">
        <v>283</v>
      </c>
      <c r="H2431" s="6" t="s">
        <v>120</v>
      </c>
      <c r="I2431" s="4" t="s">
        <v>343</v>
      </c>
      <c r="J2431" s="4" t="s">
        <v>121</v>
      </c>
      <c r="K2431" t="s">
        <v>230</v>
      </c>
      <c r="L2431" t="s">
        <v>4060</v>
      </c>
      <c r="M2431" t="s">
        <v>4060</v>
      </c>
      <c r="N2431" s="1" t="s">
        <v>247</v>
      </c>
    </row>
    <row r="2432" spans="1:14" x14ac:dyDescent="0.3">
      <c r="A2432" s="1" t="s">
        <v>4052</v>
      </c>
      <c r="B2432" t="s">
        <v>4058</v>
      </c>
      <c r="C2432" s="2" t="s">
        <v>4062</v>
      </c>
      <c r="D2432" t="s">
        <v>282</v>
      </c>
      <c r="E2432" s="3" t="s">
        <v>152</v>
      </c>
      <c r="F2432" s="14" t="s">
        <v>119</v>
      </c>
      <c r="G2432" s="5" t="s">
        <v>283</v>
      </c>
      <c r="H2432" s="6" t="s">
        <v>120</v>
      </c>
      <c r="I2432" s="4" t="s">
        <v>343</v>
      </c>
      <c r="J2432" s="4" t="s">
        <v>121</v>
      </c>
      <c r="K2432" t="s">
        <v>238</v>
      </c>
      <c r="L2432" t="s">
        <v>4060</v>
      </c>
      <c r="M2432" t="s">
        <v>4060</v>
      </c>
      <c r="N2432" s="1" t="s">
        <v>247</v>
      </c>
    </row>
    <row r="2433" spans="1:14" x14ac:dyDescent="0.3">
      <c r="A2433" s="1" t="s">
        <v>4052</v>
      </c>
      <c r="B2433" t="s">
        <v>4063</v>
      </c>
      <c r="C2433" s="2" t="s">
        <v>4064</v>
      </c>
      <c r="D2433" t="s">
        <v>282</v>
      </c>
      <c r="E2433" s="10" t="s">
        <v>187</v>
      </c>
      <c r="F2433" s="14" t="s">
        <v>119</v>
      </c>
      <c r="G2433" s="5" t="s">
        <v>551</v>
      </c>
      <c r="H2433" s="6" t="s">
        <v>120</v>
      </c>
      <c r="I2433" s="4" t="s">
        <v>461</v>
      </c>
      <c r="J2433" s="4" t="s">
        <v>121</v>
      </c>
      <c r="K2433" t="s">
        <v>230</v>
      </c>
      <c r="L2433" t="s">
        <v>4060</v>
      </c>
      <c r="M2433" t="s">
        <v>4065</v>
      </c>
      <c r="N2433" t="s">
        <v>247</v>
      </c>
    </row>
    <row r="2434" spans="1:14" x14ac:dyDescent="0.3">
      <c r="A2434" s="1" t="s">
        <v>4052</v>
      </c>
      <c r="B2434" t="s">
        <v>4063</v>
      </c>
      <c r="C2434" s="2" t="s">
        <v>4066</v>
      </c>
      <c r="D2434" t="s">
        <v>282</v>
      </c>
      <c r="E2434" s="10" t="s">
        <v>187</v>
      </c>
      <c r="F2434" s="14" t="s">
        <v>119</v>
      </c>
      <c r="G2434" s="5" t="s">
        <v>551</v>
      </c>
      <c r="H2434" s="6" t="s">
        <v>120</v>
      </c>
      <c r="I2434" s="4" t="s">
        <v>461</v>
      </c>
      <c r="J2434" s="4" t="s">
        <v>121</v>
      </c>
      <c r="K2434" t="s">
        <v>230</v>
      </c>
      <c r="L2434" t="s">
        <v>4060</v>
      </c>
      <c r="M2434" t="s">
        <v>4065</v>
      </c>
      <c r="N2434" s="1" t="s">
        <v>247</v>
      </c>
    </row>
    <row r="2435" spans="1:14" x14ac:dyDescent="0.3">
      <c r="A2435" s="1" t="s">
        <v>194</v>
      </c>
      <c r="B2435" t="s">
        <v>3966</v>
      </c>
      <c r="C2435" s="2" t="s">
        <v>4067</v>
      </c>
      <c r="D2435" t="s">
        <v>282</v>
      </c>
      <c r="E2435" s="8" t="s">
        <v>166</v>
      </c>
      <c r="F2435" s="15" t="s">
        <v>118</v>
      </c>
      <c r="G2435" s="5" t="s">
        <v>157</v>
      </c>
      <c r="H2435" s="6" t="s">
        <v>120</v>
      </c>
      <c r="I2435" s="5" t="s">
        <v>2307</v>
      </c>
      <c r="J2435" s="5" t="s">
        <v>120</v>
      </c>
      <c r="K2435" t="s">
        <v>230</v>
      </c>
      <c r="L2435" t="s">
        <v>3967</v>
      </c>
      <c r="M2435" t="s">
        <v>3968</v>
      </c>
      <c r="N2435" s="1" t="s">
        <v>247</v>
      </c>
    </row>
    <row r="2436" spans="1:14" x14ac:dyDescent="0.3">
      <c r="A2436" s="1" t="s">
        <v>4068</v>
      </c>
      <c r="B2436" t="s">
        <v>4069</v>
      </c>
      <c r="C2436" s="2" t="s">
        <v>4070</v>
      </c>
      <c r="D2436" t="s">
        <v>282</v>
      </c>
      <c r="E2436" s="7" t="s">
        <v>158</v>
      </c>
      <c r="F2436" s="15" t="s">
        <v>118</v>
      </c>
      <c r="G2436" s="5" t="s">
        <v>357</v>
      </c>
      <c r="H2436" s="6" t="s">
        <v>120</v>
      </c>
      <c r="I2436" s="4" t="s">
        <v>2777</v>
      </c>
      <c r="J2436" s="4" t="s">
        <v>121</v>
      </c>
      <c r="K2436" t="s">
        <v>230</v>
      </c>
      <c r="L2436" t="s">
        <v>4071</v>
      </c>
      <c r="M2436" t="s">
        <v>4072</v>
      </c>
      <c r="N2436" t="s">
        <v>247</v>
      </c>
    </row>
    <row r="2437" spans="1:14" x14ac:dyDescent="0.3">
      <c r="A2437" s="1" t="s">
        <v>4068</v>
      </c>
      <c r="B2437" t="s">
        <v>4069</v>
      </c>
      <c r="C2437" s="2" t="s">
        <v>4073</v>
      </c>
      <c r="D2437" t="s">
        <v>282</v>
      </c>
      <c r="E2437" s="7" t="s">
        <v>158</v>
      </c>
      <c r="F2437" s="15" t="s">
        <v>118</v>
      </c>
      <c r="G2437" s="5" t="s">
        <v>357</v>
      </c>
      <c r="H2437" s="6" t="s">
        <v>120</v>
      </c>
      <c r="I2437" s="5" t="s">
        <v>1522</v>
      </c>
      <c r="J2437" s="5" t="s">
        <v>120</v>
      </c>
      <c r="K2437" t="s">
        <v>1593</v>
      </c>
      <c r="M2437" t="s">
        <v>4074</v>
      </c>
      <c r="N2437" t="s">
        <v>247</v>
      </c>
    </row>
    <row r="2438" spans="1:14" x14ac:dyDescent="0.3">
      <c r="A2438" s="1" t="s">
        <v>4068</v>
      </c>
      <c r="B2438" t="s">
        <v>4069</v>
      </c>
      <c r="C2438" s="2" t="s">
        <v>4075</v>
      </c>
      <c r="D2438" t="s">
        <v>282</v>
      </c>
      <c r="E2438" s="7" t="s">
        <v>158</v>
      </c>
      <c r="F2438" s="15" t="s">
        <v>118</v>
      </c>
      <c r="G2438" s="19" t="s">
        <v>4076</v>
      </c>
      <c r="H2438" s="6" t="s">
        <v>120</v>
      </c>
      <c r="I2438" s="4" t="s">
        <v>4077</v>
      </c>
      <c r="J2438" s="4" t="s">
        <v>121</v>
      </c>
      <c r="K2438" t="s">
        <v>230</v>
      </c>
      <c r="L2438" t="s">
        <v>4071</v>
      </c>
      <c r="M2438" t="s">
        <v>1444</v>
      </c>
      <c r="N2438" s="1" t="s">
        <v>247</v>
      </c>
    </row>
    <row r="2439" spans="1:14" x14ac:dyDescent="0.3">
      <c r="A2439" s="1" t="s">
        <v>4068</v>
      </c>
      <c r="B2439" t="s">
        <v>4069</v>
      </c>
      <c r="C2439" s="2" t="s">
        <v>4078</v>
      </c>
      <c r="D2439" t="s">
        <v>282</v>
      </c>
      <c r="E2439" s="7" t="s">
        <v>158</v>
      </c>
      <c r="F2439" s="15" t="s">
        <v>118</v>
      </c>
      <c r="G2439" s="5" t="s">
        <v>357</v>
      </c>
      <c r="H2439" s="6" t="s">
        <v>120</v>
      </c>
      <c r="I2439" s="5" t="s">
        <v>2307</v>
      </c>
      <c r="J2439" s="5" t="s">
        <v>120</v>
      </c>
      <c r="K2439" t="s">
        <v>230</v>
      </c>
      <c r="L2439" t="s">
        <v>4071</v>
      </c>
      <c r="M2439" t="s">
        <v>1444</v>
      </c>
      <c r="N2439" s="1" t="s">
        <v>247</v>
      </c>
    </row>
    <row r="2440" spans="1:14" x14ac:dyDescent="0.3">
      <c r="A2440" s="1" t="s">
        <v>4068</v>
      </c>
      <c r="B2440" t="s">
        <v>4069</v>
      </c>
      <c r="C2440" s="2" t="s">
        <v>4079</v>
      </c>
      <c r="D2440" t="s">
        <v>282</v>
      </c>
      <c r="E2440" s="7" t="s">
        <v>158</v>
      </c>
      <c r="F2440" s="15" t="s">
        <v>118</v>
      </c>
      <c r="G2440" s="5" t="s">
        <v>357</v>
      </c>
      <c r="H2440" s="6" t="s">
        <v>120</v>
      </c>
      <c r="I2440" s="4" t="s">
        <v>4077</v>
      </c>
      <c r="J2440" s="4" t="s">
        <v>121</v>
      </c>
      <c r="K2440" t="s">
        <v>230</v>
      </c>
      <c r="L2440" t="s">
        <v>4071</v>
      </c>
      <c r="M2440" t="s">
        <v>1444</v>
      </c>
      <c r="N2440" s="1" t="s">
        <v>247</v>
      </c>
    </row>
    <row r="2441" spans="1:14" x14ac:dyDescent="0.3">
      <c r="A2441" s="1" t="s">
        <v>4068</v>
      </c>
      <c r="B2441" t="s">
        <v>4069</v>
      </c>
      <c r="C2441" s="2" t="s">
        <v>4080</v>
      </c>
      <c r="D2441" t="s">
        <v>282</v>
      </c>
      <c r="E2441" s="7" t="s">
        <v>158</v>
      </c>
      <c r="F2441" s="15" t="s">
        <v>118</v>
      </c>
      <c r="G2441" s="19" t="s">
        <v>4076</v>
      </c>
      <c r="H2441" s="6" t="s">
        <v>120</v>
      </c>
      <c r="I2441" s="4" t="s">
        <v>4081</v>
      </c>
      <c r="J2441" s="4" t="s">
        <v>121</v>
      </c>
      <c r="K2441" t="s">
        <v>230</v>
      </c>
      <c r="L2441" t="s">
        <v>4071</v>
      </c>
      <c r="M2441" t="s">
        <v>4074</v>
      </c>
      <c r="N2441" s="1" t="s">
        <v>247</v>
      </c>
    </row>
    <row r="2442" spans="1:14" x14ac:dyDescent="0.3">
      <c r="A2442" s="1" t="s">
        <v>4068</v>
      </c>
      <c r="B2442" t="s">
        <v>4069</v>
      </c>
      <c r="C2442" s="2" t="s">
        <v>4082</v>
      </c>
      <c r="D2442" t="s">
        <v>282</v>
      </c>
      <c r="E2442" s="7" t="s">
        <v>158</v>
      </c>
      <c r="F2442" s="15" t="s">
        <v>118</v>
      </c>
      <c r="G2442" s="5" t="s">
        <v>4055</v>
      </c>
      <c r="H2442" s="6" t="s">
        <v>120</v>
      </c>
      <c r="I2442" s="4" t="s">
        <v>4077</v>
      </c>
      <c r="J2442" s="4" t="s">
        <v>121</v>
      </c>
      <c r="K2442" t="s">
        <v>230</v>
      </c>
      <c r="L2442" t="s">
        <v>4071</v>
      </c>
      <c r="M2442" t="s">
        <v>1444</v>
      </c>
      <c r="N2442" s="1" t="s">
        <v>247</v>
      </c>
    </row>
    <row r="2443" spans="1:14" x14ac:dyDescent="0.3">
      <c r="A2443" s="1" t="s">
        <v>4068</v>
      </c>
      <c r="B2443" t="s">
        <v>4069</v>
      </c>
      <c r="C2443" s="2" t="s">
        <v>4083</v>
      </c>
      <c r="D2443" t="s">
        <v>282</v>
      </c>
      <c r="E2443" s="7" t="s">
        <v>158</v>
      </c>
      <c r="F2443" s="15" t="s">
        <v>118</v>
      </c>
      <c r="G2443" s="5" t="s">
        <v>357</v>
      </c>
      <c r="H2443" s="6" t="s">
        <v>120</v>
      </c>
      <c r="I2443" s="4" t="s">
        <v>4077</v>
      </c>
      <c r="J2443" s="4" t="s">
        <v>121</v>
      </c>
      <c r="K2443" t="s">
        <v>230</v>
      </c>
      <c r="L2443" t="s">
        <v>4071</v>
      </c>
      <c r="M2443" t="s">
        <v>1444</v>
      </c>
      <c r="N2443" s="1" t="s">
        <v>247</v>
      </c>
    </row>
    <row r="2444" spans="1:14" x14ac:dyDescent="0.3">
      <c r="A2444" s="1" t="s">
        <v>4068</v>
      </c>
      <c r="B2444" t="s">
        <v>4069</v>
      </c>
      <c r="C2444" s="2" t="s">
        <v>4084</v>
      </c>
      <c r="D2444" t="s">
        <v>282</v>
      </c>
      <c r="E2444" s="7" t="s">
        <v>158</v>
      </c>
      <c r="F2444" s="15" t="s">
        <v>118</v>
      </c>
      <c r="G2444" s="5" t="s">
        <v>357</v>
      </c>
      <c r="H2444" s="6" t="s">
        <v>120</v>
      </c>
      <c r="I2444" s="4" t="s">
        <v>4077</v>
      </c>
      <c r="J2444" s="4" t="s">
        <v>121</v>
      </c>
      <c r="K2444" t="s">
        <v>230</v>
      </c>
      <c r="L2444" t="s">
        <v>4071</v>
      </c>
      <c r="M2444" t="s">
        <v>1444</v>
      </c>
      <c r="N2444" s="1" t="s">
        <v>247</v>
      </c>
    </row>
    <row r="2445" spans="1:14" x14ac:dyDescent="0.3">
      <c r="A2445" s="1" t="s">
        <v>4068</v>
      </c>
      <c r="B2445" t="s">
        <v>4069</v>
      </c>
      <c r="C2445" s="2" t="s">
        <v>4085</v>
      </c>
      <c r="D2445" t="s">
        <v>282</v>
      </c>
      <c r="E2445" s="7" t="s">
        <v>158</v>
      </c>
      <c r="F2445" s="15" t="s">
        <v>118</v>
      </c>
      <c r="G2445" s="19" t="s">
        <v>4076</v>
      </c>
      <c r="H2445" s="6" t="s">
        <v>120</v>
      </c>
      <c r="I2445" s="4" t="s">
        <v>4077</v>
      </c>
      <c r="J2445" s="4" t="s">
        <v>121</v>
      </c>
      <c r="K2445" t="s">
        <v>230</v>
      </c>
      <c r="L2445" t="s">
        <v>4071</v>
      </c>
      <c r="M2445" t="s">
        <v>1444</v>
      </c>
      <c r="N2445" t="s">
        <v>247</v>
      </c>
    </row>
    <row r="2446" spans="1:14" x14ac:dyDescent="0.3">
      <c r="A2446" s="1" t="s">
        <v>4068</v>
      </c>
      <c r="B2446" t="s">
        <v>4069</v>
      </c>
      <c r="C2446" s="2" t="s">
        <v>4086</v>
      </c>
      <c r="D2446" t="s">
        <v>282</v>
      </c>
      <c r="E2446" s="7" t="s">
        <v>158</v>
      </c>
      <c r="F2446" s="15" t="s">
        <v>118</v>
      </c>
      <c r="G2446" s="5" t="s">
        <v>357</v>
      </c>
      <c r="H2446" s="6" t="s">
        <v>120</v>
      </c>
      <c r="I2446" s="4" t="s">
        <v>4077</v>
      </c>
      <c r="J2446" s="4" t="s">
        <v>121</v>
      </c>
      <c r="K2446" t="s">
        <v>300</v>
      </c>
      <c r="L2446" t="s">
        <v>4071</v>
      </c>
      <c r="M2446" t="s">
        <v>1444</v>
      </c>
      <c r="N2446" s="1" t="s">
        <v>247</v>
      </c>
    </row>
    <row r="2447" spans="1:14" x14ac:dyDescent="0.3">
      <c r="A2447" s="1" t="s">
        <v>4068</v>
      </c>
      <c r="B2447" t="s">
        <v>4069</v>
      </c>
      <c r="C2447" s="2" t="s">
        <v>4087</v>
      </c>
      <c r="D2447" t="s">
        <v>282</v>
      </c>
      <c r="E2447" s="7" t="s">
        <v>158</v>
      </c>
      <c r="F2447" s="15" t="s">
        <v>118</v>
      </c>
      <c r="G2447" s="5" t="s">
        <v>357</v>
      </c>
      <c r="H2447" s="6" t="s">
        <v>120</v>
      </c>
      <c r="I2447" s="4" t="s">
        <v>4077</v>
      </c>
      <c r="J2447" s="4" t="s">
        <v>121</v>
      </c>
      <c r="K2447" t="s">
        <v>4088</v>
      </c>
      <c r="L2447" t="s">
        <v>4071</v>
      </c>
      <c r="M2447" t="s">
        <v>4074</v>
      </c>
      <c r="N2447" s="1" t="s">
        <v>247</v>
      </c>
    </row>
    <row r="2448" spans="1:14" x14ac:dyDescent="0.3">
      <c r="A2448" s="1" t="s">
        <v>4068</v>
      </c>
      <c r="B2448" t="s">
        <v>4069</v>
      </c>
      <c r="C2448" s="2" t="s">
        <v>4089</v>
      </c>
      <c r="D2448" t="s">
        <v>282</v>
      </c>
      <c r="E2448" s="7" t="s">
        <v>158</v>
      </c>
      <c r="F2448" s="15" t="s">
        <v>118</v>
      </c>
      <c r="G2448" s="5" t="s">
        <v>357</v>
      </c>
      <c r="H2448" s="6" t="s">
        <v>120</v>
      </c>
      <c r="I2448" s="4" t="s">
        <v>4077</v>
      </c>
      <c r="J2448" s="4" t="s">
        <v>121</v>
      </c>
      <c r="K2448" t="s">
        <v>230</v>
      </c>
      <c r="L2448" t="s">
        <v>4071</v>
      </c>
      <c r="M2448" t="s">
        <v>1444</v>
      </c>
      <c r="N2448" s="1" t="s">
        <v>247</v>
      </c>
    </row>
    <row r="2449" spans="1:14" x14ac:dyDescent="0.3">
      <c r="A2449" s="1" t="s">
        <v>4068</v>
      </c>
      <c r="B2449" t="s">
        <v>4069</v>
      </c>
      <c r="C2449" s="2" t="s">
        <v>4090</v>
      </c>
      <c r="D2449" t="s">
        <v>282</v>
      </c>
      <c r="E2449" s="7" t="s">
        <v>158</v>
      </c>
      <c r="F2449" s="15" t="s">
        <v>118</v>
      </c>
      <c r="G2449" s="5" t="s">
        <v>4091</v>
      </c>
      <c r="H2449" s="6" t="s">
        <v>120</v>
      </c>
      <c r="I2449" s="4" t="s">
        <v>4077</v>
      </c>
      <c r="J2449" s="4" t="s">
        <v>121</v>
      </c>
      <c r="K2449" t="s">
        <v>4088</v>
      </c>
      <c r="M2449" t="s">
        <v>4092</v>
      </c>
      <c r="N2449" t="s">
        <v>247</v>
      </c>
    </row>
    <row r="2450" spans="1:14" x14ac:dyDescent="0.3">
      <c r="A2450" s="1" t="s">
        <v>4068</v>
      </c>
      <c r="B2450" t="s">
        <v>4069</v>
      </c>
      <c r="C2450" s="2" t="s">
        <v>4093</v>
      </c>
      <c r="D2450" t="s">
        <v>282</v>
      </c>
      <c r="E2450" s="7" t="s">
        <v>158</v>
      </c>
      <c r="F2450" s="15" t="s">
        <v>118</v>
      </c>
      <c r="G2450" s="5" t="s">
        <v>4091</v>
      </c>
      <c r="H2450" s="6" t="s">
        <v>120</v>
      </c>
      <c r="I2450" s="4" t="s">
        <v>4077</v>
      </c>
      <c r="J2450" s="4" t="s">
        <v>121</v>
      </c>
      <c r="K2450" t="s">
        <v>230</v>
      </c>
      <c r="L2450" t="s">
        <v>4071</v>
      </c>
      <c r="M2450" t="s">
        <v>1444</v>
      </c>
      <c r="N2450" t="s">
        <v>247</v>
      </c>
    </row>
    <row r="2451" spans="1:14" x14ac:dyDescent="0.3">
      <c r="A2451" s="1" t="s">
        <v>4068</v>
      </c>
      <c r="B2451" t="s">
        <v>4069</v>
      </c>
      <c r="C2451" s="2" t="s">
        <v>4094</v>
      </c>
      <c r="D2451" t="s">
        <v>282</v>
      </c>
      <c r="E2451" s="7" t="s">
        <v>158</v>
      </c>
      <c r="F2451" s="15" t="s">
        <v>118</v>
      </c>
      <c r="G2451" s="5" t="s">
        <v>357</v>
      </c>
      <c r="H2451" s="6" t="s">
        <v>120</v>
      </c>
      <c r="I2451" s="4" t="s">
        <v>4077</v>
      </c>
      <c r="J2451" s="4" t="s">
        <v>121</v>
      </c>
      <c r="K2451" t="s">
        <v>235</v>
      </c>
      <c r="L2451" t="s">
        <v>4071</v>
      </c>
      <c r="M2451" t="s">
        <v>4092</v>
      </c>
      <c r="N2451" s="1" t="s">
        <v>247</v>
      </c>
    </row>
    <row r="2452" spans="1:14" x14ac:dyDescent="0.3">
      <c r="A2452" s="1" t="s">
        <v>4068</v>
      </c>
      <c r="B2452" t="s">
        <v>4069</v>
      </c>
      <c r="C2452" s="2" t="s">
        <v>4095</v>
      </c>
      <c r="D2452" t="s">
        <v>282</v>
      </c>
      <c r="E2452" s="7" t="s">
        <v>158</v>
      </c>
      <c r="F2452" s="15" t="s">
        <v>118</v>
      </c>
      <c r="G2452" s="5" t="s">
        <v>357</v>
      </c>
      <c r="H2452" s="6" t="s">
        <v>120</v>
      </c>
      <c r="I2452" s="4" t="s">
        <v>4077</v>
      </c>
      <c r="J2452" s="4" t="s">
        <v>121</v>
      </c>
      <c r="K2452" t="s">
        <v>230</v>
      </c>
      <c r="L2452" t="s">
        <v>4071</v>
      </c>
      <c r="M2452" t="s">
        <v>1444</v>
      </c>
      <c r="N2452" s="1" t="s">
        <v>247</v>
      </c>
    </row>
    <row r="2453" spans="1:14" x14ac:dyDescent="0.3">
      <c r="A2453" s="1" t="s">
        <v>4068</v>
      </c>
      <c r="B2453" t="s">
        <v>4069</v>
      </c>
      <c r="C2453" s="2" t="s">
        <v>4096</v>
      </c>
      <c r="D2453" t="s">
        <v>282</v>
      </c>
      <c r="E2453" s="7" t="s">
        <v>158</v>
      </c>
      <c r="F2453" s="15" t="s">
        <v>118</v>
      </c>
      <c r="G2453" s="19" t="s">
        <v>4076</v>
      </c>
      <c r="H2453" s="6" t="s">
        <v>120</v>
      </c>
      <c r="I2453" s="4" t="s">
        <v>4077</v>
      </c>
      <c r="J2453" s="4" t="s">
        <v>121</v>
      </c>
      <c r="K2453" t="s">
        <v>230</v>
      </c>
      <c r="L2453" t="s">
        <v>4071</v>
      </c>
      <c r="M2453" t="s">
        <v>1444</v>
      </c>
      <c r="N2453" s="1" t="s">
        <v>247</v>
      </c>
    </row>
    <row r="2454" spans="1:14" x14ac:dyDescent="0.3">
      <c r="A2454" s="1" t="s">
        <v>4068</v>
      </c>
      <c r="B2454" t="s">
        <v>4069</v>
      </c>
      <c r="C2454" s="2" t="s">
        <v>4097</v>
      </c>
      <c r="D2454" t="s">
        <v>282</v>
      </c>
      <c r="E2454" s="7" t="s">
        <v>158</v>
      </c>
      <c r="F2454" s="15" t="s">
        <v>118</v>
      </c>
      <c r="G2454" s="5" t="s">
        <v>357</v>
      </c>
      <c r="H2454" s="6" t="s">
        <v>120</v>
      </c>
      <c r="I2454" s="4" t="s">
        <v>4077</v>
      </c>
      <c r="J2454" s="4" t="s">
        <v>121</v>
      </c>
      <c r="K2454" t="s">
        <v>230</v>
      </c>
      <c r="L2454" t="s">
        <v>4071</v>
      </c>
      <c r="M2454" t="s">
        <v>1444</v>
      </c>
      <c r="N2454" s="1" t="s">
        <v>247</v>
      </c>
    </row>
    <row r="2455" spans="1:14" x14ac:dyDescent="0.3">
      <c r="A2455" s="1" t="s">
        <v>4068</v>
      </c>
      <c r="B2455" t="s">
        <v>4069</v>
      </c>
      <c r="C2455" s="2" t="s">
        <v>4098</v>
      </c>
      <c r="D2455" t="s">
        <v>282</v>
      </c>
      <c r="E2455" s="7" t="s">
        <v>158</v>
      </c>
      <c r="F2455" s="15" t="s">
        <v>118</v>
      </c>
      <c r="G2455" s="5" t="s">
        <v>357</v>
      </c>
      <c r="H2455" s="6" t="s">
        <v>120</v>
      </c>
      <c r="I2455" s="4" t="s">
        <v>4077</v>
      </c>
      <c r="J2455" s="4" t="s">
        <v>121</v>
      </c>
      <c r="K2455" t="s">
        <v>230</v>
      </c>
      <c r="L2455" t="s">
        <v>4071</v>
      </c>
      <c r="M2455" t="s">
        <v>1444</v>
      </c>
      <c r="N2455" t="s">
        <v>247</v>
      </c>
    </row>
    <row r="2456" spans="1:14" x14ac:dyDescent="0.3">
      <c r="A2456" s="1" t="s">
        <v>4068</v>
      </c>
      <c r="B2456" t="s">
        <v>4069</v>
      </c>
      <c r="C2456" s="2" t="s">
        <v>4099</v>
      </c>
      <c r="D2456" t="s">
        <v>282</v>
      </c>
      <c r="E2456" s="7" t="s">
        <v>158</v>
      </c>
      <c r="F2456" s="15" t="s">
        <v>118</v>
      </c>
      <c r="G2456" s="5" t="s">
        <v>357</v>
      </c>
      <c r="H2456" s="6" t="s">
        <v>120</v>
      </c>
      <c r="I2456" s="4" t="s">
        <v>2777</v>
      </c>
      <c r="J2456" s="4" t="s">
        <v>121</v>
      </c>
      <c r="K2456" t="s">
        <v>235</v>
      </c>
      <c r="L2456" t="s">
        <v>4071</v>
      </c>
      <c r="M2456" t="s">
        <v>4092</v>
      </c>
      <c r="N2456" t="s">
        <v>247</v>
      </c>
    </row>
    <row r="2457" spans="1:14" x14ac:dyDescent="0.3">
      <c r="A2457" s="1" t="s">
        <v>4068</v>
      </c>
      <c r="B2457" t="s">
        <v>4069</v>
      </c>
      <c r="C2457" s="2" t="s">
        <v>4100</v>
      </c>
      <c r="D2457" t="s">
        <v>282</v>
      </c>
      <c r="E2457" s="7" t="s">
        <v>158</v>
      </c>
      <c r="F2457" s="15" t="s">
        <v>118</v>
      </c>
      <c r="G2457" s="5" t="s">
        <v>357</v>
      </c>
      <c r="H2457" s="6" t="s">
        <v>120</v>
      </c>
      <c r="I2457" s="4" t="s">
        <v>4077</v>
      </c>
      <c r="J2457" s="4" t="s">
        <v>121</v>
      </c>
      <c r="K2457" t="s">
        <v>230</v>
      </c>
      <c r="L2457" t="s">
        <v>4071</v>
      </c>
      <c r="M2457" t="s">
        <v>1444</v>
      </c>
      <c r="N2457" t="s">
        <v>247</v>
      </c>
    </row>
    <row r="2458" spans="1:14" x14ac:dyDescent="0.3">
      <c r="A2458" s="1" t="s">
        <v>4068</v>
      </c>
      <c r="B2458" t="s">
        <v>4069</v>
      </c>
      <c r="C2458" s="2" t="s">
        <v>4101</v>
      </c>
      <c r="D2458" t="s">
        <v>282</v>
      </c>
      <c r="E2458" s="7" t="s">
        <v>158</v>
      </c>
      <c r="F2458" s="15" t="s">
        <v>118</v>
      </c>
      <c r="G2458" s="5" t="s">
        <v>357</v>
      </c>
      <c r="H2458" s="6" t="s">
        <v>120</v>
      </c>
      <c r="I2458" s="5" t="s">
        <v>2307</v>
      </c>
      <c r="J2458" s="5" t="s">
        <v>120</v>
      </c>
      <c r="K2458" t="s">
        <v>230</v>
      </c>
      <c r="L2458" t="s">
        <v>4071</v>
      </c>
      <c r="M2458" t="s">
        <v>1444</v>
      </c>
      <c r="N2458" t="s">
        <v>247</v>
      </c>
    </row>
    <row r="2459" spans="1:14" x14ac:dyDescent="0.3">
      <c r="A2459" s="1" t="s">
        <v>4068</v>
      </c>
      <c r="B2459" t="s">
        <v>4069</v>
      </c>
      <c r="C2459" s="2" t="s">
        <v>4102</v>
      </c>
      <c r="D2459" t="s">
        <v>282</v>
      </c>
      <c r="E2459" s="7" t="s">
        <v>158</v>
      </c>
      <c r="F2459" s="15" t="s">
        <v>118</v>
      </c>
      <c r="G2459" s="5" t="s">
        <v>357</v>
      </c>
      <c r="H2459" s="6" t="s">
        <v>120</v>
      </c>
      <c r="I2459" s="4" t="s">
        <v>4077</v>
      </c>
      <c r="J2459" s="4" t="s">
        <v>121</v>
      </c>
      <c r="K2459" t="s">
        <v>230</v>
      </c>
      <c r="L2459" t="s">
        <v>4071</v>
      </c>
      <c r="M2459" t="s">
        <v>1444</v>
      </c>
      <c r="N2459" t="s">
        <v>247</v>
      </c>
    </row>
    <row r="2460" spans="1:14" x14ac:dyDescent="0.3">
      <c r="A2460" s="1" t="s">
        <v>4068</v>
      </c>
      <c r="B2460" t="s">
        <v>4069</v>
      </c>
      <c r="C2460" s="2" t="s">
        <v>4103</v>
      </c>
      <c r="D2460" t="s">
        <v>282</v>
      </c>
      <c r="E2460" s="7" t="s">
        <v>158</v>
      </c>
      <c r="F2460" s="15" t="s">
        <v>118</v>
      </c>
      <c r="G2460" s="19" t="s">
        <v>4076</v>
      </c>
      <c r="H2460" s="6" t="s">
        <v>120</v>
      </c>
      <c r="I2460" s="4" t="s">
        <v>4104</v>
      </c>
      <c r="J2460" s="4" t="s">
        <v>121</v>
      </c>
      <c r="K2460" t="s">
        <v>230</v>
      </c>
      <c r="L2460" t="s">
        <v>4071</v>
      </c>
      <c r="M2460" t="s">
        <v>1444</v>
      </c>
      <c r="N2460" t="s">
        <v>247</v>
      </c>
    </row>
    <row r="2461" spans="1:14" x14ac:dyDescent="0.3">
      <c r="A2461" s="1" t="s">
        <v>4068</v>
      </c>
      <c r="B2461" t="s">
        <v>4069</v>
      </c>
      <c r="C2461" s="2" t="s">
        <v>4105</v>
      </c>
      <c r="D2461" t="s">
        <v>282</v>
      </c>
      <c r="E2461" s="7" t="s">
        <v>158</v>
      </c>
      <c r="F2461" s="15" t="s">
        <v>118</v>
      </c>
      <c r="G2461" s="5" t="s">
        <v>357</v>
      </c>
      <c r="H2461" s="6" t="s">
        <v>120</v>
      </c>
      <c r="I2461" s="4" t="s">
        <v>4077</v>
      </c>
      <c r="J2461" s="4" t="s">
        <v>121</v>
      </c>
      <c r="K2461" t="s">
        <v>230</v>
      </c>
      <c r="L2461" t="s">
        <v>4071</v>
      </c>
      <c r="M2461" t="s">
        <v>1444</v>
      </c>
      <c r="N2461" s="1" t="s">
        <v>247</v>
      </c>
    </row>
    <row r="2462" spans="1:14" x14ac:dyDescent="0.3">
      <c r="A2462" s="1" t="s">
        <v>4068</v>
      </c>
      <c r="B2462" t="s">
        <v>4069</v>
      </c>
      <c r="C2462" s="2" t="s">
        <v>4106</v>
      </c>
      <c r="D2462" t="s">
        <v>282</v>
      </c>
      <c r="E2462" s="7" t="s">
        <v>158</v>
      </c>
      <c r="F2462" s="15" t="s">
        <v>118</v>
      </c>
      <c r="G2462" s="5" t="s">
        <v>357</v>
      </c>
      <c r="H2462" s="6" t="s">
        <v>120</v>
      </c>
      <c r="I2462" s="4" t="s">
        <v>4077</v>
      </c>
      <c r="J2462" s="4" t="s">
        <v>121</v>
      </c>
      <c r="K2462" t="s">
        <v>235</v>
      </c>
      <c r="L2462" t="s">
        <v>4071</v>
      </c>
      <c r="M2462" t="s">
        <v>4092</v>
      </c>
      <c r="N2462" s="1" t="s">
        <v>247</v>
      </c>
    </row>
    <row r="2463" spans="1:14" x14ac:dyDescent="0.3">
      <c r="A2463" s="1" t="s">
        <v>4068</v>
      </c>
      <c r="B2463" t="s">
        <v>4069</v>
      </c>
      <c r="C2463" s="2" t="s">
        <v>4107</v>
      </c>
      <c r="D2463" t="s">
        <v>282</v>
      </c>
      <c r="E2463" s="7" t="s">
        <v>158</v>
      </c>
      <c r="F2463" s="15" t="s">
        <v>118</v>
      </c>
      <c r="G2463" s="5" t="s">
        <v>357</v>
      </c>
      <c r="H2463" s="6" t="s">
        <v>120</v>
      </c>
      <c r="I2463" s="4" t="s">
        <v>4077</v>
      </c>
      <c r="J2463" s="4" t="s">
        <v>121</v>
      </c>
      <c r="K2463" t="s">
        <v>235</v>
      </c>
      <c r="L2463" t="s">
        <v>4071</v>
      </c>
      <c r="M2463" t="s">
        <v>4092</v>
      </c>
      <c r="N2463" s="1" t="s">
        <v>247</v>
      </c>
    </row>
    <row r="2464" spans="1:14" x14ac:dyDescent="0.3">
      <c r="A2464" s="1" t="s">
        <v>4068</v>
      </c>
      <c r="B2464" t="s">
        <v>4069</v>
      </c>
      <c r="C2464" s="2" t="s">
        <v>4108</v>
      </c>
      <c r="D2464" t="s">
        <v>282</v>
      </c>
      <c r="E2464" s="7" t="s">
        <v>158</v>
      </c>
      <c r="F2464" s="15" t="s">
        <v>118</v>
      </c>
      <c r="G2464" s="5" t="s">
        <v>357</v>
      </c>
      <c r="H2464" s="6" t="s">
        <v>120</v>
      </c>
      <c r="I2464" s="4" t="s">
        <v>4077</v>
      </c>
      <c r="J2464" s="4" t="s">
        <v>121</v>
      </c>
      <c r="K2464" t="s">
        <v>235</v>
      </c>
      <c r="L2464" t="s">
        <v>4071</v>
      </c>
      <c r="M2464" t="s">
        <v>4092</v>
      </c>
      <c r="N2464" t="s">
        <v>247</v>
      </c>
    </row>
    <row r="2465" spans="1:14" x14ac:dyDescent="0.3">
      <c r="A2465" s="1" t="s">
        <v>4068</v>
      </c>
      <c r="B2465" t="s">
        <v>4069</v>
      </c>
      <c r="C2465" s="2" t="s">
        <v>4109</v>
      </c>
      <c r="D2465" t="s">
        <v>282</v>
      </c>
      <c r="E2465" s="7" t="s">
        <v>158</v>
      </c>
      <c r="F2465" s="15" t="s">
        <v>118</v>
      </c>
      <c r="G2465" s="5" t="s">
        <v>357</v>
      </c>
      <c r="H2465" s="6" t="s">
        <v>120</v>
      </c>
      <c r="I2465" s="4" t="s">
        <v>4077</v>
      </c>
      <c r="J2465" s="4" t="s">
        <v>121</v>
      </c>
      <c r="K2465" t="s">
        <v>230</v>
      </c>
      <c r="L2465" t="s">
        <v>4071</v>
      </c>
      <c r="M2465" t="s">
        <v>1444</v>
      </c>
      <c r="N2465" s="1" t="s">
        <v>247</v>
      </c>
    </row>
    <row r="2466" spans="1:14" x14ac:dyDescent="0.3">
      <c r="A2466" s="1" t="s">
        <v>4068</v>
      </c>
      <c r="B2466" t="s">
        <v>4069</v>
      </c>
      <c r="C2466" s="2" t="s">
        <v>4110</v>
      </c>
      <c r="D2466" t="s">
        <v>282</v>
      </c>
      <c r="E2466" s="7" t="s">
        <v>158</v>
      </c>
      <c r="F2466" s="15" t="s">
        <v>118</v>
      </c>
      <c r="G2466" s="5" t="s">
        <v>357</v>
      </c>
      <c r="H2466" s="6" t="s">
        <v>120</v>
      </c>
      <c r="I2466" s="4" t="s">
        <v>4077</v>
      </c>
      <c r="J2466" s="4" t="s">
        <v>121</v>
      </c>
      <c r="K2466" t="s">
        <v>235</v>
      </c>
      <c r="L2466" t="s">
        <v>4071</v>
      </c>
      <c r="M2466" t="s">
        <v>4092</v>
      </c>
      <c r="N2466" s="1" t="s">
        <v>247</v>
      </c>
    </row>
    <row r="2467" spans="1:14" x14ac:dyDescent="0.3">
      <c r="A2467" s="1" t="s">
        <v>4068</v>
      </c>
      <c r="B2467" t="s">
        <v>4069</v>
      </c>
      <c r="C2467" s="2" t="s">
        <v>4111</v>
      </c>
      <c r="D2467" t="s">
        <v>282</v>
      </c>
      <c r="E2467" s="7" t="s">
        <v>158</v>
      </c>
      <c r="F2467" s="15" t="s">
        <v>118</v>
      </c>
      <c r="G2467" s="19" t="s">
        <v>4076</v>
      </c>
      <c r="H2467" s="6" t="s">
        <v>120</v>
      </c>
      <c r="I2467" s="4" t="s">
        <v>4077</v>
      </c>
      <c r="J2467" s="4" t="s">
        <v>121</v>
      </c>
      <c r="K2467" t="s">
        <v>230</v>
      </c>
      <c r="L2467" t="s">
        <v>4071</v>
      </c>
      <c r="M2467" t="s">
        <v>1444</v>
      </c>
      <c r="N2467" s="1" t="s">
        <v>247</v>
      </c>
    </row>
    <row r="2468" spans="1:14" x14ac:dyDescent="0.3">
      <c r="A2468" s="1" t="s">
        <v>4068</v>
      </c>
      <c r="B2468" t="s">
        <v>4069</v>
      </c>
      <c r="C2468" s="2" t="s">
        <v>4112</v>
      </c>
      <c r="D2468" t="s">
        <v>282</v>
      </c>
      <c r="E2468" s="7" t="s">
        <v>158</v>
      </c>
      <c r="F2468" s="15" t="s">
        <v>118</v>
      </c>
      <c r="G2468" s="5" t="s">
        <v>357</v>
      </c>
      <c r="H2468" s="6" t="s">
        <v>120</v>
      </c>
      <c r="I2468" s="4" t="s">
        <v>4077</v>
      </c>
      <c r="J2468" s="4" t="s">
        <v>121</v>
      </c>
      <c r="K2468" t="s">
        <v>230</v>
      </c>
      <c r="L2468" t="s">
        <v>4071</v>
      </c>
      <c r="M2468" t="s">
        <v>1444</v>
      </c>
      <c r="N2468" s="1" t="s">
        <v>247</v>
      </c>
    </row>
    <row r="2469" spans="1:14" x14ac:dyDescent="0.3">
      <c r="A2469" s="1" t="s">
        <v>4068</v>
      </c>
      <c r="B2469" t="s">
        <v>4069</v>
      </c>
      <c r="C2469" s="2" t="s">
        <v>4113</v>
      </c>
      <c r="D2469" t="s">
        <v>282</v>
      </c>
      <c r="E2469" s="7" t="s">
        <v>158</v>
      </c>
      <c r="F2469" s="15" t="s">
        <v>118</v>
      </c>
      <c r="G2469" s="5" t="s">
        <v>357</v>
      </c>
      <c r="H2469" s="6" t="s">
        <v>120</v>
      </c>
      <c r="I2469" s="4" t="s">
        <v>4077</v>
      </c>
      <c r="J2469" s="4" t="s">
        <v>121</v>
      </c>
      <c r="K2469" t="s">
        <v>235</v>
      </c>
      <c r="L2469" t="s">
        <v>4071</v>
      </c>
      <c r="M2469" t="s">
        <v>4092</v>
      </c>
      <c r="N2469" s="1" t="s">
        <v>247</v>
      </c>
    </row>
    <row r="2470" spans="1:14" x14ac:dyDescent="0.3">
      <c r="A2470" s="1" t="s">
        <v>4068</v>
      </c>
      <c r="B2470" t="s">
        <v>4069</v>
      </c>
      <c r="C2470" s="2" t="s">
        <v>4114</v>
      </c>
      <c r="D2470" t="s">
        <v>282</v>
      </c>
      <c r="E2470" s="7" t="s">
        <v>158</v>
      </c>
      <c r="F2470" s="15" t="s">
        <v>118</v>
      </c>
      <c r="G2470" s="5" t="s">
        <v>357</v>
      </c>
      <c r="H2470" s="6" t="s">
        <v>120</v>
      </c>
      <c r="I2470" s="4" t="s">
        <v>4077</v>
      </c>
      <c r="J2470" s="4" t="s">
        <v>121</v>
      </c>
      <c r="K2470" t="s">
        <v>230</v>
      </c>
      <c r="L2470" t="s">
        <v>4071</v>
      </c>
      <c r="M2470" t="s">
        <v>1444</v>
      </c>
      <c r="N2470" t="s">
        <v>247</v>
      </c>
    </row>
    <row r="2471" spans="1:14" x14ac:dyDescent="0.3">
      <c r="A2471" s="1" t="s">
        <v>4068</v>
      </c>
      <c r="B2471" t="s">
        <v>4069</v>
      </c>
      <c r="C2471" s="2" t="s">
        <v>4115</v>
      </c>
      <c r="D2471" t="s">
        <v>282</v>
      </c>
      <c r="E2471" s="7" t="s">
        <v>158</v>
      </c>
      <c r="F2471" s="15" t="s">
        <v>118</v>
      </c>
      <c r="G2471" s="5" t="s">
        <v>357</v>
      </c>
      <c r="H2471" s="6" t="s">
        <v>120</v>
      </c>
      <c r="I2471" s="4" t="s">
        <v>4077</v>
      </c>
      <c r="J2471" s="4" t="s">
        <v>121</v>
      </c>
      <c r="K2471" t="s">
        <v>230</v>
      </c>
      <c r="L2471" t="s">
        <v>4071</v>
      </c>
      <c r="M2471" t="s">
        <v>1444</v>
      </c>
      <c r="N2471" s="1" t="s">
        <v>247</v>
      </c>
    </row>
    <row r="2472" spans="1:14" x14ac:dyDescent="0.3">
      <c r="A2472" s="1" t="s">
        <v>4068</v>
      </c>
      <c r="B2472" t="s">
        <v>4069</v>
      </c>
      <c r="C2472" s="2" t="s">
        <v>4116</v>
      </c>
      <c r="D2472" t="s">
        <v>282</v>
      </c>
      <c r="E2472" s="7" t="s">
        <v>158</v>
      </c>
      <c r="F2472" s="15" t="s">
        <v>118</v>
      </c>
      <c r="G2472" s="5" t="s">
        <v>357</v>
      </c>
      <c r="H2472" s="6" t="s">
        <v>120</v>
      </c>
      <c r="I2472" s="4" t="s">
        <v>4104</v>
      </c>
      <c r="J2472" s="4" t="s">
        <v>121</v>
      </c>
      <c r="K2472" t="s">
        <v>230</v>
      </c>
      <c r="L2472" t="s">
        <v>4071</v>
      </c>
      <c r="M2472" t="s">
        <v>1444</v>
      </c>
      <c r="N2472" s="1" t="s">
        <v>247</v>
      </c>
    </row>
    <row r="2473" spans="1:14" x14ac:dyDescent="0.3">
      <c r="A2473" s="1" t="s">
        <v>4068</v>
      </c>
      <c r="B2473" t="s">
        <v>4069</v>
      </c>
      <c r="C2473" s="2" t="s">
        <v>4117</v>
      </c>
      <c r="D2473" t="s">
        <v>282</v>
      </c>
      <c r="E2473" s="7" t="s">
        <v>158</v>
      </c>
      <c r="F2473" s="15" t="s">
        <v>118</v>
      </c>
      <c r="G2473" s="19" t="s">
        <v>4076</v>
      </c>
      <c r="H2473" s="6" t="s">
        <v>120</v>
      </c>
      <c r="I2473" s="5" t="s">
        <v>181</v>
      </c>
      <c r="J2473" s="5" t="s">
        <v>120</v>
      </c>
      <c r="K2473" t="s">
        <v>230</v>
      </c>
      <c r="L2473" t="s">
        <v>4071</v>
      </c>
      <c r="M2473" t="s">
        <v>4118</v>
      </c>
      <c r="N2473" t="s">
        <v>247</v>
      </c>
    </row>
    <row r="2474" spans="1:14" x14ac:dyDescent="0.3">
      <c r="A2474" s="1" t="s">
        <v>4068</v>
      </c>
      <c r="B2474" t="s">
        <v>4069</v>
      </c>
      <c r="C2474" s="2" t="s">
        <v>4119</v>
      </c>
      <c r="D2474" t="s">
        <v>282</v>
      </c>
      <c r="E2474" s="7" t="s">
        <v>158</v>
      </c>
      <c r="F2474" s="15" t="s">
        <v>118</v>
      </c>
      <c r="G2474" s="5" t="s">
        <v>357</v>
      </c>
      <c r="H2474" s="6" t="s">
        <v>120</v>
      </c>
      <c r="I2474" s="4" t="s">
        <v>4077</v>
      </c>
      <c r="J2474" s="4" t="s">
        <v>121</v>
      </c>
      <c r="K2474" t="s">
        <v>300</v>
      </c>
      <c r="L2474" t="s">
        <v>4071</v>
      </c>
      <c r="M2474" t="s">
        <v>4092</v>
      </c>
      <c r="N2474" s="1" t="s">
        <v>247</v>
      </c>
    </row>
    <row r="2475" spans="1:14" x14ac:dyDescent="0.3">
      <c r="A2475" s="1" t="s">
        <v>4068</v>
      </c>
      <c r="B2475" t="s">
        <v>4069</v>
      </c>
      <c r="C2475" s="2" t="s">
        <v>4120</v>
      </c>
      <c r="D2475" t="s">
        <v>282</v>
      </c>
      <c r="E2475" s="7" t="s">
        <v>158</v>
      </c>
      <c r="F2475" s="15" t="s">
        <v>118</v>
      </c>
      <c r="G2475" s="19" t="s">
        <v>4076</v>
      </c>
      <c r="H2475" s="6" t="s">
        <v>120</v>
      </c>
      <c r="I2475" s="4" t="s">
        <v>4077</v>
      </c>
      <c r="J2475" s="4" t="s">
        <v>121</v>
      </c>
      <c r="K2475" t="s">
        <v>230</v>
      </c>
      <c r="L2475" t="s">
        <v>4071</v>
      </c>
      <c r="M2475" t="s">
        <v>1444</v>
      </c>
      <c r="N2475" t="s">
        <v>247</v>
      </c>
    </row>
    <row r="2476" spans="1:14" x14ac:dyDescent="0.3">
      <c r="A2476" s="1" t="s">
        <v>4068</v>
      </c>
      <c r="B2476" t="s">
        <v>4069</v>
      </c>
      <c r="C2476" s="2" t="s">
        <v>4121</v>
      </c>
      <c r="D2476" t="s">
        <v>282</v>
      </c>
      <c r="E2476" s="7" t="s">
        <v>158</v>
      </c>
      <c r="F2476" s="15" t="s">
        <v>118</v>
      </c>
      <c r="G2476" s="5" t="s">
        <v>357</v>
      </c>
      <c r="H2476" s="6" t="s">
        <v>120</v>
      </c>
      <c r="I2476" s="4" t="s">
        <v>4077</v>
      </c>
      <c r="J2476" s="4" t="s">
        <v>121</v>
      </c>
      <c r="K2476" t="s">
        <v>235</v>
      </c>
      <c r="L2476" t="s">
        <v>4071</v>
      </c>
      <c r="M2476" t="s">
        <v>4092</v>
      </c>
      <c r="N2476" s="1" t="s">
        <v>247</v>
      </c>
    </row>
    <row r="2477" spans="1:14" x14ac:dyDescent="0.3">
      <c r="A2477" s="1" t="s">
        <v>4068</v>
      </c>
      <c r="B2477" t="s">
        <v>4069</v>
      </c>
      <c r="C2477" s="2" t="s">
        <v>4122</v>
      </c>
      <c r="D2477" t="s">
        <v>282</v>
      </c>
      <c r="E2477" s="7" t="s">
        <v>158</v>
      </c>
      <c r="F2477" s="15" t="s">
        <v>118</v>
      </c>
      <c r="G2477" s="5" t="s">
        <v>357</v>
      </c>
      <c r="H2477" s="6" t="s">
        <v>120</v>
      </c>
      <c r="I2477" s="4" t="s">
        <v>4077</v>
      </c>
      <c r="J2477" s="4" t="s">
        <v>121</v>
      </c>
      <c r="K2477" t="s">
        <v>230</v>
      </c>
      <c r="L2477" t="s">
        <v>4071</v>
      </c>
      <c r="M2477" t="s">
        <v>1444</v>
      </c>
      <c r="N2477" s="1" t="s">
        <v>247</v>
      </c>
    </row>
    <row r="2478" spans="1:14" x14ac:dyDescent="0.3">
      <c r="A2478" s="1" t="s">
        <v>4068</v>
      </c>
      <c r="B2478" t="s">
        <v>4069</v>
      </c>
      <c r="C2478" s="2" t="s">
        <v>4123</v>
      </c>
      <c r="D2478" t="s">
        <v>282</v>
      </c>
      <c r="E2478" s="7" t="s">
        <v>158</v>
      </c>
      <c r="F2478" s="15" t="s">
        <v>118</v>
      </c>
      <c r="G2478" s="5" t="s">
        <v>357</v>
      </c>
      <c r="H2478" s="6" t="s">
        <v>120</v>
      </c>
      <c r="I2478" s="4" t="s">
        <v>4077</v>
      </c>
      <c r="J2478" s="4" t="s">
        <v>121</v>
      </c>
      <c r="K2478" t="s">
        <v>230</v>
      </c>
      <c r="L2478" t="s">
        <v>4071</v>
      </c>
      <c r="M2478" t="s">
        <v>1444</v>
      </c>
      <c r="N2478" s="1" t="s">
        <v>247</v>
      </c>
    </row>
    <row r="2479" spans="1:14" x14ac:dyDescent="0.3">
      <c r="A2479" s="1" t="s">
        <v>4068</v>
      </c>
      <c r="B2479" t="s">
        <v>4069</v>
      </c>
      <c r="C2479" s="2" t="s">
        <v>4124</v>
      </c>
      <c r="D2479" t="s">
        <v>282</v>
      </c>
      <c r="E2479" s="7" t="s">
        <v>158</v>
      </c>
      <c r="F2479" s="15" t="s">
        <v>118</v>
      </c>
      <c r="G2479" s="5" t="s">
        <v>357</v>
      </c>
      <c r="H2479" s="6" t="s">
        <v>120</v>
      </c>
      <c r="I2479" s="4" t="s">
        <v>4077</v>
      </c>
      <c r="J2479" s="4" t="s">
        <v>121</v>
      </c>
      <c r="K2479" t="s">
        <v>235</v>
      </c>
      <c r="L2479" t="s">
        <v>4071</v>
      </c>
      <c r="M2479" t="s">
        <v>4092</v>
      </c>
      <c r="N2479" s="1" t="s">
        <v>247</v>
      </c>
    </row>
    <row r="2480" spans="1:14" x14ac:dyDescent="0.3">
      <c r="A2480" s="1" t="s">
        <v>4068</v>
      </c>
      <c r="B2480" t="s">
        <v>4069</v>
      </c>
      <c r="C2480" s="2" t="s">
        <v>4125</v>
      </c>
      <c r="D2480" t="s">
        <v>282</v>
      </c>
      <c r="E2480" s="7" t="s">
        <v>158</v>
      </c>
      <c r="F2480" s="15" t="s">
        <v>118</v>
      </c>
      <c r="G2480" s="19" t="s">
        <v>4076</v>
      </c>
      <c r="H2480" s="6" t="s">
        <v>120</v>
      </c>
      <c r="I2480" s="4" t="s">
        <v>4126</v>
      </c>
      <c r="J2480" s="4" t="s">
        <v>121</v>
      </c>
      <c r="K2480" t="s">
        <v>230</v>
      </c>
      <c r="L2480" t="s">
        <v>4071</v>
      </c>
      <c r="M2480" t="s">
        <v>1444</v>
      </c>
      <c r="N2480" s="1" t="s">
        <v>247</v>
      </c>
    </row>
    <row r="2481" spans="1:14" x14ac:dyDescent="0.3">
      <c r="A2481" s="1" t="s">
        <v>4068</v>
      </c>
      <c r="B2481" t="s">
        <v>4069</v>
      </c>
      <c r="C2481" s="2" t="s">
        <v>4127</v>
      </c>
      <c r="D2481" t="s">
        <v>282</v>
      </c>
      <c r="E2481" s="7" t="s">
        <v>158</v>
      </c>
      <c r="F2481" s="15" t="s">
        <v>118</v>
      </c>
      <c r="G2481" s="5" t="s">
        <v>357</v>
      </c>
      <c r="H2481" s="6" t="s">
        <v>120</v>
      </c>
      <c r="I2481" s="4" t="s">
        <v>4077</v>
      </c>
      <c r="J2481" s="4" t="s">
        <v>121</v>
      </c>
      <c r="K2481" t="s">
        <v>1593</v>
      </c>
      <c r="L2481" t="s">
        <v>4071</v>
      </c>
      <c r="M2481" t="s">
        <v>4092</v>
      </c>
      <c r="N2481" s="1" t="s">
        <v>247</v>
      </c>
    </row>
    <row r="2482" spans="1:14" x14ac:dyDescent="0.3">
      <c r="A2482" s="1" t="s">
        <v>4068</v>
      </c>
      <c r="B2482" t="s">
        <v>4069</v>
      </c>
      <c r="C2482" s="2" t="s">
        <v>4128</v>
      </c>
      <c r="D2482" t="s">
        <v>282</v>
      </c>
      <c r="E2482" s="7" t="s">
        <v>158</v>
      </c>
      <c r="F2482" s="15" t="s">
        <v>118</v>
      </c>
      <c r="G2482" s="19" t="s">
        <v>4076</v>
      </c>
      <c r="H2482" s="6" t="s">
        <v>120</v>
      </c>
      <c r="I2482" s="5" t="s">
        <v>2307</v>
      </c>
      <c r="J2482" s="5" t="s">
        <v>120</v>
      </c>
      <c r="K2482" t="s">
        <v>230</v>
      </c>
      <c r="L2482" t="s">
        <v>4071</v>
      </c>
      <c r="M2482" t="s">
        <v>1444</v>
      </c>
      <c r="N2482" s="1" t="s">
        <v>247</v>
      </c>
    </row>
    <row r="2483" spans="1:14" x14ac:dyDescent="0.3">
      <c r="A2483" s="1" t="s">
        <v>4068</v>
      </c>
      <c r="B2483" t="s">
        <v>4069</v>
      </c>
      <c r="C2483" s="2" t="s">
        <v>4129</v>
      </c>
      <c r="D2483" t="s">
        <v>282</v>
      </c>
      <c r="E2483" s="7" t="s">
        <v>158</v>
      </c>
      <c r="F2483" s="15" t="s">
        <v>118</v>
      </c>
      <c r="G2483" s="5" t="s">
        <v>357</v>
      </c>
      <c r="H2483" s="6" t="s">
        <v>120</v>
      </c>
      <c r="I2483" s="4" t="s">
        <v>4077</v>
      </c>
      <c r="J2483" s="4" t="s">
        <v>121</v>
      </c>
      <c r="K2483" t="s">
        <v>230</v>
      </c>
      <c r="L2483" t="s">
        <v>4071</v>
      </c>
      <c r="M2483" t="s">
        <v>1444</v>
      </c>
      <c r="N2483" t="s">
        <v>247</v>
      </c>
    </row>
    <row r="2484" spans="1:14" x14ac:dyDescent="0.3">
      <c r="A2484" s="1" t="s">
        <v>4068</v>
      </c>
      <c r="B2484" t="s">
        <v>4069</v>
      </c>
      <c r="C2484" s="2" t="s">
        <v>4130</v>
      </c>
      <c r="D2484" t="s">
        <v>282</v>
      </c>
      <c r="E2484" s="7" t="s">
        <v>158</v>
      </c>
      <c r="F2484" s="15" t="s">
        <v>118</v>
      </c>
      <c r="G2484" s="19" t="s">
        <v>4076</v>
      </c>
      <c r="H2484" s="6" t="s">
        <v>120</v>
      </c>
      <c r="I2484" s="4" t="s">
        <v>4077</v>
      </c>
      <c r="J2484" s="4" t="s">
        <v>121</v>
      </c>
      <c r="K2484" t="s">
        <v>230</v>
      </c>
      <c r="L2484" t="s">
        <v>4071</v>
      </c>
      <c r="M2484" t="s">
        <v>1444</v>
      </c>
      <c r="N2484" s="1" t="s">
        <v>247</v>
      </c>
    </row>
    <row r="2485" spans="1:14" x14ac:dyDescent="0.3">
      <c r="A2485" s="1" t="s">
        <v>4068</v>
      </c>
      <c r="B2485" t="s">
        <v>4069</v>
      </c>
      <c r="C2485" s="2" t="s">
        <v>4131</v>
      </c>
      <c r="D2485" t="s">
        <v>282</v>
      </c>
      <c r="E2485" s="7" t="s">
        <v>158</v>
      </c>
      <c r="F2485" s="15" t="s">
        <v>118</v>
      </c>
      <c r="G2485" s="19" t="s">
        <v>4076</v>
      </c>
      <c r="H2485" s="6" t="s">
        <v>120</v>
      </c>
      <c r="I2485" s="4" t="s">
        <v>4077</v>
      </c>
      <c r="J2485" s="4" t="s">
        <v>121</v>
      </c>
      <c r="K2485" t="s">
        <v>230</v>
      </c>
      <c r="L2485" t="s">
        <v>4071</v>
      </c>
      <c r="M2485" t="s">
        <v>1444</v>
      </c>
      <c r="N2485" s="1" t="s">
        <v>247</v>
      </c>
    </row>
    <row r="2486" spans="1:14" x14ac:dyDescent="0.3">
      <c r="A2486" s="1" t="s">
        <v>4068</v>
      </c>
      <c r="B2486" t="s">
        <v>4069</v>
      </c>
      <c r="C2486" s="2" t="s">
        <v>4132</v>
      </c>
      <c r="D2486" t="s">
        <v>282</v>
      </c>
      <c r="E2486" s="8" t="s">
        <v>166</v>
      </c>
      <c r="F2486" s="15" t="s">
        <v>118</v>
      </c>
      <c r="G2486" s="5" t="s">
        <v>357</v>
      </c>
      <c r="H2486" s="6" t="s">
        <v>120</v>
      </c>
      <c r="I2486" s="4" t="s">
        <v>4077</v>
      </c>
      <c r="J2486" s="4" t="s">
        <v>121</v>
      </c>
      <c r="K2486" t="s">
        <v>300</v>
      </c>
      <c r="L2486" t="s">
        <v>4071</v>
      </c>
      <c r="M2486" t="s">
        <v>4092</v>
      </c>
      <c r="N2486" s="1" t="s">
        <v>247</v>
      </c>
    </row>
    <row r="2487" spans="1:14" x14ac:dyDescent="0.3">
      <c r="A2487" s="1" t="s">
        <v>4068</v>
      </c>
      <c r="B2487" t="s">
        <v>4069</v>
      </c>
      <c r="C2487" s="2" t="s">
        <v>4133</v>
      </c>
      <c r="D2487" t="s">
        <v>282</v>
      </c>
      <c r="E2487" s="7" t="s">
        <v>158</v>
      </c>
      <c r="F2487" s="15" t="s">
        <v>118</v>
      </c>
      <c r="G2487" s="19" t="s">
        <v>4076</v>
      </c>
      <c r="H2487" s="6" t="s">
        <v>120</v>
      </c>
      <c r="I2487" s="4" t="s">
        <v>4077</v>
      </c>
      <c r="J2487" s="4" t="s">
        <v>121</v>
      </c>
      <c r="K2487" t="s">
        <v>230</v>
      </c>
      <c r="L2487" t="s">
        <v>4071</v>
      </c>
      <c r="M2487" t="s">
        <v>1444</v>
      </c>
      <c r="N2487" s="1" t="s">
        <v>247</v>
      </c>
    </row>
    <row r="2488" spans="1:14" x14ac:dyDescent="0.3">
      <c r="A2488" s="1" t="s">
        <v>4068</v>
      </c>
      <c r="B2488" t="s">
        <v>4069</v>
      </c>
      <c r="C2488" s="2" t="s">
        <v>4134</v>
      </c>
      <c r="D2488" t="s">
        <v>282</v>
      </c>
      <c r="E2488" s="7" t="s">
        <v>158</v>
      </c>
      <c r="F2488" s="15" t="s">
        <v>118</v>
      </c>
      <c r="G2488" s="5" t="s">
        <v>357</v>
      </c>
      <c r="H2488" s="6" t="s">
        <v>120</v>
      </c>
      <c r="I2488" s="4" t="s">
        <v>4077</v>
      </c>
      <c r="J2488" s="4" t="s">
        <v>121</v>
      </c>
      <c r="K2488" t="s">
        <v>230</v>
      </c>
      <c r="L2488" t="s">
        <v>4071</v>
      </c>
      <c r="M2488" t="s">
        <v>1444</v>
      </c>
      <c r="N2488" s="1" t="s">
        <v>247</v>
      </c>
    </row>
    <row r="2489" spans="1:14" x14ac:dyDescent="0.3">
      <c r="A2489" s="1" t="s">
        <v>4068</v>
      </c>
      <c r="B2489" t="s">
        <v>4069</v>
      </c>
      <c r="C2489" s="2" t="s">
        <v>4135</v>
      </c>
      <c r="D2489" t="s">
        <v>282</v>
      </c>
      <c r="E2489" s="7" t="s">
        <v>158</v>
      </c>
      <c r="F2489" s="15" t="s">
        <v>118</v>
      </c>
      <c r="G2489" s="19" t="s">
        <v>4076</v>
      </c>
      <c r="H2489" s="6" t="s">
        <v>120</v>
      </c>
      <c r="I2489" s="4" t="s">
        <v>4077</v>
      </c>
      <c r="J2489" s="4" t="s">
        <v>121</v>
      </c>
      <c r="K2489" t="s">
        <v>230</v>
      </c>
      <c r="L2489" t="s">
        <v>4071</v>
      </c>
      <c r="M2489" t="s">
        <v>1444</v>
      </c>
      <c r="N2489" s="1" t="s">
        <v>247</v>
      </c>
    </row>
    <row r="2490" spans="1:14" x14ac:dyDescent="0.3">
      <c r="A2490" s="1" t="s">
        <v>4068</v>
      </c>
      <c r="B2490" t="s">
        <v>4069</v>
      </c>
      <c r="C2490" s="2" t="s">
        <v>4136</v>
      </c>
      <c r="D2490" t="s">
        <v>282</v>
      </c>
      <c r="E2490" s="7" t="s">
        <v>158</v>
      </c>
      <c r="F2490" s="15" t="s">
        <v>118</v>
      </c>
      <c r="G2490" s="5" t="s">
        <v>357</v>
      </c>
      <c r="H2490" s="6" t="s">
        <v>120</v>
      </c>
      <c r="I2490" s="4" t="s">
        <v>4077</v>
      </c>
      <c r="J2490" s="4" t="s">
        <v>121</v>
      </c>
      <c r="K2490" t="s">
        <v>230</v>
      </c>
      <c r="L2490" t="s">
        <v>4071</v>
      </c>
      <c r="M2490" t="s">
        <v>1444</v>
      </c>
      <c r="N2490" s="1" t="s">
        <v>247</v>
      </c>
    </row>
    <row r="2491" spans="1:14" x14ac:dyDescent="0.3">
      <c r="A2491" s="1" t="s">
        <v>4068</v>
      </c>
      <c r="B2491" t="s">
        <v>4069</v>
      </c>
      <c r="C2491" s="2" t="s">
        <v>4137</v>
      </c>
      <c r="D2491" t="s">
        <v>282</v>
      </c>
      <c r="E2491" s="7" t="s">
        <v>158</v>
      </c>
      <c r="F2491" s="15" t="s">
        <v>118</v>
      </c>
      <c r="G2491" s="5" t="s">
        <v>357</v>
      </c>
      <c r="H2491" s="6" t="s">
        <v>120</v>
      </c>
      <c r="I2491" s="4" t="s">
        <v>4077</v>
      </c>
      <c r="J2491" s="4" t="s">
        <v>121</v>
      </c>
      <c r="K2491" t="s">
        <v>235</v>
      </c>
      <c r="L2491" t="s">
        <v>4071</v>
      </c>
      <c r="M2491" t="s">
        <v>4092</v>
      </c>
      <c r="N2491" s="1" t="s">
        <v>247</v>
      </c>
    </row>
    <row r="2492" spans="1:14" x14ac:dyDescent="0.3">
      <c r="A2492" s="1" t="s">
        <v>4068</v>
      </c>
      <c r="B2492" t="s">
        <v>4069</v>
      </c>
      <c r="C2492" s="2" t="s">
        <v>4138</v>
      </c>
      <c r="D2492" t="s">
        <v>282</v>
      </c>
      <c r="E2492" s="7" t="s">
        <v>158</v>
      </c>
      <c r="F2492" s="15" t="s">
        <v>118</v>
      </c>
      <c r="G2492" s="5" t="s">
        <v>357</v>
      </c>
      <c r="H2492" s="6" t="s">
        <v>120</v>
      </c>
      <c r="I2492" s="4" t="s">
        <v>4077</v>
      </c>
      <c r="J2492" s="4" t="s">
        <v>121</v>
      </c>
      <c r="K2492" t="s">
        <v>230</v>
      </c>
      <c r="L2492" t="s">
        <v>4071</v>
      </c>
      <c r="M2492" t="s">
        <v>1444</v>
      </c>
      <c r="N2492" s="1" t="s">
        <v>247</v>
      </c>
    </row>
    <row r="2493" spans="1:14" x14ac:dyDescent="0.3">
      <c r="A2493" s="1" t="s">
        <v>4068</v>
      </c>
      <c r="B2493" t="s">
        <v>4069</v>
      </c>
      <c r="C2493" s="2" t="s">
        <v>4139</v>
      </c>
      <c r="D2493" t="s">
        <v>282</v>
      </c>
      <c r="E2493" s="7" t="s">
        <v>158</v>
      </c>
      <c r="F2493" s="15" t="s">
        <v>118</v>
      </c>
      <c r="G2493" s="5" t="s">
        <v>357</v>
      </c>
      <c r="H2493" s="6" t="s">
        <v>120</v>
      </c>
      <c r="I2493" s="4" t="s">
        <v>4077</v>
      </c>
      <c r="J2493" s="4" t="s">
        <v>121</v>
      </c>
      <c r="K2493" t="s">
        <v>4088</v>
      </c>
      <c r="L2493" t="s">
        <v>4071</v>
      </c>
      <c r="M2493" t="s">
        <v>1444</v>
      </c>
      <c r="N2493" s="1" t="s">
        <v>247</v>
      </c>
    </row>
    <row r="2494" spans="1:14" x14ac:dyDescent="0.3">
      <c r="A2494" s="1" t="s">
        <v>4068</v>
      </c>
      <c r="B2494" t="s">
        <v>4069</v>
      </c>
      <c r="C2494" s="2" t="s">
        <v>4140</v>
      </c>
      <c r="D2494" t="s">
        <v>282</v>
      </c>
      <c r="E2494" s="7" t="s">
        <v>158</v>
      </c>
      <c r="F2494" s="15" t="s">
        <v>118</v>
      </c>
      <c r="G2494" s="5" t="s">
        <v>357</v>
      </c>
      <c r="H2494" s="6" t="s">
        <v>120</v>
      </c>
      <c r="I2494" s="4" t="s">
        <v>4077</v>
      </c>
      <c r="J2494" s="4" t="s">
        <v>121</v>
      </c>
      <c r="K2494" t="s">
        <v>230</v>
      </c>
      <c r="L2494" t="s">
        <v>4071</v>
      </c>
      <c r="M2494" t="s">
        <v>1444</v>
      </c>
      <c r="N2494" s="1" t="s">
        <v>247</v>
      </c>
    </row>
    <row r="2495" spans="1:14" x14ac:dyDescent="0.3">
      <c r="A2495" s="1" t="s">
        <v>4068</v>
      </c>
      <c r="B2495" t="s">
        <v>4069</v>
      </c>
      <c r="C2495" s="2" t="s">
        <v>4141</v>
      </c>
      <c r="D2495" t="s">
        <v>282</v>
      </c>
      <c r="E2495" s="7" t="s">
        <v>158</v>
      </c>
      <c r="F2495" s="15" t="s">
        <v>118</v>
      </c>
      <c r="G2495" s="5" t="s">
        <v>357</v>
      </c>
      <c r="H2495" s="6" t="s">
        <v>120</v>
      </c>
      <c r="I2495" s="4" t="s">
        <v>4077</v>
      </c>
      <c r="J2495" s="4" t="s">
        <v>121</v>
      </c>
      <c r="K2495" t="s">
        <v>230</v>
      </c>
      <c r="L2495" t="s">
        <v>4071</v>
      </c>
      <c r="M2495" t="s">
        <v>1444</v>
      </c>
      <c r="N2495" s="1" t="s">
        <v>247</v>
      </c>
    </row>
    <row r="2496" spans="1:14" x14ac:dyDescent="0.3">
      <c r="A2496" s="1" t="s">
        <v>4068</v>
      </c>
      <c r="B2496" t="s">
        <v>4069</v>
      </c>
      <c r="C2496" s="2" t="s">
        <v>4142</v>
      </c>
      <c r="D2496" t="s">
        <v>282</v>
      </c>
      <c r="E2496" s="7" t="s">
        <v>158</v>
      </c>
      <c r="F2496" s="15" t="s">
        <v>118</v>
      </c>
      <c r="G2496" s="5" t="s">
        <v>357</v>
      </c>
      <c r="H2496" s="6" t="s">
        <v>120</v>
      </c>
      <c r="I2496" s="4" t="s">
        <v>4077</v>
      </c>
      <c r="J2496" s="4" t="s">
        <v>121</v>
      </c>
      <c r="K2496" t="s">
        <v>235</v>
      </c>
      <c r="L2496" t="s">
        <v>4071</v>
      </c>
      <c r="M2496" t="s">
        <v>1444</v>
      </c>
      <c r="N2496" s="1" t="s">
        <v>247</v>
      </c>
    </row>
    <row r="2497" spans="1:14" x14ac:dyDescent="0.3">
      <c r="A2497" s="1" t="s">
        <v>4068</v>
      </c>
      <c r="B2497" t="s">
        <v>4069</v>
      </c>
      <c r="C2497" s="2" t="s">
        <v>4143</v>
      </c>
      <c r="D2497" t="s">
        <v>282</v>
      </c>
      <c r="E2497" s="7" t="s">
        <v>158</v>
      </c>
      <c r="F2497" s="15" t="s">
        <v>118</v>
      </c>
      <c r="G2497" s="5" t="s">
        <v>357</v>
      </c>
      <c r="H2497" s="6" t="s">
        <v>120</v>
      </c>
      <c r="I2497" s="4" t="s">
        <v>4077</v>
      </c>
      <c r="J2497" s="4" t="s">
        <v>121</v>
      </c>
      <c r="K2497" t="s">
        <v>230</v>
      </c>
      <c r="L2497" t="s">
        <v>4071</v>
      </c>
      <c r="M2497" t="s">
        <v>1444</v>
      </c>
      <c r="N2497" s="1" t="s">
        <v>247</v>
      </c>
    </row>
    <row r="2498" spans="1:14" x14ac:dyDescent="0.3">
      <c r="A2498" s="1" t="s">
        <v>4068</v>
      </c>
      <c r="B2498" t="s">
        <v>4069</v>
      </c>
      <c r="C2498" s="2" t="s">
        <v>4144</v>
      </c>
      <c r="D2498" t="s">
        <v>282</v>
      </c>
      <c r="E2498" s="7" t="s">
        <v>158</v>
      </c>
      <c r="F2498" s="15" t="s">
        <v>118</v>
      </c>
      <c r="G2498" s="5" t="s">
        <v>357</v>
      </c>
      <c r="H2498" s="6" t="s">
        <v>120</v>
      </c>
      <c r="I2498" s="4" t="s">
        <v>4077</v>
      </c>
      <c r="J2498" s="4" t="s">
        <v>121</v>
      </c>
      <c r="K2498" t="s">
        <v>235</v>
      </c>
      <c r="L2498" t="s">
        <v>4071</v>
      </c>
      <c r="M2498" t="s">
        <v>4092</v>
      </c>
      <c r="N2498" s="1" t="s">
        <v>247</v>
      </c>
    </row>
    <row r="2499" spans="1:14" x14ac:dyDescent="0.3">
      <c r="A2499" s="1" t="s">
        <v>4068</v>
      </c>
      <c r="B2499" t="s">
        <v>4069</v>
      </c>
      <c r="C2499" s="2" t="s">
        <v>4145</v>
      </c>
      <c r="D2499" t="s">
        <v>282</v>
      </c>
      <c r="E2499" s="7" t="s">
        <v>158</v>
      </c>
      <c r="F2499" s="15" t="s">
        <v>118</v>
      </c>
      <c r="G2499" s="5" t="s">
        <v>357</v>
      </c>
      <c r="H2499" s="6" t="s">
        <v>120</v>
      </c>
      <c r="I2499" s="4" t="s">
        <v>4077</v>
      </c>
      <c r="J2499" s="4" t="s">
        <v>121</v>
      </c>
      <c r="K2499" t="s">
        <v>230</v>
      </c>
      <c r="L2499" t="s">
        <v>4071</v>
      </c>
      <c r="M2499" t="s">
        <v>1444</v>
      </c>
      <c r="N2499" s="1" t="s">
        <v>247</v>
      </c>
    </row>
    <row r="2500" spans="1:14" x14ac:dyDescent="0.3">
      <c r="A2500" s="1" t="s">
        <v>4068</v>
      </c>
      <c r="B2500" t="s">
        <v>4069</v>
      </c>
      <c r="C2500" s="2" t="s">
        <v>4146</v>
      </c>
      <c r="D2500" t="s">
        <v>282</v>
      </c>
      <c r="E2500" s="7" t="s">
        <v>158</v>
      </c>
      <c r="F2500" s="15" t="s">
        <v>118</v>
      </c>
      <c r="G2500" s="5" t="s">
        <v>357</v>
      </c>
      <c r="H2500" s="6" t="s">
        <v>120</v>
      </c>
      <c r="I2500" s="4" t="s">
        <v>4077</v>
      </c>
      <c r="J2500" s="4" t="s">
        <v>121</v>
      </c>
      <c r="K2500" t="s">
        <v>230</v>
      </c>
      <c r="L2500" t="s">
        <v>4071</v>
      </c>
      <c r="M2500" t="s">
        <v>1444</v>
      </c>
      <c r="N2500" s="1" t="s">
        <v>247</v>
      </c>
    </row>
    <row r="2501" spans="1:14" x14ac:dyDescent="0.3">
      <c r="A2501" s="1" t="s">
        <v>4068</v>
      </c>
      <c r="B2501" t="s">
        <v>4069</v>
      </c>
      <c r="C2501" s="2" t="s">
        <v>4147</v>
      </c>
      <c r="D2501" t="s">
        <v>282</v>
      </c>
      <c r="E2501" s="7" t="s">
        <v>158</v>
      </c>
      <c r="F2501" s="15" t="s">
        <v>118</v>
      </c>
      <c r="G2501" s="19" t="s">
        <v>4076</v>
      </c>
      <c r="H2501" s="6" t="s">
        <v>120</v>
      </c>
      <c r="I2501" s="4" t="s">
        <v>4077</v>
      </c>
      <c r="J2501" s="4" t="s">
        <v>121</v>
      </c>
      <c r="K2501" t="s">
        <v>230</v>
      </c>
      <c r="L2501" t="s">
        <v>4071</v>
      </c>
      <c r="M2501" t="s">
        <v>1444</v>
      </c>
      <c r="N2501" s="1" t="s">
        <v>247</v>
      </c>
    </row>
    <row r="2502" spans="1:14" x14ac:dyDescent="0.3">
      <c r="A2502" s="1" t="s">
        <v>4068</v>
      </c>
      <c r="B2502" t="s">
        <v>4069</v>
      </c>
      <c r="C2502" s="2" t="s">
        <v>4148</v>
      </c>
      <c r="D2502" t="s">
        <v>282</v>
      </c>
      <c r="E2502" s="7" t="s">
        <v>158</v>
      </c>
      <c r="F2502" s="15" t="s">
        <v>118</v>
      </c>
      <c r="G2502" s="5" t="s">
        <v>357</v>
      </c>
      <c r="H2502" s="6" t="s">
        <v>120</v>
      </c>
      <c r="I2502" s="4" t="s">
        <v>4077</v>
      </c>
      <c r="J2502" s="4" t="s">
        <v>121</v>
      </c>
      <c r="K2502" t="s">
        <v>230</v>
      </c>
      <c r="L2502" t="s">
        <v>4071</v>
      </c>
      <c r="M2502" t="s">
        <v>1444</v>
      </c>
      <c r="N2502" t="s">
        <v>247</v>
      </c>
    </row>
    <row r="2503" spans="1:14" x14ac:dyDescent="0.3">
      <c r="A2503" s="1" t="s">
        <v>4068</v>
      </c>
      <c r="B2503" t="s">
        <v>4069</v>
      </c>
      <c r="C2503" s="2" t="s">
        <v>4149</v>
      </c>
      <c r="D2503" t="s">
        <v>282</v>
      </c>
      <c r="E2503" s="7" t="s">
        <v>158</v>
      </c>
      <c r="F2503" s="15" t="s">
        <v>118</v>
      </c>
      <c r="G2503" s="19" t="s">
        <v>4076</v>
      </c>
      <c r="H2503" s="6" t="s">
        <v>120</v>
      </c>
      <c r="I2503" s="5" t="s">
        <v>2307</v>
      </c>
      <c r="J2503" s="5" t="s">
        <v>120</v>
      </c>
      <c r="K2503" t="s">
        <v>230</v>
      </c>
      <c r="L2503" t="s">
        <v>4071</v>
      </c>
      <c r="M2503" t="s">
        <v>1444</v>
      </c>
      <c r="N2503" s="1" t="s">
        <v>247</v>
      </c>
    </row>
    <row r="2504" spans="1:14" x14ac:dyDescent="0.3">
      <c r="A2504" s="1" t="s">
        <v>4068</v>
      </c>
      <c r="B2504" t="s">
        <v>4069</v>
      </c>
      <c r="C2504" s="2" t="s">
        <v>4150</v>
      </c>
      <c r="D2504" t="s">
        <v>282</v>
      </c>
      <c r="E2504" s="7" t="s">
        <v>158</v>
      </c>
      <c r="F2504" s="15" t="s">
        <v>118</v>
      </c>
      <c r="G2504" s="5" t="s">
        <v>357</v>
      </c>
      <c r="H2504" s="6" t="s">
        <v>120</v>
      </c>
      <c r="I2504" s="4" t="s">
        <v>4077</v>
      </c>
      <c r="J2504" s="4" t="s">
        <v>121</v>
      </c>
      <c r="K2504" t="s">
        <v>235</v>
      </c>
      <c r="L2504" t="s">
        <v>4071</v>
      </c>
      <c r="M2504" t="s">
        <v>4092</v>
      </c>
      <c r="N2504" s="1" t="s">
        <v>247</v>
      </c>
    </row>
    <row r="2505" spans="1:14" x14ac:dyDescent="0.3">
      <c r="A2505" s="1" t="s">
        <v>4068</v>
      </c>
      <c r="B2505" t="s">
        <v>4069</v>
      </c>
      <c r="C2505" s="2" t="s">
        <v>4151</v>
      </c>
      <c r="D2505" t="s">
        <v>282</v>
      </c>
      <c r="E2505" s="7" t="s">
        <v>158</v>
      </c>
      <c r="F2505" s="15" t="s">
        <v>118</v>
      </c>
      <c r="G2505" s="19" t="s">
        <v>4076</v>
      </c>
      <c r="H2505" s="6" t="s">
        <v>120</v>
      </c>
      <c r="I2505" s="4" t="s">
        <v>4077</v>
      </c>
      <c r="J2505" s="4" t="s">
        <v>121</v>
      </c>
      <c r="K2505" t="s">
        <v>235</v>
      </c>
      <c r="L2505" t="s">
        <v>4071</v>
      </c>
      <c r="M2505" t="s">
        <v>1444</v>
      </c>
      <c r="N2505" s="1" t="s">
        <v>247</v>
      </c>
    </row>
    <row r="2506" spans="1:14" x14ac:dyDescent="0.3">
      <c r="A2506" s="1" t="s">
        <v>4068</v>
      </c>
      <c r="B2506" t="s">
        <v>4069</v>
      </c>
      <c r="C2506" s="2" t="s">
        <v>4152</v>
      </c>
      <c r="D2506" t="s">
        <v>282</v>
      </c>
      <c r="E2506" s="7" t="s">
        <v>158</v>
      </c>
      <c r="F2506" s="15" t="s">
        <v>118</v>
      </c>
      <c r="G2506" s="19" t="s">
        <v>4076</v>
      </c>
      <c r="H2506" s="6" t="s">
        <v>120</v>
      </c>
      <c r="I2506" s="4" t="s">
        <v>4077</v>
      </c>
      <c r="J2506" s="4" t="s">
        <v>121</v>
      </c>
      <c r="K2506" t="s">
        <v>230</v>
      </c>
      <c r="L2506" t="s">
        <v>4071</v>
      </c>
      <c r="M2506" t="s">
        <v>1444</v>
      </c>
      <c r="N2506" s="1" t="s">
        <v>247</v>
      </c>
    </row>
    <row r="2507" spans="1:14" x14ac:dyDescent="0.3">
      <c r="A2507" s="1" t="s">
        <v>4068</v>
      </c>
      <c r="B2507" t="s">
        <v>4069</v>
      </c>
      <c r="C2507" s="2" t="s">
        <v>4153</v>
      </c>
      <c r="D2507" t="s">
        <v>282</v>
      </c>
      <c r="E2507" s="7" t="s">
        <v>158</v>
      </c>
      <c r="F2507" s="15" t="s">
        <v>118</v>
      </c>
      <c r="G2507" s="5" t="s">
        <v>357</v>
      </c>
      <c r="H2507" s="6" t="s">
        <v>120</v>
      </c>
      <c r="I2507" s="4" t="s">
        <v>4077</v>
      </c>
      <c r="J2507" s="4" t="s">
        <v>121</v>
      </c>
      <c r="K2507" t="s">
        <v>230</v>
      </c>
      <c r="L2507" t="s">
        <v>4071</v>
      </c>
      <c r="M2507" t="s">
        <v>1444</v>
      </c>
      <c r="N2507" s="1" t="s">
        <v>247</v>
      </c>
    </row>
    <row r="2508" spans="1:14" x14ac:dyDescent="0.3">
      <c r="A2508" s="1" t="s">
        <v>4068</v>
      </c>
      <c r="B2508" t="s">
        <v>4069</v>
      </c>
      <c r="C2508" s="2" t="s">
        <v>4154</v>
      </c>
      <c r="D2508" t="s">
        <v>282</v>
      </c>
      <c r="E2508" s="7" t="s">
        <v>158</v>
      </c>
      <c r="F2508" s="15" t="s">
        <v>118</v>
      </c>
      <c r="G2508" s="5" t="s">
        <v>357</v>
      </c>
      <c r="H2508" s="6" t="s">
        <v>120</v>
      </c>
      <c r="I2508" s="4" t="s">
        <v>4077</v>
      </c>
      <c r="J2508" s="4" t="s">
        <v>121</v>
      </c>
      <c r="K2508" t="s">
        <v>230</v>
      </c>
      <c r="L2508" t="s">
        <v>4071</v>
      </c>
      <c r="M2508" t="s">
        <v>1444</v>
      </c>
      <c r="N2508" s="1" t="s">
        <v>247</v>
      </c>
    </row>
    <row r="2509" spans="1:14" x14ac:dyDescent="0.3">
      <c r="A2509" s="1" t="s">
        <v>4068</v>
      </c>
      <c r="B2509" t="s">
        <v>4155</v>
      </c>
      <c r="C2509" s="2" t="s">
        <v>4156</v>
      </c>
      <c r="D2509" t="s">
        <v>282</v>
      </c>
      <c r="E2509" s="7" t="s">
        <v>158</v>
      </c>
      <c r="F2509" s="15" t="s">
        <v>118</v>
      </c>
      <c r="G2509" s="5" t="s">
        <v>551</v>
      </c>
      <c r="H2509" s="6" t="s">
        <v>120</v>
      </c>
      <c r="I2509" s="5" t="s">
        <v>4157</v>
      </c>
      <c r="J2509" s="5" t="s">
        <v>120</v>
      </c>
      <c r="K2509" t="s">
        <v>387</v>
      </c>
      <c r="L2509" t="s">
        <v>4071</v>
      </c>
      <c r="M2509" t="s">
        <v>4158</v>
      </c>
      <c r="N2509" s="1" t="s">
        <v>247</v>
      </c>
    </row>
    <row r="2510" spans="1:14" x14ac:dyDescent="0.3">
      <c r="A2510" s="1" t="s">
        <v>4068</v>
      </c>
      <c r="B2510" t="s">
        <v>4155</v>
      </c>
      <c r="C2510" s="2" t="s">
        <v>4159</v>
      </c>
      <c r="D2510" t="s">
        <v>282</v>
      </c>
      <c r="E2510" s="7" t="s">
        <v>158</v>
      </c>
      <c r="F2510" s="15" t="s">
        <v>118</v>
      </c>
      <c r="G2510" s="5" t="s">
        <v>551</v>
      </c>
      <c r="H2510" s="6" t="s">
        <v>120</v>
      </c>
      <c r="I2510" s="5" t="s">
        <v>4157</v>
      </c>
      <c r="J2510" s="5" t="s">
        <v>120</v>
      </c>
      <c r="K2510" t="s">
        <v>230</v>
      </c>
      <c r="L2510" t="s">
        <v>4071</v>
      </c>
      <c r="M2510" t="s">
        <v>4158</v>
      </c>
      <c r="N2510" s="1" t="s">
        <v>247</v>
      </c>
    </row>
    <row r="2511" spans="1:14" x14ac:dyDescent="0.3">
      <c r="A2511" s="1" t="s">
        <v>4068</v>
      </c>
      <c r="B2511" t="s">
        <v>4155</v>
      </c>
      <c r="C2511" s="2" t="s">
        <v>4160</v>
      </c>
      <c r="D2511" t="s">
        <v>282</v>
      </c>
      <c r="E2511" s="7" t="s">
        <v>158</v>
      </c>
      <c r="F2511" s="15" t="s">
        <v>118</v>
      </c>
      <c r="G2511" s="5" t="s">
        <v>551</v>
      </c>
      <c r="H2511" s="6" t="s">
        <v>120</v>
      </c>
      <c r="I2511" s="5" t="s">
        <v>4157</v>
      </c>
      <c r="J2511" s="5" t="s">
        <v>120</v>
      </c>
      <c r="K2511" t="s">
        <v>230</v>
      </c>
      <c r="L2511" t="s">
        <v>4071</v>
      </c>
      <c r="M2511" t="s">
        <v>4158</v>
      </c>
      <c r="N2511" s="1" t="s">
        <v>247</v>
      </c>
    </row>
    <row r="2512" spans="1:14" x14ac:dyDescent="0.3">
      <c r="A2512" s="1" t="s">
        <v>4068</v>
      </c>
      <c r="B2512" t="s">
        <v>4155</v>
      </c>
      <c r="C2512" s="2" t="s">
        <v>4161</v>
      </c>
      <c r="D2512" t="s">
        <v>282</v>
      </c>
      <c r="E2512" s="7" t="s">
        <v>158</v>
      </c>
      <c r="F2512" s="15" t="s">
        <v>118</v>
      </c>
      <c r="G2512" s="5" t="s">
        <v>551</v>
      </c>
      <c r="H2512" s="6" t="s">
        <v>120</v>
      </c>
      <c r="I2512" s="5" t="s">
        <v>4157</v>
      </c>
      <c r="J2512" s="5" t="s">
        <v>120</v>
      </c>
      <c r="K2512" t="s">
        <v>230</v>
      </c>
      <c r="L2512" t="s">
        <v>4071</v>
      </c>
      <c r="M2512" t="s">
        <v>4158</v>
      </c>
      <c r="N2512" s="1" t="s">
        <v>247</v>
      </c>
    </row>
    <row r="2513" spans="1:14" x14ac:dyDescent="0.3">
      <c r="A2513" s="1" t="s">
        <v>4068</v>
      </c>
      <c r="B2513" t="s">
        <v>4155</v>
      </c>
      <c r="C2513" s="2" t="s">
        <v>4162</v>
      </c>
      <c r="D2513" t="s">
        <v>282</v>
      </c>
      <c r="E2513" s="7" t="s">
        <v>158</v>
      </c>
      <c r="F2513" s="15" t="s">
        <v>118</v>
      </c>
      <c r="G2513" s="5" t="s">
        <v>551</v>
      </c>
      <c r="H2513" s="6" t="s">
        <v>120</v>
      </c>
      <c r="I2513" s="5" t="s">
        <v>4157</v>
      </c>
      <c r="J2513" s="5" t="s">
        <v>120</v>
      </c>
      <c r="K2513" t="s">
        <v>230</v>
      </c>
      <c r="L2513" t="s">
        <v>4071</v>
      </c>
      <c r="M2513" t="s">
        <v>4158</v>
      </c>
      <c r="N2513" s="1" t="s">
        <v>247</v>
      </c>
    </row>
    <row r="2514" spans="1:14" x14ac:dyDescent="0.3">
      <c r="A2514" s="1" t="s">
        <v>4068</v>
      </c>
      <c r="B2514" t="s">
        <v>4155</v>
      </c>
      <c r="C2514" s="2" t="s">
        <v>4163</v>
      </c>
      <c r="D2514" t="s">
        <v>282</v>
      </c>
      <c r="E2514" s="7" t="s">
        <v>158</v>
      </c>
      <c r="F2514" s="15" t="s">
        <v>118</v>
      </c>
      <c r="G2514" s="5" t="s">
        <v>551</v>
      </c>
      <c r="H2514" s="6" t="s">
        <v>120</v>
      </c>
      <c r="I2514" s="5" t="s">
        <v>4157</v>
      </c>
      <c r="J2514" s="5" t="s">
        <v>120</v>
      </c>
      <c r="K2514" t="s">
        <v>230</v>
      </c>
      <c r="L2514" t="s">
        <v>4071</v>
      </c>
      <c r="M2514" t="s">
        <v>4158</v>
      </c>
      <c r="N2514" s="1" t="s">
        <v>247</v>
      </c>
    </row>
    <row r="2515" spans="1:14" x14ac:dyDescent="0.3">
      <c r="A2515" s="1" t="s">
        <v>4068</v>
      </c>
      <c r="B2515" t="s">
        <v>4155</v>
      </c>
      <c r="C2515" s="2" t="s">
        <v>4164</v>
      </c>
      <c r="D2515" t="s">
        <v>282</v>
      </c>
      <c r="E2515" s="7" t="s">
        <v>158</v>
      </c>
      <c r="F2515" s="15" t="s">
        <v>118</v>
      </c>
      <c r="G2515" s="5" t="s">
        <v>551</v>
      </c>
      <c r="H2515" s="6" t="s">
        <v>120</v>
      </c>
      <c r="I2515" s="5" t="s">
        <v>4157</v>
      </c>
      <c r="J2515" s="5" t="s">
        <v>120</v>
      </c>
      <c r="K2515" t="s">
        <v>230</v>
      </c>
      <c r="L2515" t="s">
        <v>4071</v>
      </c>
      <c r="M2515" t="s">
        <v>4158</v>
      </c>
      <c r="N2515" s="1" t="s">
        <v>247</v>
      </c>
    </row>
    <row r="2516" spans="1:14" x14ac:dyDescent="0.3">
      <c r="A2516" s="1" t="s">
        <v>4068</v>
      </c>
      <c r="B2516" t="s">
        <v>4155</v>
      </c>
      <c r="C2516" s="2" t="s">
        <v>4165</v>
      </c>
      <c r="D2516" t="s">
        <v>282</v>
      </c>
      <c r="E2516" s="7" t="s">
        <v>158</v>
      </c>
      <c r="F2516" s="15" t="s">
        <v>118</v>
      </c>
      <c r="G2516" s="5" t="s">
        <v>551</v>
      </c>
      <c r="H2516" s="6" t="s">
        <v>120</v>
      </c>
      <c r="I2516" s="5" t="s">
        <v>4157</v>
      </c>
      <c r="J2516" s="5" t="s">
        <v>120</v>
      </c>
      <c r="K2516" t="s">
        <v>230</v>
      </c>
      <c r="L2516" t="s">
        <v>4071</v>
      </c>
      <c r="M2516" t="s">
        <v>4158</v>
      </c>
      <c r="N2516" t="s">
        <v>247</v>
      </c>
    </row>
    <row r="2517" spans="1:14" x14ac:dyDescent="0.3">
      <c r="A2517" s="1" t="s">
        <v>4166</v>
      </c>
      <c r="B2517" t="s">
        <v>4167</v>
      </c>
      <c r="C2517" s="2" t="s">
        <v>4168</v>
      </c>
      <c r="D2517" t="s">
        <v>282</v>
      </c>
      <c r="E2517" s="7" t="s">
        <v>158</v>
      </c>
      <c r="F2517" s="15" t="s">
        <v>118</v>
      </c>
      <c r="G2517" s="5" t="s">
        <v>4169</v>
      </c>
      <c r="H2517" s="6" t="s">
        <v>120</v>
      </c>
      <c r="I2517" s="4" t="s">
        <v>4170</v>
      </c>
      <c r="J2517" s="4" t="s">
        <v>121</v>
      </c>
      <c r="K2517" t="s">
        <v>230</v>
      </c>
      <c r="L2517" t="s">
        <v>4171</v>
      </c>
      <c r="M2517" t="s">
        <v>4172</v>
      </c>
      <c r="N2517" t="s">
        <v>247</v>
      </c>
    </row>
    <row r="2518" spans="1:14" x14ac:dyDescent="0.3">
      <c r="A2518" s="1" t="s">
        <v>4166</v>
      </c>
      <c r="B2518" t="s">
        <v>4173</v>
      </c>
      <c r="C2518" s="2" t="s">
        <v>4174</v>
      </c>
      <c r="D2518" t="s">
        <v>282</v>
      </c>
      <c r="E2518" s="7" t="s">
        <v>158</v>
      </c>
      <c r="F2518" s="15" t="s">
        <v>118</v>
      </c>
      <c r="G2518" s="5" t="s">
        <v>4175</v>
      </c>
      <c r="H2518" s="6" t="s">
        <v>120</v>
      </c>
      <c r="I2518" s="4" t="s">
        <v>4176</v>
      </c>
      <c r="J2518" s="4" t="s">
        <v>121</v>
      </c>
      <c r="K2518" t="s">
        <v>235</v>
      </c>
      <c r="L2518" t="s">
        <v>235</v>
      </c>
      <c r="M2518" t="s">
        <v>4177</v>
      </c>
      <c r="N2518" t="s">
        <v>247</v>
      </c>
    </row>
    <row r="2519" spans="1:14" x14ac:dyDescent="0.3">
      <c r="A2519" s="1" t="s">
        <v>4166</v>
      </c>
      <c r="B2519" t="s">
        <v>4173</v>
      </c>
      <c r="C2519" s="2" t="s">
        <v>4178</v>
      </c>
      <c r="D2519" t="s">
        <v>282</v>
      </c>
      <c r="E2519" s="7" t="s">
        <v>158</v>
      </c>
      <c r="F2519" s="15" t="s">
        <v>118</v>
      </c>
      <c r="G2519" s="5" t="s">
        <v>4175</v>
      </c>
      <c r="H2519" s="6" t="s">
        <v>120</v>
      </c>
      <c r="I2519" s="4" t="s">
        <v>4176</v>
      </c>
      <c r="J2519" s="4" t="s">
        <v>121</v>
      </c>
      <c r="K2519" t="s">
        <v>235</v>
      </c>
      <c r="L2519" t="s">
        <v>235</v>
      </c>
      <c r="M2519" t="s">
        <v>4177</v>
      </c>
      <c r="N2519" t="s">
        <v>247</v>
      </c>
    </row>
    <row r="2520" spans="1:14" x14ac:dyDescent="0.3">
      <c r="A2520" s="1" t="s">
        <v>4166</v>
      </c>
      <c r="B2520" t="s">
        <v>4179</v>
      </c>
      <c r="C2520" s="2" t="s">
        <v>4180</v>
      </c>
      <c r="D2520" t="s">
        <v>282</v>
      </c>
      <c r="E2520" s="7" t="s">
        <v>158</v>
      </c>
      <c r="F2520" s="15" t="s">
        <v>118</v>
      </c>
      <c r="G2520" s="18" t="s">
        <v>4181</v>
      </c>
      <c r="H2520" s="6" t="s">
        <v>120</v>
      </c>
      <c r="I2520" s="4" t="s">
        <v>4182</v>
      </c>
      <c r="J2520" s="4" t="s">
        <v>121</v>
      </c>
      <c r="K2520" t="s">
        <v>235</v>
      </c>
      <c r="L2520" t="s">
        <v>4183</v>
      </c>
      <c r="M2520" t="s">
        <v>4184</v>
      </c>
      <c r="N2520" t="s">
        <v>247</v>
      </c>
    </row>
    <row r="2521" spans="1:14" x14ac:dyDescent="0.3">
      <c r="A2521" s="1" t="s">
        <v>4166</v>
      </c>
      <c r="B2521" t="s">
        <v>4179</v>
      </c>
      <c r="C2521" s="2" t="s">
        <v>4185</v>
      </c>
      <c r="D2521" t="s">
        <v>282</v>
      </c>
      <c r="E2521" s="7" t="s">
        <v>158</v>
      </c>
      <c r="F2521" s="15" t="s">
        <v>118</v>
      </c>
      <c r="G2521" s="18" t="s">
        <v>4181</v>
      </c>
      <c r="H2521" s="6" t="s">
        <v>120</v>
      </c>
      <c r="I2521" s="4" t="s">
        <v>4182</v>
      </c>
      <c r="J2521" s="4" t="s">
        <v>121</v>
      </c>
      <c r="K2521" t="s">
        <v>235</v>
      </c>
      <c r="L2521" t="s">
        <v>4183</v>
      </c>
      <c r="M2521" t="s">
        <v>4184</v>
      </c>
      <c r="N2521" t="s">
        <v>247</v>
      </c>
    </row>
    <row r="2522" spans="1:14" x14ac:dyDescent="0.3">
      <c r="A2522" s="1" t="s">
        <v>4166</v>
      </c>
      <c r="B2522" t="s">
        <v>4186</v>
      </c>
      <c r="C2522" s="2" t="s">
        <v>4187</v>
      </c>
      <c r="D2522" t="s">
        <v>282</v>
      </c>
      <c r="E2522" s="7" t="s">
        <v>158</v>
      </c>
      <c r="F2522" s="15" t="s">
        <v>118</v>
      </c>
      <c r="G2522" s="18" t="s">
        <v>4188</v>
      </c>
      <c r="H2522" s="6" t="s">
        <v>120</v>
      </c>
      <c r="I2522" s="5" t="s">
        <v>180</v>
      </c>
      <c r="J2522" s="5" t="s">
        <v>120</v>
      </c>
      <c r="K2522" t="s">
        <v>230</v>
      </c>
      <c r="L2522" t="s">
        <v>4189</v>
      </c>
      <c r="M2522" t="s">
        <v>4190</v>
      </c>
      <c r="N2522" t="s">
        <v>247</v>
      </c>
    </row>
    <row r="2523" spans="1:14" x14ac:dyDescent="0.3">
      <c r="A2523" s="1" t="s">
        <v>4166</v>
      </c>
      <c r="B2523" t="s">
        <v>4186</v>
      </c>
      <c r="C2523" s="2" t="s">
        <v>6670</v>
      </c>
      <c r="D2523" t="s">
        <v>282</v>
      </c>
      <c r="E2523" s="8" t="s">
        <v>166</v>
      </c>
      <c r="F2523" s="15" t="s">
        <v>118</v>
      </c>
      <c r="G2523" s="18" t="s">
        <v>4188</v>
      </c>
      <c r="H2523" s="6" t="s">
        <v>120</v>
      </c>
      <c r="I2523" s="5" t="s">
        <v>180</v>
      </c>
      <c r="J2523" s="5" t="s">
        <v>120</v>
      </c>
      <c r="K2523" t="s">
        <v>238</v>
      </c>
      <c r="L2523" t="s">
        <v>4189</v>
      </c>
      <c r="M2523" t="s">
        <v>4190</v>
      </c>
      <c r="N2523" t="s">
        <v>247</v>
      </c>
    </row>
    <row r="2524" spans="1:14" x14ac:dyDescent="0.3">
      <c r="A2524" s="1" t="s">
        <v>4166</v>
      </c>
      <c r="B2524" t="s">
        <v>4186</v>
      </c>
      <c r="C2524" s="2" t="s">
        <v>4191</v>
      </c>
      <c r="D2524" t="s">
        <v>282</v>
      </c>
      <c r="E2524" s="7" t="s">
        <v>158</v>
      </c>
      <c r="F2524" s="15" t="s">
        <v>118</v>
      </c>
      <c r="G2524" s="18" t="s">
        <v>4188</v>
      </c>
      <c r="H2524" s="6" t="s">
        <v>120</v>
      </c>
      <c r="I2524" s="5" t="s">
        <v>180</v>
      </c>
      <c r="J2524" s="5" t="s">
        <v>120</v>
      </c>
      <c r="K2524" t="s">
        <v>230</v>
      </c>
      <c r="L2524" t="s">
        <v>4192</v>
      </c>
      <c r="M2524" t="s">
        <v>4190</v>
      </c>
      <c r="N2524" s="1" t="s">
        <v>247</v>
      </c>
    </row>
    <row r="2525" spans="1:14" x14ac:dyDescent="0.3">
      <c r="A2525" s="1" t="s">
        <v>4166</v>
      </c>
      <c r="B2525" t="s">
        <v>4186</v>
      </c>
      <c r="C2525" s="2" t="s">
        <v>4193</v>
      </c>
      <c r="D2525" t="s">
        <v>282</v>
      </c>
      <c r="E2525" s="7" t="s">
        <v>158</v>
      </c>
      <c r="F2525" s="15" t="s">
        <v>118</v>
      </c>
      <c r="G2525" s="18" t="s">
        <v>4188</v>
      </c>
      <c r="H2525" s="6" t="s">
        <v>120</v>
      </c>
      <c r="I2525" s="5" t="s">
        <v>180</v>
      </c>
      <c r="J2525" s="5" t="s">
        <v>120</v>
      </c>
      <c r="K2525" t="s">
        <v>230</v>
      </c>
      <c r="L2525" t="s">
        <v>4194</v>
      </c>
      <c r="M2525" t="s">
        <v>4190</v>
      </c>
      <c r="N2525" s="1" t="s">
        <v>247</v>
      </c>
    </row>
    <row r="2526" spans="1:14" x14ac:dyDescent="0.3">
      <c r="A2526" s="1" t="s">
        <v>4166</v>
      </c>
      <c r="B2526" t="s">
        <v>4186</v>
      </c>
      <c r="C2526" s="2" t="s">
        <v>4195</v>
      </c>
      <c r="D2526" t="s">
        <v>282</v>
      </c>
      <c r="E2526" s="7" t="s">
        <v>158</v>
      </c>
      <c r="F2526" s="15" t="s">
        <v>118</v>
      </c>
      <c r="G2526" s="18" t="s">
        <v>4188</v>
      </c>
      <c r="H2526" s="6" t="s">
        <v>120</v>
      </c>
      <c r="I2526" s="5" t="s">
        <v>180</v>
      </c>
      <c r="J2526" s="5" t="s">
        <v>120</v>
      </c>
      <c r="K2526" t="s">
        <v>230</v>
      </c>
      <c r="L2526" t="s">
        <v>4196</v>
      </c>
      <c r="M2526" t="s">
        <v>4190</v>
      </c>
      <c r="N2526" t="s">
        <v>247</v>
      </c>
    </row>
    <row r="2527" spans="1:14" x14ac:dyDescent="0.3">
      <c r="A2527" s="1" t="s">
        <v>4166</v>
      </c>
      <c r="B2527" t="s">
        <v>4186</v>
      </c>
      <c r="C2527" s="2" t="s">
        <v>4197</v>
      </c>
      <c r="D2527" t="s">
        <v>282</v>
      </c>
      <c r="E2527" s="8" t="s">
        <v>166</v>
      </c>
      <c r="F2527" s="15" t="s">
        <v>118</v>
      </c>
      <c r="G2527" s="6" t="s">
        <v>3879</v>
      </c>
      <c r="H2527" s="6" t="s">
        <v>120</v>
      </c>
      <c r="I2527" s="5" t="s">
        <v>180</v>
      </c>
      <c r="J2527" s="5" t="s">
        <v>120</v>
      </c>
      <c r="K2527" t="s">
        <v>238</v>
      </c>
      <c r="L2527" t="s">
        <v>4189</v>
      </c>
      <c r="M2527" t="s">
        <v>4190</v>
      </c>
      <c r="N2527" t="s">
        <v>247</v>
      </c>
    </row>
    <row r="2528" spans="1:14" x14ac:dyDescent="0.3">
      <c r="A2528" s="1" t="s">
        <v>4166</v>
      </c>
      <c r="B2528" t="s">
        <v>4198</v>
      </c>
      <c r="C2528" s="2" t="s">
        <v>4199</v>
      </c>
      <c r="D2528" t="s">
        <v>282</v>
      </c>
      <c r="E2528" s="7" t="s">
        <v>158</v>
      </c>
      <c r="F2528" s="15" t="s">
        <v>118</v>
      </c>
      <c r="G2528" s="19" t="s">
        <v>4200</v>
      </c>
      <c r="H2528" s="6" t="s">
        <v>120</v>
      </c>
      <c r="I2528" s="4" t="s">
        <v>1529</v>
      </c>
      <c r="J2528" s="4" t="s">
        <v>121</v>
      </c>
      <c r="K2528" t="s">
        <v>235</v>
      </c>
      <c r="L2528" t="s">
        <v>4201</v>
      </c>
      <c r="M2528" t="s">
        <v>2388</v>
      </c>
      <c r="N2528" s="1" t="s">
        <v>247</v>
      </c>
    </row>
    <row r="2529" spans="1:14" x14ac:dyDescent="0.3">
      <c r="A2529" s="1" t="s">
        <v>4166</v>
      </c>
      <c r="B2529" t="s">
        <v>4202</v>
      </c>
      <c r="C2529" s="2" t="s">
        <v>4203</v>
      </c>
      <c r="D2529" t="s">
        <v>282</v>
      </c>
      <c r="E2529" s="7" t="s">
        <v>158</v>
      </c>
      <c r="F2529" s="15" t="s">
        <v>118</v>
      </c>
      <c r="G2529" s="6" t="s">
        <v>3879</v>
      </c>
      <c r="H2529" s="6" t="s">
        <v>120</v>
      </c>
      <c r="I2529" s="4" t="s">
        <v>149</v>
      </c>
      <c r="J2529" s="4" t="s">
        <v>121</v>
      </c>
      <c r="K2529" t="s">
        <v>230</v>
      </c>
      <c r="L2529" t="s">
        <v>4204</v>
      </c>
      <c r="M2529" t="s">
        <v>2388</v>
      </c>
      <c r="N2529" s="1" t="s">
        <v>247</v>
      </c>
    </row>
    <row r="2530" spans="1:14" x14ac:dyDescent="0.3">
      <c r="A2530" s="1" t="s">
        <v>4166</v>
      </c>
      <c r="B2530" t="s">
        <v>4202</v>
      </c>
      <c r="C2530" s="2" t="s">
        <v>4205</v>
      </c>
      <c r="D2530" t="s">
        <v>282</v>
      </c>
      <c r="E2530" s="7" t="s">
        <v>158</v>
      </c>
      <c r="F2530" s="15" t="s">
        <v>118</v>
      </c>
      <c r="G2530" s="6" t="s">
        <v>3879</v>
      </c>
      <c r="H2530" s="6" t="s">
        <v>120</v>
      </c>
      <c r="I2530" s="4" t="s">
        <v>149</v>
      </c>
      <c r="J2530" s="4" t="s">
        <v>121</v>
      </c>
      <c r="K2530" t="s">
        <v>230</v>
      </c>
      <c r="L2530" t="s">
        <v>4206</v>
      </c>
      <c r="M2530" t="s">
        <v>2388</v>
      </c>
      <c r="N2530" s="1" t="s">
        <v>247</v>
      </c>
    </row>
    <row r="2531" spans="1:14" x14ac:dyDescent="0.3">
      <c r="A2531" s="1" t="s">
        <v>4166</v>
      </c>
      <c r="B2531" t="s">
        <v>4202</v>
      </c>
      <c r="C2531" s="2" t="s">
        <v>4207</v>
      </c>
      <c r="D2531" t="s">
        <v>282</v>
      </c>
      <c r="E2531" s="7" t="s">
        <v>158</v>
      </c>
      <c r="F2531" s="15" t="s">
        <v>118</v>
      </c>
      <c r="G2531" s="6" t="s">
        <v>3879</v>
      </c>
      <c r="H2531" s="6" t="s">
        <v>120</v>
      </c>
      <c r="I2531" s="4" t="s">
        <v>149</v>
      </c>
      <c r="J2531" s="4" t="s">
        <v>121</v>
      </c>
      <c r="K2531" t="s">
        <v>230</v>
      </c>
      <c r="L2531" t="s">
        <v>4208</v>
      </c>
      <c r="M2531" t="s">
        <v>2388</v>
      </c>
      <c r="N2531" s="1" t="s">
        <v>247</v>
      </c>
    </row>
    <row r="2532" spans="1:14" x14ac:dyDescent="0.3">
      <c r="A2532" s="1" t="s">
        <v>4166</v>
      </c>
      <c r="B2532" t="s">
        <v>4202</v>
      </c>
      <c r="C2532" s="2" t="s">
        <v>4209</v>
      </c>
      <c r="D2532" t="s">
        <v>282</v>
      </c>
      <c r="E2532" s="7" t="s">
        <v>158</v>
      </c>
      <c r="F2532" s="15" t="s">
        <v>118</v>
      </c>
      <c r="G2532" s="6" t="s">
        <v>3879</v>
      </c>
      <c r="H2532" s="6" t="s">
        <v>120</v>
      </c>
      <c r="I2532" s="4" t="s">
        <v>149</v>
      </c>
      <c r="J2532" s="4" t="s">
        <v>121</v>
      </c>
      <c r="K2532" t="s">
        <v>230</v>
      </c>
      <c r="L2532" t="s">
        <v>4210</v>
      </c>
      <c r="M2532" t="s">
        <v>2388</v>
      </c>
      <c r="N2532" t="s">
        <v>247</v>
      </c>
    </row>
    <row r="2533" spans="1:14" x14ac:dyDescent="0.3">
      <c r="A2533" s="1" t="s">
        <v>4166</v>
      </c>
      <c r="B2533" t="s">
        <v>4202</v>
      </c>
      <c r="C2533" s="2" t="s">
        <v>4211</v>
      </c>
      <c r="D2533" t="s">
        <v>282</v>
      </c>
      <c r="E2533" s="7" t="s">
        <v>158</v>
      </c>
      <c r="F2533" s="15" t="s">
        <v>118</v>
      </c>
      <c r="G2533" s="6" t="s">
        <v>3879</v>
      </c>
      <c r="H2533" s="6" t="s">
        <v>120</v>
      </c>
      <c r="I2533" s="4" t="s">
        <v>149</v>
      </c>
      <c r="J2533" s="4" t="s">
        <v>121</v>
      </c>
      <c r="K2533" t="s">
        <v>230</v>
      </c>
      <c r="L2533" t="s">
        <v>4212</v>
      </c>
      <c r="M2533" t="s">
        <v>2388</v>
      </c>
      <c r="N2533" s="1" t="s">
        <v>247</v>
      </c>
    </row>
    <row r="2534" spans="1:14" x14ac:dyDescent="0.3">
      <c r="A2534" s="1" t="s">
        <v>4166</v>
      </c>
      <c r="B2534" t="s">
        <v>4202</v>
      </c>
      <c r="C2534" s="2" t="s">
        <v>4213</v>
      </c>
      <c r="D2534" t="s">
        <v>282</v>
      </c>
      <c r="E2534" s="7" t="s">
        <v>158</v>
      </c>
      <c r="F2534" s="15" t="s">
        <v>118</v>
      </c>
      <c r="G2534" s="6" t="s">
        <v>3879</v>
      </c>
      <c r="H2534" s="6" t="s">
        <v>120</v>
      </c>
      <c r="I2534" s="4" t="s">
        <v>149</v>
      </c>
      <c r="J2534" s="4" t="s">
        <v>121</v>
      </c>
      <c r="K2534" t="s">
        <v>230</v>
      </c>
      <c r="L2534" t="s">
        <v>4214</v>
      </c>
      <c r="M2534" t="s">
        <v>2388</v>
      </c>
      <c r="N2534" s="1" t="s">
        <v>247</v>
      </c>
    </row>
    <row r="2535" spans="1:14" x14ac:dyDescent="0.3">
      <c r="A2535" s="1" t="s">
        <v>4166</v>
      </c>
      <c r="B2535" t="s">
        <v>4202</v>
      </c>
      <c r="C2535" s="2" t="s">
        <v>4215</v>
      </c>
      <c r="D2535" t="s">
        <v>282</v>
      </c>
      <c r="E2535" s="7" t="s">
        <v>158</v>
      </c>
      <c r="F2535" s="15" t="s">
        <v>118</v>
      </c>
      <c r="G2535" s="6" t="s">
        <v>3879</v>
      </c>
      <c r="H2535" s="6" t="s">
        <v>120</v>
      </c>
      <c r="I2535" s="4" t="s">
        <v>149</v>
      </c>
      <c r="J2535" s="4" t="s">
        <v>121</v>
      </c>
      <c r="K2535" t="s">
        <v>230</v>
      </c>
      <c r="L2535" t="s">
        <v>4216</v>
      </c>
      <c r="M2535" t="s">
        <v>2388</v>
      </c>
      <c r="N2535" s="1" t="s">
        <v>247</v>
      </c>
    </row>
    <row r="2536" spans="1:14" x14ac:dyDescent="0.3">
      <c r="A2536" s="1" t="s">
        <v>4166</v>
      </c>
      <c r="B2536" t="s">
        <v>4217</v>
      </c>
      <c r="C2536" s="2" t="s">
        <v>4218</v>
      </c>
      <c r="D2536" t="s">
        <v>282</v>
      </c>
      <c r="E2536" s="7" t="s">
        <v>158</v>
      </c>
      <c r="F2536" s="15" t="s">
        <v>118</v>
      </c>
      <c r="G2536" s="5" t="s">
        <v>4219</v>
      </c>
      <c r="H2536" s="6" t="s">
        <v>120</v>
      </c>
      <c r="I2536" s="4" t="s">
        <v>4220</v>
      </c>
      <c r="J2536" s="4" t="s">
        <v>121</v>
      </c>
      <c r="K2536" t="s">
        <v>4221</v>
      </c>
      <c r="L2536" t="s">
        <v>4189</v>
      </c>
      <c r="M2536" t="s">
        <v>4189</v>
      </c>
      <c r="N2536" t="s">
        <v>247</v>
      </c>
    </row>
    <row r="2537" spans="1:14" x14ac:dyDescent="0.3">
      <c r="A2537" s="1" t="s">
        <v>4166</v>
      </c>
      <c r="B2537" t="s">
        <v>4222</v>
      </c>
      <c r="C2537" s="2" t="s">
        <v>4223</v>
      </c>
      <c r="D2537" t="s">
        <v>282</v>
      </c>
      <c r="E2537" s="8" t="s">
        <v>166</v>
      </c>
      <c r="F2537" s="15" t="s">
        <v>118</v>
      </c>
      <c r="G2537" s="18" t="s">
        <v>4224</v>
      </c>
      <c r="H2537" s="6" t="s">
        <v>120</v>
      </c>
      <c r="I2537" s="4" t="s">
        <v>1529</v>
      </c>
      <c r="J2537" s="4" t="s">
        <v>121</v>
      </c>
      <c r="K2537" t="s">
        <v>235</v>
      </c>
      <c r="L2537" s="23" t="s">
        <v>4225</v>
      </c>
      <c r="M2537" t="s">
        <v>2388</v>
      </c>
      <c r="N2537" s="1" t="s">
        <v>247</v>
      </c>
    </row>
    <row r="2538" spans="1:14" x14ac:dyDescent="0.3">
      <c r="A2538" s="1" t="s">
        <v>4166</v>
      </c>
      <c r="B2538" t="s">
        <v>4222</v>
      </c>
      <c r="C2538" s="2" t="s">
        <v>4226</v>
      </c>
      <c r="D2538" t="s">
        <v>282</v>
      </c>
      <c r="E2538" s="8" t="s">
        <v>166</v>
      </c>
      <c r="F2538" s="15" t="s">
        <v>118</v>
      </c>
      <c r="G2538" s="18" t="s">
        <v>4224</v>
      </c>
      <c r="H2538" s="6" t="s">
        <v>120</v>
      </c>
      <c r="I2538" s="4" t="s">
        <v>1529</v>
      </c>
      <c r="J2538" s="4" t="s">
        <v>121</v>
      </c>
      <c r="K2538" t="s">
        <v>424</v>
      </c>
      <c r="L2538" s="23" t="s">
        <v>4225</v>
      </c>
      <c r="M2538" t="s">
        <v>2388</v>
      </c>
      <c r="N2538" s="1" t="s">
        <v>247</v>
      </c>
    </row>
    <row r="2539" spans="1:14" x14ac:dyDescent="0.3">
      <c r="A2539" s="1" t="s">
        <v>4166</v>
      </c>
      <c r="B2539" t="s">
        <v>4222</v>
      </c>
      <c r="C2539" s="2" t="s">
        <v>4227</v>
      </c>
      <c r="D2539" t="s">
        <v>282</v>
      </c>
      <c r="E2539" s="8" t="s">
        <v>166</v>
      </c>
      <c r="F2539" s="15" t="s">
        <v>118</v>
      </c>
      <c r="G2539" s="18" t="s">
        <v>4224</v>
      </c>
      <c r="H2539" s="6" t="s">
        <v>120</v>
      </c>
      <c r="I2539" s="4" t="s">
        <v>1529</v>
      </c>
      <c r="J2539" s="4" t="s">
        <v>121</v>
      </c>
      <c r="K2539" t="s">
        <v>235</v>
      </c>
      <c r="L2539" s="23" t="s">
        <v>4225</v>
      </c>
      <c r="M2539" t="s">
        <v>2388</v>
      </c>
      <c r="N2539" s="1" t="s">
        <v>247</v>
      </c>
    </row>
    <row r="2540" spans="1:14" x14ac:dyDescent="0.3">
      <c r="A2540" s="1" t="s">
        <v>4166</v>
      </c>
      <c r="B2540" t="s">
        <v>4222</v>
      </c>
      <c r="C2540" s="2" t="s">
        <v>4228</v>
      </c>
      <c r="D2540" t="s">
        <v>282</v>
      </c>
      <c r="E2540" s="8" t="s">
        <v>166</v>
      </c>
      <c r="F2540" s="15" t="s">
        <v>118</v>
      </c>
      <c r="G2540" s="18" t="s">
        <v>4224</v>
      </c>
      <c r="H2540" s="6" t="s">
        <v>120</v>
      </c>
      <c r="I2540" s="4" t="s">
        <v>1529</v>
      </c>
      <c r="J2540" s="4" t="s">
        <v>121</v>
      </c>
      <c r="K2540" t="s">
        <v>235</v>
      </c>
      <c r="L2540" s="23" t="s">
        <v>4225</v>
      </c>
      <c r="M2540" t="s">
        <v>2388</v>
      </c>
      <c r="N2540" s="1" t="s">
        <v>247</v>
      </c>
    </row>
    <row r="2541" spans="1:14" x14ac:dyDescent="0.3">
      <c r="A2541" s="1" t="s">
        <v>4166</v>
      </c>
      <c r="B2541" t="s">
        <v>4222</v>
      </c>
      <c r="C2541" s="2" t="s">
        <v>4229</v>
      </c>
      <c r="D2541" t="s">
        <v>282</v>
      </c>
      <c r="E2541" s="8" t="s">
        <v>166</v>
      </c>
      <c r="F2541" s="15" t="s">
        <v>118</v>
      </c>
      <c r="G2541" s="18" t="s">
        <v>4224</v>
      </c>
      <c r="H2541" s="6" t="s">
        <v>120</v>
      </c>
      <c r="I2541" s="4" t="s">
        <v>1529</v>
      </c>
      <c r="J2541" s="4" t="s">
        <v>121</v>
      </c>
      <c r="K2541" t="s">
        <v>424</v>
      </c>
      <c r="L2541" s="23" t="s">
        <v>4225</v>
      </c>
      <c r="M2541" t="s">
        <v>2388</v>
      </c>
      <c r="N2541" s="1" t="s">
        <v>247</v>
      </c>
    </row>
    <row r="2542" spans="1:14" x14ac:dyDescent="0.3">
      <c r="A2542" s="1" t="s">
        <v>4166</v>
      </c>
      <c r="B2542" t="s">
        <v>4222</v>
      </c>
      <c r="C2542" s="2" t="s">
        <v>4230</v>
      </c>
      <c r="D2542" t="s">
        <v>282</v>
      </c>
      <c r="E2542" s="8" t="s">
        <v>166</v>
      </c>
      <c r="F2542" s="15" t="s">
        <v>118</v>
      </c>
      <c r="G2542" s="18" t="s">
        <v>4224</v>
      </c>
      <c r="H2542" s="6" t="s">
        <v>120</v>
      </c>
      <c r="I2542" s="4" t="s">
        <v>1529</v>
      </c>
      <c r="J2542" s="4" t="s">
        <v>121</v>
      </c>
      <c r="K2542" t="s">
        <v>235</v>
      </c>
      <c r="L2542" s="23" t="s">
        <v>4225</v>
      </c>
      <c r="M2542" t="s">
        <v>2388</v>
      </c>
      <c r="N2542" s="1" t="s">
        <v>247</v>
      </c>
    </row>
    <row r="2543" spans="1:14" x14ac:dyDescent="0.3">
      <c r="A2543" s="1" t="s">
        <v>4166</v>
      </c>
      <c r="B2543" t="s">
        <v>4222</v>
      </c>
      <c r="C2543" s="2" t="s">
        <v>4231</v>
      </c>
      <c r="D2543" t="s">
        <v>282</v>
      </c>
      <c r="E2543" s="8" t="s">
        <v>166</v>
      </c>
      <c r="F2543" s="15" t="s">
        <v>118</v>
      </c>
      <c r="G2543" s="18" t="s">
        <v>4224</v>
      </c>
      <c r="H2543" s="6" t="s">
        <v>120</v>
      </c>
      <c r="I2543" s="4" t="s">
        <v>1529</v>
      </c>
      <c r="J2543" s="4" t="s">
        <v>121</v>
      </c>
      <c r="K2543" t="s">
        <v>230</v>
      </c>
      <c r="L2543" s="23" t="s">
        <v>4225</v>
      </c>
      <c r="M2543" t="s">
        <v>2388</v>
      </c>
      <c r="N2543" s="1" t="s">
        <v>247</v>
      </c>
    </row>
    <row r="2544" spans="1:14" x14ac:dyDescent="0.3">
      <c r="A2544" s="1" t="s">
        <v>4166</v>
      </c>
      <c r="B2544" t="s">
        <v>4222</v>
      </c>
      <c r="C2544" s="2" t="s">
        <v>4232</v>
      </c>
      <c r="D2544" t="s">
        <v>282</v>
      </c>
      <c r="E2544" s="8" t="s">
        <v>166</v>
      </c>
      <c r="F2544" s="15" t="s">
        <v>118</v>
      </c>
      <c r="G2544" s="18" t="s">
        <v>4224</v>
      </c>
      <c r="H2544" s="6" t="s">
        <v>120</v>
      </c>
      <c r="I2544" s="4" t="s">
        <v>1529</v>
      </c>
      <c r="J2544" s="4" t="s">
        <v>121</v>
      </c>
      <c r="K2544" t="s">
        <v>235</v>
      </c>
      <c r="L2544" s="23" t="s">
        <v>4225</v>
      </c>
      <c r="M2544" t="s">
        <v>2388</v>
      </c>
      <c r="N2544" t="s">
        <v>247</v>
      </c>
    </row>
    <row r="2545" spans="1:14" x14ac:dyDescent="0.3">
      <c r="A2545" s="1" t="s">
        <v>4166</v>
      </c>
      <c r="B2545" t="s">
        <v>4222</v>
      </c>
      <c r="C2545" s="2" t="s">
        <v>4233</v>
      </c>
      <c r="D2545" t="s">
        <v>282</v>
      </c>
      <c r="E2545" s="8" t="s">
        <v>166</v>
      </c>
      <c r="F2545" s="15" t="s">
        <v>118</v>
      </c>
      <c r="G2545" s="18" t="s">
        <v>4224</v>
      </c>
      <c r="H2545" s="6" t="s">
        <v>120</v>
      </c>
      <c r="I2545" s="4" t="s">
        <v>1529</v>
      </c>
      <c r="J2545" s="4" t="s">
        <v>121</v>
      </c>
      <c r="K2545" t="s">
        <v>235</v>
      </c>
      <c r="L2545" s="23" t="s">
        <v>4225</v>
      </c>
      <c r="M2545" t="s">
        <v>2388</v>
      </c>
      <c r="N2545" s="1" t="s">
        <v>247</v>
      </c>
    </row>
    <row r="2546" spans="1:14" x14ac:dyDescent="0.3">
      <c r="A2546" s="1" t="s">
        <v>4166</v>
      </c>
      <c r="B2546" t="s">
        <v>4222</v>
      </c>
      <c r="C2546" s="2" t="s">
        <v>4234</v>
      </c>
      <c r="D2546" t="s">
        <v>282</v>
      </c>
      <c r="E2546" s="8" t="s">
        <v>166</v>
      </c>
      <c r="F2546" s="15" t="s">
        <v>118</v>
      </c>
      <c r="G2546" s="18" t="s">
        <v>4224</v>
      </c>
      <c r="H2546" s="6" t="s">
        <v>120</v>
      </c>
      <c r="I2546" s="4" t="s">
        <v>1529</v>
      </c>
      <c r="J2546" s="4" t="s">
        <v>121</v>
      </c>
      <c r="K2546" t="s">
        <v>230</v>
      </c>
      <c r="L2546" s="23" t="s">
        <v>4225</v>
      </c>
      <c r="M2546" t="s">
        <v>2388</v>
      </c>
      <c r="N2546" s="1" t="s">
        <v>247</v>
      </c>
    </row>
    <row r="2547" spans="1:14" x14ac:dyDescent="0.3">
      <c r="A2547" s="1" t="s">
        <v>4166</v>
      </c>
      <c r="B2547" t="s">
        <v>4222</v>
      </c>
      <c r="C2547" s="2" t="s">
        <v>4235</v>
      </c>
      <c r="D2547" t="s">
        <v>282</v>
      </c>
      <c r="E2547" s="8" t="s">
        <v>166</v>
      </c>
      <c r="F2547" s="15" t="s">
        <v>118</v>
      </c>
      <c r="G2547" s="18" t="s">
        <v>4224</v>
      </c>
      <c r="H2547" s="6" t="s">
        <v>120</v>
      </c>
      <c r="I2547" s="4" t="s">
        <v>1529</v>
      </c>
      <c r="J2547" s="4" t="s">
        <v>121</v>
      </c>
      <c r="K2547" t="s">
        <v>230</v>
      </c>
      <c r="L2547" s="23" t="s">
        <v>4225</v>
      </c>
      <c r="M2547" t="s">
        <v>2388</v>
      </c>
      <c r="N2547" s="1" t="s">
        <v>247</v>
      </c>
    </row>
    <row r="2548" spans="1:14" x14ac:dyDescent="0.3">
      <c r="A2548" s="1" t="s">
        <v>4166</v>
      </c>
      <c r="B2548" t="s">
        <v>4236</v>
      </c>
      <c r="C2548" s="2" t="s">
        <v>4237</v>
      </c>
      <c r="D2548" t="s">
        <v>282</v>
      </c>
      <c r="E2548" s="7" t="s">
        <v>158</v>
      </c>
      <c r="F2548" s="15" t="s">
        <v>118</v>
      </c>
      <c r="G2548" s="5" t="s">
        <v>4238</v>
      </c>
      <c r="H2548" s="6" t="s">
        <v>120</v>
      </c>
      <c r="I2548" s="4" t="s">
        <v>4239</v>
      </c>
      <c r="J2548" s="4" t="s">
        <v>121</v>
      </c>
      <c r="K2548" t="s">
        <v>235</v>
      </c>
      <c r="L2548" t="s">
        <v>4240</v>
      </c>
      <c r="M2548" t="s">
        <v>4241</v>
      </c>
      <c r="N2548" s="1" t="s">
        <v>247</v>
      </c>
    </row>
    <row r="2549" spans="1:14" x14ac:dyDescent="0.3">
      <c r="A2549" s="1" t="s">
        <v>4166</v>
      </c>
      <c r="B2549" t="s">
        <v>4236</v>
      </c>
      <c r="C2549" s="2" t="s">
        <v>4242</v>
      </c>
      <c r="D2549" t="s">
        <v>282</v>
      </c>
      <c r="E2549" s="7" t="s">
        <v>158</v>
      </c>
      <c r="F2549" s="15" t="s">
        <v>118</v>
      </c>
      <c r="G2549" s="5" t="s">
        <v>4238</v>
      </c>
      <c r="H2549" s="6" t="s">
        <v>120</v>
      </c>
      <c r="I2549" s="4" t="s">
        <v>4239</v>
      </c>
      <c r="J2549" s="4" t="s">
        <v>121</v>
      </c>
      <c r="K2549" t="s">
        <v>230</v>
      </c>
      <c r="L2549" t="s">
        <v>4240</v>
      </c>
      <c r="M2549" t="s">
        <v>4241</v>
      </c>
      <c r="N2549" s="1" t="s">
        <v>247</v>
      </c>
    </row>
    <row r="2550" spans="1:14" x14ac:dyDescent="0.3">
      <c r="A2550" s="1" t="s">
        <v>4166</v>
      </c>
      <c r="B2550" t="s">
        <v>4236</v>
      </c>
      <c r="C2550" s="2" t="s">
        <v>4243</v>
      </c>
      <c r="D2550" t="s">
        <v>282</v>
      </c>
      <c r="E2550" s="7" t="s">
        <v>158</v>
      </c>
      <c r="F2550" s="15" t="s">
        <v>118</v>
      </c>
      <c r="G2550" s="5" t="s">
        <v>4238</v>
      </c>
      <c r="H2550" s="6" t="s">
        <v>120</v>
      </c>
      <c r="I2550" s="4" t="s">
        <v>4239</v>
      </c>
      <c r="J2550" s="4" t="s">
        <v>121</v>
      </c>
      <c r="K2550" t="s">
        <v>230</v>
      </c>
      <c r="L2550" t="s">
        <v>4240</v>
      </c>
      <c r="M2550" t="s">
        <v>4241</v>
      </c>
      <c r="N2550" s="1" t="s">
        <v>247</v>
      </c>
    </row>
    <row r="2551" spans="1:14" x14ac:dyDescent="0.3">
      <c r="A2551" s="1" t="s">
        <v>4166</v>
      </c>
      <c r="B2551" t="s">
        <v>4244</v>
      </c>
      <c r="C2551" s="2" t="s">
        <v>4245</v>
      </c>
      <c r="D2551" t="s">
        <v>282</v>
      </c>
      <c r="E2551" s="8" t="s">
        <v>166</v>
      </c>
      <c r="F2551" s="15" t="s">
        <v>118</v>
      </c>
      <c r="G2551" s="18" t="s">
        <v>4224</v>
      </c>
      <c r="H2551" s="6" t="s">
        <v>120</v>
      </c>
      <c r="I2551" s="4" t="s">
        <v>1529</v>
      </c>
      <c r="J2551" s="4" t="s">
        <v>121</v>
      </c>
      <c r="K2551" t="s">
        <v>230</v>
      </c>
      <c r="L2551" t="s">
        <v>4246</v>
      </c>
      <c r="M2551" t="s">
        <v>2388</v>
      </c>
      <c r="N2551" s="1" t="s">
        <v>247</v>
      </c>
    </row>
    <row r="2552" spans="1:14" x14ac:dyDescent="0.3">
      <c r="A2552" s="1" t="s">
        <v>4166</v>
      </c>
      <c r="B2552" t="s">
        <v>4244</v>
      </c>
      <c r="C2552" s="2" t="s">
        <v>4247</v>
      </c>
      <c r="D2552" t="s">
        <v>282</v>
      </c>
      <c r="E2552" s="8" t="s">
        <v>166</v>
      </c>
      <c r="F2552" s="15" t="s">
        <v>118</v>
      </c>
      <c r="G2552" s="18" t="s">
        <v>4224</v>
      </c>
      <c r="H2552" s="6" t="s">
        <v>120</v>
      </c>
      <c r="I2552" s="4" t="s">
        <v>1529</v>
      </c>
      <c r="J2552" s="4" t="s">
        <v>121</v>
      </c>
      <c r="K2552" t="s">
        <v>230</v>
      </c>
      <c r="L2552" t="s">
        <v>4246</v>
      </c>
      <c r="M2552" t="s">
        <v>2388</v>
      </c>
      <c r="N2552" s="1" t="s">
        <v>247</v>
      </c>
    </row>
    <row r="2553" spans="1:14" x14ac:dyDescent="0.3">
      <c r="A2553" s="1" t="s">
        <v>4166</v>
      </c>
      <c r="B2553" t="s">
        <v>4244</v>
      </c>
      <c r="C2553" s="2" t="s">
        <v>4248</v>
      </c>
      <c r="D2553" t="s">
        <v>282</v>
      </c>
      <c r="E2553" s="8" t="s">
        <v>166</v>
      </c>
      <c r="F2553" s="15" t="s">
        <v>118</v>
      </c>
      <c r="G2553" s="18" t="s">
        <v>4224</v>
      </c>
      <c r="H2553" s="6" t="s">
        <v>120</v>
      </c>
      <c r="I2553" s="4" t="s">
        <v>1529</v>
      </c>
      <c r="J2553" s="4" t="s">
        <v>121</v>
      </c>
      <c r="K2553" t="s">
        <v>230</v>
      </c>
      <c r="L2553" t="s">
        <v>4246</v>
      </c>
      <c r="M2553" t="s">
        <v>2388</v>
      </c>
      <c r="N2553" s="1" t="s">
        <v>247</v>
      </c>
    </row>
    <row r="2554" spans="1:14" x14ac:dyDescent="0.3">
      <c r="A2554" s="1" t="s">
        <v>4166</v>
      </c>
      <c r="B2554" t="s">
        <v>4244</v>
      </c>
      <c r="C2554" s="2" t="s">
        <v>4249</v>
      </c>
      <c r="D2554" t="s">
        <v>282</v>
      </c>
      <c r="E2554" s="8" t="s">
        <v>166</v>
      </c>
      <c r="F2554" s="15" t="s">
        <v>118</v>
      </c>
      <c r="G2554" s="18" t="s">
        <v>4224</v>
      </c>
      <c r="H2554" s="6" t="s">
        <v>120</v>
      </c>
      <c r="I2554" s="4" t="s">
        <v>1529</v>
      </c>
      <c r="J2554" s="4" t="s">
        <v>121</v>
      </c>
      <c r="K2554" t="s">
        <v>230</v>
      </c>
      <c r="L2554" t="s">
        <v>4246</v>
      </c>
      <c r="M2554" t="s">
        <v>2388</v>
      </c>
      <c r="N2554" s="1" t="s">
        <v>247</v>
      </c>
    </row>
    <row r="2555" spans="1:14" x14ac:dyDescent="0.3">
      <c r="A2555" s="1" t="s">
        <v>4166</v>
      </c>
      <c r="B2555" t="s">
        <v>4244</v>
      </c>
      <c r="C2555" s="2" t="s">
        <v>4250</v>
      </c>
      <c r="D2555" t="s">
        <v>282</v>
      </c>
      <c r="E2555" s="8" t="s">
        <v>166</v>
      </c>
      <c r="F2555" s="15" t="s">
        <v>118</v>
      </c>
      <c r="G2555" s="18" t="s">
        <v>4224</v>
      </c>
      <c r="H2555" s="6" t="s">
        <v>120</v>
      </c>
      <c r="I2555" s="4" t="s">
        <v>1529</v>
      </c>
      <c r="J2555" s="4" t="s">
        <v>121</v>
      </c>
      <c r="K2555" t="s">
        <v>230</v>
      </c>
      <c r="L2555" t="s">
        <v>4246</v>
      </c>
      <c r="M2555" t="s">
        <v>2388</v>
      </c>
      <c r="N2555" s="1" t="s">
        <v>247</v>
      </c>
    </row>
    <row r="2556" spans="1:14" x14ac:dyDescent="0.3">
      <c r="A2556" s="1" t="s">
        <v>4166</v>
      </c>
      <c r="B2556" t="s">
        <v>4244</v>
      </c>
      <c r="C2556" s="2" t="s">
        <v>4251</v>
      </c>
      <c r="D2556" t="s">
        <v>282</v>
      </c>
      <c r="E2556" s="8" t="s">
        <v>166</v>
      </c>
      <c r="F2556" s="15" t="s">
        <v>118</v>
      </c>
      <c r="G2556" s="18" t="s">
        <v>4224</v>
      </c>
      <c r="H2556" s="6" t="s">
        <v>120</v>
      </c>
      <c r="I2556" s="4" t="s">
        <v>1529</v>
      </c>
      <c r="J2556" s="4" t="s">
        <v>121</v>
      </c>
      <c r="K2556" t="s">
        <v>230</v>
      </c>
      <c r="L2556" t="s">
        <v>4246</v>
      </c>
      <c r="M2556" t="s">
        <v>2388</v>
      </c>
      <c r="N2556" s="1" t="s">
        <v>247</v>
      </c>
    </row>
    <row r="2557" spans="1:14" x14ac:dyDescent="0.3">
      <c r="A2557" s="1" t="s">
        <v>4166</v>
      </c>
      <c r="B2557" t="s">
        <v>4244</v>
      </c>
      <c r="C2557" s="2" t="s">
        <v>4252</v>
      </c>
      <c r="D2557" t="s">
        <v>282</v>
      </c>
      <c r="E2557" s="8" t="s">
        <v>166</v>
      </c>
      <c r="F2557" s="15" t="s">
        <v>118</v>
      </c>
      <c r="G2557" s="18" t="s">
        <v>4224</v>
      </c>
      <c r="H2557" s="6" t="s">
        <v>120</v>
      </c>
      <c r="I2557" s="4" t="s">
        <v>1529</v>
      </c>
      <c r="J2557" s="4" t="s">
        <v>121</v>
      </c>
      <c r="K2557" t="s">
        <v>230</v>
      </c>
      <c r="L2557" t="s">
        <v>4246</v>
      </c>
      <c r="M2557" t="s">
        <v>2388</v>
      </c>
      <c r="N2557" s="1" t="s">
        <v>247</v>
      </c>
    </row>
    <row r="2558" spans="1:14" x14ac:dyDescent="0.3">
      <c r="A2558" s="1" t="s">
        <v>4166</v>
      </c>
      <c r="B2558" t="s">
        <v>4244</v>
      </c>
      <c r="C2558" s="2" t="s">
        <v>4253</v>
      </c>
      <c r="D2558" t="s">
        <v>282</v>
      </c>
      <c r="E2558" s="8" t="s">
        <v>166</v>
      </c>
      <c r="F2558" s="15" t="s">
        <v>118</v>
      </c>
      <c r="G2558" s="18" t="s">
        <v>4224</v>
      </c>
      <c r="H2558" s="6" t="s">
        <v>120</v>
      </c>
      <c r="I2558" s="4" t="s">
        <v>1529</v>
      </c>
      <c r="J2558" s="4" t="s">
        <v>121</v>
      </c>
      <c r="K2558" t="s">
        <v>230</v>
      </c>
      <c r="L2558" t="s">
        <v>4246</v>
      </c>
      <c r="M2558" t="s">
        <v>2388</v>
      </c>
      <c r="N2558" s="1" t="s">
        <v>247</v>
      </c>
    </row>
    <row r="2559" spans="1:14" x14ac:dyDescent="0.3">
      <c r="A2559" s="1" t="s">
        <v>4166</v>
      </c>
      <c r="B2559" t="s">
        <v>4244</v>
      </c>
      <c r="C2559" s="2" t="s">
        <v>4254</v>
      </c>
      <c r="D2559" t="s">
        <v>282</v>
      </c>
      <c r="E2559" s="8" t="s">
        <v>166</v>
      </c>
      <c r="F2559" s="15" t="s">
        <v>118</v>
      </c>
      <c r="G2559" s="18" t="s">
        <v>4224</v>
      </c>
      <c r="H2559" s="6" t="s">
        <v>120</v>
      </c>
      <c r="I2559" s="4" t="s">
        <v>1529</v>
      </c>
      <c r="J2559" s="4" t="s">
        <v>121</v>
      </c>
      <c r="K2559" t="s">
        <v>230</v>
      </c>
      <c r="L2559" t="s">
        <v>4246</v>
      </c>
      <c r="M2559" t="s">
        <v>2388</v>
      </c>
      <c r="N2559" s="1" t="s">
        <v>247</v>
      </c>
    </row>
    <row r="2560" spans="1:14" x14ac:dyDescent="0.3">
      <c r="A2560" s="1" t="s">
        <v>4166</v>
      </c>
      <c r="B2560" t="s">
        <v>4244</v>
      </c>
      <c r="C2560" s="2" t="s">
        <v>4255</v>
      </c>
      <c r="D2560" t="s">
        <v>282</v>
      </c>
      <c r="E2560" s="8" t="s">
        <v>166</v>
      </c>
      <c r="F2560" s="15" t="s">
        <v>118</v>
      </c>
      <c r="G2560" s="18" t="s">
        <v>4224</v>
      </c>
      <c r="H2560" s="6" t="s">
        <v>120</v>
      </c>
      <c r="I2560" s="4" t="s">
        <v>1529</v>
      </c>
      <c r="J2560" s="4" t="s">
        <v>121</v>
      </c>
      <c r="K2560" t="s">
        <v>238</v>
      </c>
      <c r="L2560" t="s">
        <v>4246</v>
      </c>
      <c r="M2560" t="s">
        <v>2388</v>
      </c>
      <c r="N2560" t="s">
        <v>247</v>
      </c>
    </row>
    <row r="2561" spans="1:14" x14ac:dyDescent="0.3">
      <c r="A2561" s="1" t="s">
        <v>4166</v>
      </c>
      <c r="B2561" t="s">
        <v>4244</v>
      </c>
      <c r="C2561" s="2" t="s">
        <v>4256</v>
      </c>
      <c r="D2561" t="s">
        <v>282</v>
      </c>
      <c r="E2561" s="8" t="s">
        <v>166</v>
      </c>
      <c r="F2561" s="15" t="s">
        <v>118</v>
      </c>
      <c r="G2561" s="18" t="s">
        <v>4224</v>
      </c>
      <c r="H2561" s="6" t="s">
        <v>120</v>
      </c>
      <c r="I2561" s="4" t="s">
        <v>1529</v>
      </c>
      <c r="J2561" s="4" t="s">
        <v>121</v>
      </c>
      <c r="K2561" t="s">
        <v>235</v>
      </c>
      <c r="L2561" t="s">
        <v>4246</v>
      </c>
      <c r="M2561" t="s">
        <v>2388</v>
      </c>
      <c r="N2561" s="1" t="s">
        <v>247</v>
      </c>
    </row>
    <row r="2562" spans="1:14" x14ac:dyDescent="0.3">
      <c r="A2562" s="1" t="s">
        <v>4166</v>
      </c>
      <c r="B2562" t="s">
        <v>4244</v>
      </c>
      <c r="C2562" s="2" t="s">
        <v>4257</v>
      </c>
      <c r="D2562" t="s">
        <v>282</v>
      </c>
      <c r="E2562" s="8" t="s">
        <v>166</v>
      </c>
      <c r="F2562" s="15" t="s">
        <v>118</v>
      </c>
      <c r="G2562" s="18" t="s">
        <v>4224</v>
      </c>
      <c r="H2562" s="6" t="s">
        <v>120</v>
      </c>
      <c r="I2562" s="4" t="s">
        <v>1529</v>
      </c>
      <c r="J2562" s="4" t="s">
        <v>121</v>
      </c>
      <c r="K2562" t="s">
        <v>235</v>
      </c>
      <c r="L2562" t="s">
        <v>4246</v>
      </c>
      <c r="M2562" t="s">
        <v>2388</v>
      </c>
      <c r="N2562" t="s">
        <v>247</v>
      </c>
    </row>
    <row r="2563" spans="1:14" x14ac:dyDescent="0.3">
      <c r="A2563" s="1" t="s">
        <v>4166</v>
      </c>
      <c r="B2563" t="s">
        <v>4244</v>
      </c>
      <c r="C2563" s="2" t="s">
        <v>4258</v>
      </c>
      <c r="D2563" t="s">
        <v>282</v>
      </c>
      <c r="E2563" s="8" t="s">
        <v>166</v>
      </c>
      <c r="F2563" s="15" t="s">
        <v>118</v>
      </c>
      <c r="G2563" s="18" t="s">
        <v>4224</v>
      </c>
      <c r="H2563" s="6" t="s">
        <v>120</v>
      </c>
      <c r="I2563" s="4" t="s">
        <v>1529</v>
      </c>
      <c r="J2563" s="4" t="s">
        <v>121</v>
      </c>
      <c r="K2563" t="s">
        <v>4259</v>
      </c>
      <c r="L2563" t="s">
        <v>4246</v>
      </c>
      <c r="M2563" t="s">
        <v>2388</v>
      </c>
      <c r="N2563" s="1" t="s">
        <v>247</v>
      </c>
    </row>
    <row r="2564" spans="1:14" x14ac:dyDescent="0.3">
      <c r="A2564" s="1" t="s">
        <v>4166</v>
      </c>
      <c r="B2564" t="s">
        <v>4244</v>
      </c>
      <c r="C2564" s="2" t="s">
        <v>4260</v>
      </c>
      <c r="D2564" t="s">
        <v>282</v>
      </c>
      <c r="E2564" s="8" t="s">
        <v>166</v>
      </c>
      <c r="F2564" s="15" t="s">
        <v>118</v>
      </c>
      <c r="G2564" s="18" t="s">
        <v>4224</v>
      </c>
      <c r="H2564" s="6" t="s">
        <v>120</v>
      </c>
      <c r="I2564" s="4" t="s">
        <v>1529</v>
      </c>
      <c r="J2564" s="4" t="s">
        <v>121</v>
      </c>
      <c r="K2564" t="s">
        <v>230</v>
      </c>
      <c r="L2564" t="s">
        <v>4246</v>
      </c>
      <c r="M2564" t="s">
        <v>2388</v>
      </c>
      <c r="N2564" s="1" t="s">
        <v>247</v>
      </c>
    </row>
    <row r="2565" spans="1:14" x14ac:dyDescent="0.3">
      <c r="A2565" s="1" t="s">
        <v>4166</v>
      </c>
      <c r="B2565" t="s">
        <v>4244</v>
      </c>
      <c r="C2565" s="2" t="s">
        <v>4261</v>
      </c>
      <c r="D2565" t="s">
        <v>282</v>
      </c>
      <c r="E2565" s="8" t="s">
        <v>166</v>
      </c>
      <c r="F2565" s="15" t="s">
        <v>118</v>
      </c>
      <c r="G2565" s="18" t="s">
        <v>4224</v>
      </c>
      <c r="H2565" s="6" t="s">
        <v>120</v>
      </c>
      <c r="I2565" s="4" t="s">
        <v>1529</v>
      </c>
      <c r="J2565" s="4" t="s">
        <v>121</v>
      </c>
      <c r="K2565" t="s">
        <v>230</v>
      </c>
      <c r="L2565" t="s">
        <v>4246</v>
      </c>
      <c r="M2565" t="s">
        <v>2388</v>
      </c>
      <c r="N2565" t="s">
        <v>247</v>
      </c>
    </row>
    <row r="2566" spans="1:14" x14ac:dyDescent="0.3">
      <c r="A2566" s="1" t="s">
        <v>4166</v>
      </c>
      <c r="B2566" t="s">
        <v>4244</v>
      </c>
      <c r="C2566" s="2" t="s">
        <v>4262</v>
      </c>
      <c r="D2566" t="s">
        <v>282</v>
      </c>
      <c r="E2566" s="8" t="s">
        <v>166</v>
      </c>
      <c r="F2566" s="15" t="s">
        <v>118</v>
      </c>
      <c r="G2566" s="18" t="s">
        <v>4224</v>
      </c>
      <c r="H2566" s="6" t="s">
        <v>120</v>
      </c>
      <c r="I2566" s="4" t="s">
        <v>1529</v>
      </c>
      <c r="J2566" s="4" t="s">
        <v>121</v>
      </c>
      <c r="K2566" t="s">
        <v>230</v>
      </c>
      <c r="L2566" t="s">
        <v>4246</v>
      </c>
      <c r="M2566" t="s">
        <v>2388</v>
      </c>
      <c r="N2566" s="1" t="s">
        <v>247</v>
      </c>
    </row>
    <row r="2567" spans="1:14" x14ac:dyDescent="0.3">
      <c r="A2567" s="1" t="s">
        <v>4166</v>
      </c>
      <c r="B2567" t="s">
        <v>4244</v>
      </c>
      <c r="C2567" s="2" t="s">
        <v>4263</v>
      </c>
      <c r="D2567" t="s">
        <v>282</v>
      </c>
      <c r="E2567" s="8" t="s">
        <v>166</v>
      </c>
      <c r="F2567" s="15" t="s">
        <v>118</v>
      </c>
      <c r="G2567" s="18" t="s">
        <v>4224</v>
      </c>
      <c r="H2567" s="6" t="s">
        <v>120</v>
      </c>
      <c r="I2567" s="4" t="s">
        <v>1529</v>
      </c>
      <c r="J2567" s="4" t="s">
        <v>121</v>
      </c>
      <c r="K2567" t="s">
        <v>387</v>
      </c>
      <c r="L2567" t="s">
        <v>4246</v>
      </c>
      <c r="M2567" t="s">
        <v>2388</v>
      </c>
      <c r="N2567" s="1" t="s">
        <v>247</v>
      </c>
    </row>
    <row r="2568" spans="1:14" x14ac:dyDescent="0.3">
      <c r="A2568" s="1" t="s">
        <v>4166</v>
      </c>
      <c r="B2568" t="s">
        <v>4244</v>
      </c>
      <c r="C2568" s="2" t="s">
        <v>4264</v>
      </c>
      <c r="D2568" t="s">
        <v>282</v>
      </c>
      <c r="E2568" s="8" t="s">
        <v>166</v>
      </c>
      <c r="F2568" s="15" t="s">
        <v>118</v>
      </c>
      <c r="G2568" s="18" t="s">
        <v>4224</v>
      </c>
      <c r="H2568" s="6" t="s">
        <v>120</v>
      </c>
      <c r="I2568" s="4" t="s">
        <v>1529</v>
      </c>
      <c r="J2568" s="4" t="s">
        <v>121</v>
      </c>
      <c r="K2568" t="s">
        <v>387</v>
      </c>
      <c r="L2568" t="s">
        <v>4246</v>
      </c>
      <c r="M2568" t="s">
        <v>2388</v>
      </c>
      <c r="N2568" t="s">
        <v>247</v>
      </c>
    </row>
    <row r="2569" spans="1:14" x14ac:dyDescent="0.3">
      <c r="A2569" s="1" t="s">
        <v>4166</v>
      </c>
      <c r="B2569" t="s">
        <v>4244</v>
      </c>
      <c r="C2569" s="2" t="s">
        <v>4265</v>
      </c>
      <c r="D2569" t="s">
        <v>282</v>
      </c>
      <c r="E2569" s="8" t="s">
        <v>166</v>
      </c>
      <c r="F2569" s="15" t="s">
        <v>118</v>
      </c>
      <c r="G2569" s="18" t="s">
        <v>4224</v>
      </c>
      <c r="H2569" s="6" t="s">
        <v>120</v>
      </c>
      <c r="I2569" s="4" t="s">
        <v>1529</v>
      </c>
      <c r="J2569" s="4" t="s">
        <v>121</v>
      </c>
      <c r="K2569" t="s">
        <v>4259</v>
      </c>
      <c r="L2569" t="s">
        <v>4246</v>
      </c>
      <c r="M2569" t="s">
        <v>2388</v>
      </c>
      <c r="N2569" t="s">
        <v>247</v>
      </c>
    </row>
    <row r="2570" spans="1:14" x14ac:dyDescent="0.3">
      <c r="A2570" s="1" t="s">
        <v>4166</v>
      </c>
      <c r="B2570" t="s">
        <v>4244</v>
      </c>
      <c r="C2570" s="2" t="s">
        <v>4266</v>
      </c>
      <c r="D2570" t="s">
        <v>282</v>
      </c>
      <c r="E2570" s="8" t="s">
        <v>166</v>
      </c>
      <c r="F2570" s="15" t="s">
        <v>118</v>
      </c>
      <c r="G2570" s="18" t="s">
        <v>4224</v>
      </c>
      <c r="H2570" s="6" t="s">
        <v>120</v>
      </c>
      <c r="I2570" s="4" t="s">
        <v>1529</v>
      </c>
      <c r="J2570" s="4" t="s">
        <v>121</v>
      </c>
      <c r="K2570" t="s">
        <v>230</v>
      </c>
      <c r="L2570" t="s">
        <v>4246</v>
      </c>
      <c r="M2570" t="s">
        <v>2388</v>
      </c>
      <c r="N2570" s="1" t="s">
        <v>247</v>
      </c>
    </row>
    <row r="2571" spans="1:14" x14ac:dyDescent="0.3">
      <c r="A2571" s="1" t="s">
        <v>4166</v>
      </c>
      <c r="B2571" t="s">
        <v>4244</v>
      </c>
      <c r="C2571" s="2" t="s">
        <v>4267</v>
      </c>
      <c r="D2571" t="s">
        <v>282</v>
      </c>
      <c r="E2571" s="8" t="s">
        <v>166</v>
      </c>
      <c r="F2571" s="15" t="s">
        <v>118</v>
      </c>
      <c r="G2571" s="18" t="s">
        <v>4224</v>
      </c>
      <c r="H2571" s="6" t="s">
        <v>120</v>
      </c>
      <c r="I2571" s="4" t="s">
        <v>1529</v>
      </c>
      <c r="J2571" s="4" t="s">
        <v>121</v>
      </c>
      <c r="K2571" t="s">
        <v>230</v>
      </c>
      <c r="L2571" t="s">
        <v>4246</v>
      </c>
      <c r="M2571" t="s">
        <v>2388</v>
      </c>
      <c r="N2571" t="s">
        <v>247</v>
      </c>
    </row>
    <row r="2572" spans="1:14" x14ac:dyDescent="0.3">
      <c r="A2572" s="1" t="s">
        <v>4166</v>
      </c>
      <c r="B2572" t="s">
        <v>4244</v>
      </c>
      <c r="C2572" s="2" t="s">
        <v>4268</v>
      </c>
      <c r="D2572" t="s">
        <v>282</v>
      </c>
      <c r="E2572" s="8" t="s">
        <v>166</v>
      </c>
      <c r="F2572" s="15" t="s">
        <v>118</v>
      </c>
      <c r="G2572" s="18" t="s">
        <v>4224</v>
      </c>
      <c r="H2572" s="6" t="s">
        <v>120</v>
      </c>
      <c r="I2572" s="4" t="s">
        <v>1529</v>
      </c>
      <c r="J2572" s="4" t="s">
        <v>121</v>
      </c>
      <c r="K2572" t="s">
        <v>230</v>
      </c>
      <c r="L2572" t="s">
        <v>4246</v>
      </c>
      <c r="M2572" t="s">
        <v>2388</v>
      </c>
      <c r="N2572" s="1" t="s">
        <v>247</v>
      </c>
    </row>
    <row r="2573" spans="1:14" x14ac:dyDescent="0.3">
      <c r="A2573" s="1" t="s">
        <v>4166</v>
      </c>
      <c r="B2573" t="s">
        <v>4244</v>
      </c>
      <c r="C2573" s="2" t="s">
        <v>4269</v>
      </c>
      <c r="D2573" t="s">
        <v>282</v>
      </c>
      <c r="E2573" s="8" t="s">
        <v>166</v>
      </c>
      <c r="F2573" s="15" t="s">
        <v>118</v>
      </c>
      <c r="G2573" s="18" t="s">
        <v>4224</v>
      </c>
      <c r="H2573" s="6" t="s">
        <v>120</v>
      </c>
      <c r="I2573" s="4" t="s">
        <v>1529</v>
      </c>
      <c r="J2573" s="4" t="s">
        <v>121</v>
      </c>
      <c r="K2573" t="s">
        <v>230</v>
      </c>
      <c r="L2573" t="s">
        <v>4246</v>
      </c>
      <c r="M2573" t="s">
        <v>2388</v>
      </c>
      <c r="N2573" s="1" t="s">
        <v>247</v>
      </c>
    </row>
    <row r="2574" spans="1:14" x14ac:dyDescent="0.3">
      <c r="A2574" s="1" t="s">
        <v>4166</v>
      </c>
      <c r="B2574" t="s">
        <v>4244</v>
      </c>
      <c r="C2574" s="2" t="s">
        <v>4270</v>
      </c>
      <c r="D2574" t="s">
        <v>282</v>
      </c>
      <c r="E2574" s="8" t="s">
        <v>166</v>
      </c>
      <c r="F2574" s="15" t="s">
        <v>118</v>
      </c>
      <c r="G2574" s="18" t="s">
        <v>4224</v>
      </c>
      <c r="H2574" s="6" t="s">
        <v>120</v>
      </c>
      <c r="I2574" s="4" t="s">
        <v>1529</v>
      </c>
      <c r="J2574" s="4" t="s">
        <v>121</v>
      </c>
      <c r="K2574" t="s">
        <v>235</v>
      </c>
      <c r="L2574" t="s">
        <v>4246</v>
      </c>
      <c r="M2574" t="s">
        <v>2388</v>
      </c>
      <c r="N2574" s="1" t="s">
        <v>247</v>
      </c>
    </row>
    <row r="2575" spans="1:14" x14ac:dyDescent="0.3">
      <c r="A2575" s="1" t="s">
        <v>4166</v>
      </c>
      <c r="B2575" t="s">
        <v>4244</v>
      </c>
      <c r="C2575" s="2" t="s">
        <v>4271</v>
      </c>
      <c r="D2575" t="s">
        <v>282</v>
      </c>
      <c r="E2575" s="8" t="s">
        <v>166</v>
      </c>
      <c r="F2575" s="15" t="s">
        <v>118</v>
      </c>
      <c r="G2575" s="18" t="s">
        <v>4224</v>
      </c>
      <c r="H2575" s="6" t="s">
        <v>120</v>
      </c>
      <c r="I2575" s="4" t="s">
        <v>1529</v>
      </c>
      <c r="J2575" s="4" t="s">
        <v>121</v>
      </c>
      <c r="K2575" t="s">
        <v>230</v>
      </c>
      <c r="L2575" t="s">
        <v>4246</v>
      </c>
      <c r="M2575" t="s">
        <v>2388</v>
      </c>
      <c r="N2575" s="1" t="s">
        <v>247</v>
      </c>
    </row>
    <row r="2576" spans="1:14" x14ac:dyDescent="0.3">
      <c r="A2576" s="1" t="s">
        <v>4166</v>
      </c>
      <c r="B2576" t="s">
        <v>4244</v>
      </c>
      <c r="C2576" s="2" t="s">
        <v>4272</v>
      </c>
      <c r="D2576" t="s">
        <v>282</v>
      </c>
      <c r="E2576" s="8" t="s">
        <v>166</v>
      </c>
      <c r="F2576" s="15" t="s">
        <v>118</v>
      </c>
      <c r="G2576" s="18" t="s">
        <v>4224</v>
      </c>
      <c r="H2576" s="6" t="s">
        <v>120</v>
      </c>
      <c r="I2576" s="4" t="s">
        <v>1529</v>
      </c>
      <c r="J2576" s="4" t="s">
        <v>121</v>
      </c>
      <c r="K2576" t="s">
        <v>230</v>
      </c>
      <c r="L2576" t="s">
        <v>4246</v>
      </c>
      <c r="M2576" t="s">
        <v>2388</v>
      </c>
      <c r="N2576" s="1" t="s">
        <v>247</v>
      </c>
    </row>
    <row r="2577" spans="1:14" x14ac:dyDescent="0.3">
      <c r="A2577" s="1" t="s">
        <v>4166</v>
      </c>
      <c r="B2577" t="s">
        <v>4244</v>
      </c>
      <c r="C2577" s="2" t="s">
        <v>4273</v>
      </c>
      <c r="D2577" t="s">
        <v>282</v>
      </c>
      <c r="E2577" s="8" t="s">
        <v>166</v>
      </c>
      <c r="F2577" s="15" t="s">
        <v>118</v>
      </c>
      <c r="G2577" s="18" t="s">
        <v>4224</v>
      </c>
      <c r="H2577" s="6" t="s">
        <v>120</v>
      </c>
      <c r="I2577" s="4" t="s">
        <v>1529</v>
      </c>
      <c r="J2577" s="4" t="s">
        <v>121</v>
      </c>
      <c r="K2577" t="s">
        <v>235</v>
      </c>
      <c r="L2577" t="s">
        <v>4246</v>
      </c>
      <c r="M2577" t="s">
        <v>2388</v>
      </c>
      <c r="N2577" t="s">
        <v>247</v>
      </c>
    </row>
    <row r="2578" spans="1:14" x14ac:dyDescent="0.3">
      <c r="A2578" s="1" t="s">
        <v>4166</v>
      </c>
      <c r="B2578" t="s">
        <v>4244</v>
      </c>
      <c r="C2578" s="2" t="s">
        <v>4274</v>
      </c>
      <c r="D2578" t="s">
        <v>282</v>
      </c>
      <c r="E2578" s="8" t="s">
        <v>166</v>
      </c>
      <c r="F2578" s="15" t="s">
        <v>118</v>
      </c>
      <c r="G2578" s="18" t="s">
        <v>4224</v>
      </c>
      <c r="H2578" s="6" t="s">
        <v>120</v>
      </c>
      <c r="I2578" s="4" t="s">
        <v>1529</v>
      </c>
      <c r="J2578" s="4" t="s">
        <v>121</v>
      </c>
      <c r="K2578" t="s">
        <v>235</v>
      </c>
      <c r="L2578" t="s">
        <v>4246</v>
      </c>
      <c r="M2578" t="s">
        <v>2388</v>
      </c>
      <c r="N2578" s="1" t="s">
        <v>247</v>
      </c>
    </row>
    <row r="2579" spans="1:14" x14ac:dyDescent="0.3">
      <c r="A2579" s="1" t="s">
        <v>4166</v>
      </c>
      <c r="B2579" t="s">
        <v>4244</v>
      </c>
      <c r="C2579" s="2" t="s">
        <v>4275</v>
      </c>
      <c r="D2579" t="s">
        <v>282</v>
      </c>
      <c r="E2579" s="8" t="s">
        <v>166</v>
      </c>
      <c r="F2579" s="15" t="s">
        <v>118</v>
      </c>
      <c r="G2579" s="18" t="s">
        <v>4224</v>
      </c>
      <c r="H2579" s="6" t="s">
        <v>120</v>
      </c>
      <c r="I2579" s="4" t="s">
        <v>1529</v>
      </c>
      <c r="J2579" s="4" t="s">
        <v>121</v>
      </c>
      <c r="K2579" t="s">
        <v>230</v>
      </c>
      <c r="L2579" t="s">
        <v>4246</v>
      </c>
      <c r="M2579" t="s">
        <v>2388</v>
      </c>
      <c r="N2579" s="1" t="s">
        <v>247</v>
      </c>
    </row>
    <row r="2580" spans="1:14" x14ac:dyDescent="0.3">
      <c r="A2580" s="1" t="s">
        <v>4166</v>
      </c>
      <c r="B2580" t="s">
        <v>4244</v>
      </c>
      <c r="C2580" s="2" t="s">
        <v>4276</v>
      </c>
      <c r="D2580" t="s">
        <v>282</v>
      </c>
      <c r="E2580" s="8" t="s">
        <v>166</v>
      </c>
      <c r="F2580" s="15" t="s">
        <v>118</v>
      </c>
      <c r="G2580" s="18" t="s">
        <v>4224</v>
      </c>
      <c r="H2580" s="6" t="s">
        <v>120</v>
      </c>
      <c r="I2580" s="4" t="s">
        <v>1529</v>
      </c>
      <c r="J2580" s="4" t="s">
        <v>121</v>
      </c>
      <c r="K2580" t="s">
        <v>235</v>
      </c>
      <c r="L2580" t="s">
        <v>4246</v>
      </c>
      <c r="M2580" t="s">
        <v>2388</v>
      </c>
      <c r="N2580" s="1" t="s">
        <v>247</v>
      </c>
    </row>
    <row r="2581" spans="1:14" x14ac:dyDescent="0.3">
      <c r="A2581" s="1" t="s">
        <v>4166</v>
      </c>
      <c r="B2581" t="s">
        <v>4244</v>
      </c>
      <c r="C2581" s="2" t="s">
        <v>4277</v>
      </c>
      <c r="D2581" t="s">
        <v>282</v>
      </c>
      <c r="E2581" s="8" t="s">
        <v>166</v>
      </c>
      <c r="F2581" s="15" t="s">
        <v>118</v>
      </c>
      <c r="G2581" s="18" t="s">
        <v>4224</v>
      </c>
      <c r="H2581" s="6" t="s">
        <v>120</v>
      </c>
      <c r="I2581" s="4" t="s">
        <v>1529</v>
      </c>
      <c r="J2581" s="4" t="s">
        <v>121</v>
      </c>
      <c r="K2581" t="s">
        <v>230</v>
      </c>
      <c r="L2581" t="s">
        <v>4246</v>
      </c>
      <c r="M2581" t="s">
        <v>2388</v>
      </c>
      <c r="N2581" t="s">
        <v>247</v>
      </c>
    </row>
    <row r="2582" spans="1:14" x14ac:dyDescent="0.3">
      <c r="A2582" s="1" t="s">
        <v>4166</v>
      </c>
      <c r="B2582" t="s">
        <v>4244</v>
      </c>
      <c r="C2582" s="2" t="s">
        <v>4278</v>
      </c>
      <c r="D2582" t="s">
        <v>282</v>
      </c>
      <c r="E2582" s="8" t="s">
        <v>166</v>
      </c>
      <c r="F2582" s="15" t="s">
        <v>118</v>
      </c>
      <c r="G2582" s="18" t="s">
        <v>4224</v>
      </c>
      <c r="H2582" s="6" t="s">
        <v>120</v>
      </c>
      <c r="I2582" s="4" t="s">
        <v>1529</v>
      </c>
      <c r="J2582" s="4" t="s">
        <v>121</v>
      </c>
      <c r="K2582" t="s">
        <v>235</v>
      </c>
      <c r="L2582" t="s">
        <v>4246</v>
      </c>
      <c r="M2582" t="s">
        <v>2388</v>
      </c>
      <c r="N2582" t="s">
        <v>247</v>
      </c>
    </row>
    <row r="2583" spans="1:14" x14ac:dyDescent="0.3">
      <c r="A2583" s="1" t="s">
        <v>4166</v>
      </c>
      <c r="B2583" t="s">
        <v>4244</v>
      </c>
      <c r="C2583" s="2" t="s">
        <v>4279</v>
      </c>
      <c r="D2583" t="s">
        <v>282</v>
      </c>
      <c r="E2583" s="8" t="s">
        <v>166</v>
      </c>
      <c r="F2583" s="15" t="s">
        <v>118</v>
      </c>
      <c r="G2583" s="18" t="s">
        <v>4224</v>
      </c>
      <c r="H2583" s="6" t="s">
        <v>120</v>
      </c>
      <c r="I2583" s="4" t="s">
        <v>1529</v>
      </c>
      <c r="J2583" s="4" t="s">
        <v>121</v>
      </c>
      <c r="K2583" t="s">
        <v>230</v>
      </c>
      <c r="L2583" t="s">
        <v>4246</v>
      </c>
      <c r="M2583" t="s">
        <v>2388</v>
      </c>
      <c r="N2583" s="1" t="s">
        <v>247</v>
      </c>
    </row>
    <row r="2584" spans="1:14" x14ac:dyDescent="0.3">
      <c r="A2584" s="1" t="s">
        <v>4166</v>
      </c>
      <c r="B2584" t="s">
        <v>4244</v>
      </c>
      <c r="C2584" s="2" t="s">
        <v>4280</v>
      </c>
      <c r="D2584" t="s">
        <v>282</v>
      </c>
      <c r="E2584" s="8" t="s">
        <v>166</v>
      </c>
      <c r="F2584" s="15" t="s">
        <v>118</v>
      </c>
      <c r="G2584" s="18" t="s">
        <v>4224</v>
      </c>
      <c r="H2584" s="6" t="s">
        <v>120</v>
      </c>
      <c r="I2584" s="4" t="s">
        <v>1529</v>
      </c>
      <c r="J2584" s="4" t="s">
        <v>121</v>
      </c>
      <c r="K2584" t="s">
        <v>235</v>
      </c>
      <c r="L2584" t="s">
        <v>4246</v>
      </c>
      <c r="M2584" t="s">
        <v>2388</v>
      </c>
      <c r="N2584" t="s">
        <v>247</v>
      </c>
    </row>
    <row r="2585" spans="1:14" x14ac:dyDescent="0.3">
      <c r="A2585" s="1" t="s">
        <v>4166</v>
      </c>
      <c r="B2585" t="s">
        <v>4244</v>
      </c>
      <c r="C2585" s="2" t="s">
        <v>4281</v>
      </c>
      <c r="D2585" t="s">
        <v>282</v>
      </c>
      <c r="E2585" s="8" t="s">
        <v>166</v>
      </c>
      <c r="F2585" s="15" t="s">
        <v>118</v>
      </c>
      <c r="G2585" s="18" t="s">
        <v>4224</v>
      </c>
      <c r="H2585" s="6" t="s">
        <v>120</v>
      </c>
      <c r="I2585" s="4" t="s">
        <v>1529</v>
      </c>
      <c r="J2585" s="4" t="s">
        <v>121</v>
      </c>
      <c r="K2585" t="s">
        <v>230</v>
      </c>
      <c r="L2585" t="s">
        <v>4246</v>
      </c>
      <c r="M2585" t="s">
        <v>2388</v>
      </c>
      <c r="N2585" t="s">
        <v>247</v>
      </c>
    </row>
    <row r="2586" spans="1:14" x14ac:dyDescent="0.3">
      <c r="A2586" s="1" t="s">
        <v>4166</v>
      </c>
      <c r="B2586" t="s">
        <v>4244</v>
      </c>
      <c r="C2586" s="2" t="s">
        <v>4282</v>
      </c>
      <c r="D2586" t="s">
        <v>282</v>
      </c>
      <c r="E2586" s="8" t="s">
        <v>166</v>
      </c>
      <c r="F2586" s="15" t="s">
        <v>118</v>
      </c>
      <c r="G2586" s="18" t="s">
        <v>4224</v>
      </c>
      <c r="H2586" s="6" t="s">
        <v>120</v>
      </c>
      <c r="I2586" s="4" t="s">
        <v>1529</v>
      </c>
      <c r="J2586" s="4" t="s">
        <v>121</v>
      </c>
      <c r="K2586" t="s">
        <v>230</v>
      </c>
      <c r="L2586" t="s">
        <v>4246</v>
      </c>
      <c r="M2586" t="s">
        <v>2388</v>
      </c>
      <c r="N2586" s="1" t="s">
        <v>247</v>
      </c>
    </row>
    <row r="2587" spans="1:14" x14ac:dyDescent="0.3">
      <c r="A2587" s="1" t="s">
        <v>4166</v>
      </c>
      <c r="B2587" t="s">
        <v>4244</v>
      </c>
      <c r="C2587" s="2" t="s">
        <v>4283</v>
      </c>
      <c r="D2587" t="s">
        <v>282</v>
      </c>
      <c r="E2587" s="8" t="s">
        <v>166</v>
      </c>
      <c r="F2587" s="15" t="s">
        <v>118</v>
      </c>
      <c r="G2587" s="18" t="s">
        <v>4224</v>
      </c>
      <c r="H2587" s="6" t="s">
        <v>120</v>
      </c>
      <c r="I2587" s="4" t="s">
        <v>1529</v>
      </c>
      <c r="J2587" s="4" t="s">
        <v>121</v>
      </c>
      <c r="K2587" t="s">
        <v>235</v>
      </c>
      <c r="L2587" t="s">
        <v>4246</v>
      </c>
      <c r="M2587" t="s">
        <v>2388</v>
      </c>
      <c r="N2587" s="1" t="s">
        <v>247</v>
      </c>
    </row>
    <row r="2588" spans="1:14" x14ac:dyDescent="0.3">
      <c r="A2588" s="1" t="s">
        <v>4166</v>
      </c>
      <c r="B2588" t="s">
        <v>4244</v>
      </c>
      <c r="C2588" s="2" t="s">
        <v>4284</v>
      </c>
      <c r="D2588" t="s">
        <v>282</v>
      </c>
      <c r="E2588" s="8" t="s">
        <v>166</v>
      </c>
      <c r="F2588" s="15" t="s">
        <v>118</v>
      </c>
      <c r="G2588" s="18" t="s">
        <v>4224</v>
      </c>
      <c r="H2588" s="6" t="s">
        <v>120</v>
      </c>
      <c r="I2588" s="4" t="s">
        <v>1529</v>
      </c>
      <c r="J2588" s="4" t="s">
        <v>121</v>
      </c>
      <c r="K2588" t="s">
        <v>230</v>
      </c>
      <c r="L2588" t="s">
        <v>4246</v>
      </c>
      <c r="M2588" t="s">
        <v>2388</v>
      </c>
      <c r="N2588" s="1" t="s">
        <v>247</v>
      </c>
    </row>
    <row r="2589" spans="1:14" x14ac:dyDescent="0.3">
      <c r="A2589" s="1" t="s">
        <v>4166</v>
      </c>
      <c r="B2589" t="s">
        <v>4244</v>
      </c>
      <c r="C2589" s="2" t="s">
        <v>4285</v>
      </c>
      <c r="D2589" t="s">
        <v>282</v>
      </c>
      <c r="E2589" s="8" t="s">
        <v>166</v>
      </c>
      <c r="F2589" s="15" t="s">
        <v>118</v>
      </c>
      <c r="G2589" s="18" t="s">
        <v>4224</v>
      </c>
      <c r="H2589" s="6" t="s">
        <v>120</v>
      </c>
      <c r="I2589" s="4" t="s">
        <v>1529</v>
      </c>
      <c r="J2589" s="4" t="s">
        <v>121</v>
      </c>
      <c r="K2589" t="s">
        <v>238</v>
      </c>
      <c r="L2589" t="s">
        <v>4246</v>
      </c>
      <c r="M2589" t="s">
        <v>2388</v>
      </c>
      <c r="N2589" s="1" t="s">
        <v>247</v>
      </c>
    </row>
    <row r="2590" spans="1:14" x14ac:dyDescent="0.3">
      <c r="A2590" s="1" t="s">
        <v>4166</v>
      </c>
      <c r="B2590" t="s">
        <v>4244</v>
      </c>
      <c r="C2590" s="2" t="s">
        <v>4286</v>
      </c>
      <c r="D2590" t="s">
        <v>282</v>
      </c>
      <c r="E2590" s="8" t="s">
        <v>166</v>
      </c>
      <c r="F2590" s="15" t="s">
        <v>118</v>
      </c>
      <c r="G2590" s="18" t="s">
        <v>4224</v>
      </c>
      <c r="H2590" s="6" t="s">
        <v>120</v>
      </c>
      <c r="I2590" s="4" t="s">
        <v>1529</v>
      </c>
      <c r="J2590" s="4" t="s">
        <v>121</v>
      </c>
      <c r="K2590" t="s">
        <v>230</v>
      </c>
      <c r="L2590" t="s">
        <v>4246</v>
      </c>
      <c r="M2590" t="s">
        <v>2388</v>
      </c>
      <c r="N2590" t="s">
        <v>247</v>
      </c>
    </row>
    <row r="2591" spans="1:14" x14ac:dyDescent="0.3">
      <c r="A2591" s="1" t="s">
        <v>4166</v>
      </c>
      <c r="B2591" t="s">
        <v>4244</v>
      </c>
      <c r="C2591" s="2" t="s">
        <v>4287</v>
      </c>
      <c r="D2591" t="s">
        <v>282</v>
      </c>
      <c r="E2591" s="8" t="s">
        <v>166</v>
      </c>
      <c r="F2591" s="15" t="s">
        <v>118</v>
      </c>
      <c r="G2591" s="18" t="s">
        <v>4224</v>
      </c>
      <c r="H2591" s="6" t="s">
        <v>120</v>
      </c>
      <c r="I2591" s="4" t="s">
        <v>1529</v>
      </c>
      <c r="J2591" s="4" t="s">
        <v>121</v>
      </c>
      <c r="K2591" t="s">
        <v>230</v>
      </c>
      <c r="L2591" t="s">
        <v>4246</v>
      </c>
      <c r="M2591" t="s">
        <v>2388</v>
      </c>
      <c r="N2591" s="1" t="s">
        <v>247</v>
      </c>
    </row>
    <row r="2592" spans="1:14" x14ac:dyDescent="0.3">
      <c r="A2592" s="1" t="s">
        <v>4166</v>
      </c>
      <c r="B2592" t="s">
        <v>4244</v>
      </c>
      <c r="C2592" s="2" t="s">
        <v>4288</v>
      </c>
      <c r="D2592" t="s">
        <v>282</v>
      </c>
      <c r="E2592" s="8" t="s">
        <v>166</v>
      </c>
      <c r="F2592" s="15" t="s">
        <v>118</v>
      </c>
      <c r="G2592" s="18" t="s">
        <v>4224</v>
      </c>
      <c r="H2592" s="6" t="s">
        <v>120</v>
      </c>
      <c r="I2592" s="4" t="s">
        <v>1529</v>
      </c>
      <c r="J2592" s="4" t="s">
        <v>121</v>
      </c>
      <c r="K2592" t="s">
        <v>235</v>
      </c>
      <c r="L2592" t="s">
        <v>4246</v>
      </c>
      <c r="M2592" t="s">
        <v>2388</v>
      </c>
      <c r="N2592" s="1" t="s">
        <v>247</v>
      </c>
    </row>
    <row r="2593" spans="1:14" x14ac:dyDescent="0.3">
      <c r="A2593" s="1" t="s">
        <v>4166</v>
      </c>
      <c r="B2593" t="s">
        <v>4244</v>
      </c>
      <c r="C2593" s="2" t="s">
        <v>4289</v>
      </c>
      <c r="D2593" t="s">
        <v>282</v>
      </c>
      <c r="E2593" s="8" t="s">
        <v>166</v>
      </c>
      <c r="F2593" s="15" t="s">
        <v>118</v>
      </c>
      <c r="G2593" s="18" t="s">
        <v>4224</v>
      </c>
      <c r="H2593" s="6" t="s">
        <v>120</v>
      </c>
      <c r="I2593" s="4" t="s">
        <v>1529</v>
      </c>
      <c r="J2593" s="4" t="s">
        <v>121</v>
      </c>
      <c r="K2593" t="s">
        <v>235</v>
      </c>
      <c r="L2593" t="s">
        <v>4246</v>
      </c>
      <c r="M2593" t="s">
        <v>2388</v>
      </c>
      <c r="N2593" s="1" t="s">
        <v>247</v>
      </c>
    </row>
    <row r="2594" spans="1:14" x14ac:dyDescent="0.3">
      <c r="A2594" s="1" t="s">
        <v>4166</v>
      </c>
      <c r="B2594" t="s">
        <v>4244</v>
      </c>
      <c r="C2594" s="2" t="s">
        <v>4290</v>
      </c>
      <c r="D2594" t="s">
        <v>282</v>
      </c>
      <c r="E2594" s="8" t="s">
        <v>166</v>
      </c>
      <c r="F2594" s="15" t="s">
        <v>118</v>
      </c>
      <c r="G2594" s="18" t="s">
        <v>4224</v>
      </c>
      <c r="H2594" s="6" t="s">
        <v>120</v>
      </c>
      <c r="I2594" s="4" t="s">
        <v>1529</v>
      </c>
      <c r="J2594" s="4" t="s">
        <v>121</v>
      </c>
      <c r="K2594" t="s">
        <v>387</v>
      </c>
      <c r="L2594" t="s">
        <v>4246</v>
      </c>
      <c r="M2594" t="s">
        <v>2388</v>
      </c>
      <c r="N2594" s="1" t="s">
        <v>247</v>
      </c>
    </row>
    <row r="2595" spans="1:14" x14ac:dyDescent="0.3">
      <c r="A2595" s="1" t="s">
        <v>4166</v>
      </c>
      <c r="B2595" t="s">
        <v>4244</v>
      </c>
      <c r="C2595" s="2" t="s">
        <v>4291</v>
      </c>
      <c r="D2595" t="s">
        <v>282</v>
      </c>
      <c r="E2595" s="8" t="s">
        <v>166</v>
      </c>
      <c r="F2595" s="15" t="s">
        <v>118</v>
      </c>
      <c r="G2595" s="18" t="s">
        <v>4224</v>
      </c>
      <c r="H2595" s="6" t="s">
        <v>120</v>
      </c>
      <c r="I2595" s="4" t="s">
        <v>1529</v>
      </c>
      <c r="J2595" s="4" t="s">
        <v>121</v>
      </c>
      <c r="K2595" t="s">
        <v>230</v>
      </c>
      <c r="L2595" t="s">
        <v>4246</v>
      </c>
      <c r="M2595" t="s">
        <v>2388</v>
      </c>
      <c r="N2595" s="1" t="s">
        <v>247</v>
      </c>
    </row>
    <row r="2596" spans="1:14" x14ac:dyDescent="0.3">
      <c r="A2596" s="1" t="s">
        <v>4166</v>
      </c>
      <c r="B2596" t="s">
        <v>4244</v>
      </c>
      <c r="C2596" s="2" t="s">
        <v>4292</v>
      </c>
      <c r="D2596" t="s">
        <v>282</v>
      </c>
      <c r="E2596" s="8" t="s">
        <v>166</v>
      </c>
      <c r="F2596" s="15" t="s">
        <v>118</v>
      </c>
      <c r="G2596" s="18" t="s">
        <v>4224</v>
      </c>
      <c r="H2596" s="6" t="s">
        <v>120</v>
      </c>
      <c r="I2596" s="4" t="s">
        <v>1529</v>
      </c>
      <c r="J2596" s="4" t="s">
        <v>121</v>
      </c>
      <c r="K2596" t="s">
        <v>230</v>
      </c>
      <c r="L2596" t="s">
        <v>4246</v>
      </c>
      <c r="M2596" t="s">
        <v>2388</v>
      </c>
      <c r="N2596" t="s">
        <v>247</v>
      </c>
    </row>
    <row r="2597" spans="1:14" x14ac:dyDescent="0.3">
      <c r="A2597" s="1" t="s">
        <v>4166</v>
      </c>
      <c r="B2597" t="s">
        <v>4244</v>
      </c>
      <c r="C2597" s="2" t="s">
        <v>4293</v>
      </c>
      <c r="D2597" t="s">
        <v>282</v>
      </c>
      <c r="E2597" s="8" t="s">
        <v>166</v>
      </c>
      <c r="F2597" s="15" t="s">
        <v>118</v>
      </c>
      <c r="G2597" s="18" t="s">
        <v>4224</v>
      </c>
      <c r="H2597" s="6" t="s">
        <v>120</v>
      </c>
      <c r="I2597" s="4" t="s">
        <v>1529</v>
      </c>
      <c r="J2597" s="4" t="s">
        <v>121</v>
      </c>
      <c r="K2597" t="s">
        <v>235</v>
      </c>
      <c r="L2597" t="s">
        <v>4246</v>
      </c>
      <c r="M2597" t="s">
        <v>2388</v>
      </c>
      <c r="N2597" s="1" t="s">
        <v>247</v>
      </c>
    </row>
    <row r="2598" spans="1:14" x14ac:dyDescent="0.3">
      <c r="A2598" s="1" t="s">
        <v>4166</v>
      </c>
      <c r="B2598" t="s">
        <v>4244</v>
      </c>
      <c r="C2598" s="2" t="s">
        <v>4294</v>
      </c>
      <c r="D2598" t="s">
        <v>282</v>
      </c>
      <c r="E2598" s="8" t="s">
        <v>166</v>
      </c>
      <c r="F2598" s="15" t="s">
        <v>118</v>
      </c>
      <c r="G2598" s="18" t="s">
        <v>4224</v>
      </c>
      <c r="H2598" s="6" t="s">
        <v>120</v>
      </c>
      <c r="I2598" s="4" t="s">
        <v>1529</v>
      </c>
      <c r="J2598" s="4" t="s">
        <v>121</v>
      </c>
      <c r="K2598" t="s">
        <v>230</v>
      </c>
      <c r="L2598" t="s">
        <v>4246</v>
      </c>
      <c r="M2598" t="s">
        <v>2388</v>
      </c>
      <c r="N2598" t="s">
        <v>247</v>
      </c>
    </row>
    <row r="2599" spans="1:14" x14ac:dyDescent="0.3">
      <c r="A2599" s="1" t="s">
        <v>4166</v>
      </c>
      <c r="B2599" t="s">
        <v>4244</v>
      </c>
      <c r="C2599" s="2" t="s">
        <v>4295</v>
      </c>
      <c r="D2599" t="s">
        <v>282</v>
      </c>
      <c r="E2599" s="8" t="s">
        <v>166</v>
      </c>
      <c r="F2599" s="15" t="s">
        <v>118</v>
      </c>
      <c r="G2599" s="18" t="s">
        <v>4224</v>
      </c>
      <c r="H2599" s="6" t="s">
        <v>120</v>
      </c>
      <c r="I2599" s="4" t="s">
        <v>1529</v>
      </c>
      <c r="J2599" s="4" t="s">
        <v>121</v>
      </c>
      <c r="K2599" t="s">
        <v>387</v>
      </c>
      <c r="L2599" t="s">
        <v>4246</v>
      </c>
      <c r="M2599" t="s">
        <v>2388</v>
      </c>
      <c r="N2599" t="s">
        <v>247</v>
      </c>
    </row>
    <row r="2600" spans="1:14" x14ac:dyDescent="0.3">
      <c r="A2600" s="1" t="s">
        <v>4166</v>
      </c>
      <c r="B2600" t="s">
        <v>4244</v>
      </c>
      <c r="C2600" s="2" t="s">
        <v>4296</v>
      </c>
      <c r="D2600" t="s">
        <v>282</v>
      </c>
      <c r="E2600" s="8" t="s">
        <v>166</v>
      </c>
      <c r="F2600" s="15" t="s">
        <v>118</v>
      </c>
      <c r="G2600" s="18" t="s">
        <v>4224</v>
      </c>
      <c r="H2600" s="6" t="s">
        <v>120</v>
      </c>
      <c r="I2600" s="4" t="s">
        <v>1529</v>
      </c>
      <c r="J2600" s="4" t="s">
        <v>121</v>
      </c>
      <c r="K2600" t="s">
        <v>235</v>
      </c>
      <c r="L2600" t="s">
        <v>4246</v>
      </c>
      <c r="M2600" t="s">
        <v>2388</v>
      </c>
      <c r="N2600" t="s">
        <v>247</v>
      </c>
    </row>
    <row r="2601" spans="1:14" x14ac:dyDescent="0.3">
      <c r="A2601" s="1" t="s">
        <v>4166</v>
      </c>
      <c r="B2601" t="s">
        <v>4244</v>
      </c>
      <c r="C2601" s="2" t="s">
        <v>4297</v>
      </c>
      <c r="D2601" t="s">
        <v>282</v>
      </c>
      <c r="E2601" s="8" t="s">
        <v>166</v>
      </c>
      <c r="F2601" s="15" t="s">
        <v>118</v>
      </c>
      <c r="G2601" s="18" t="s">
        <v>4224</v>
      </c>
      <c r="H2601" s="6" t="s">
        <v>120</v>
      </c>
      <c r="I2601" s="4" t="s">
        <v>1529</v>
      </c>
      <c r="J2601" s="4" t="s">
        <v>121</v>
      </c>
      <c r="K2601" t="s">
        <v>230</v>
      </c>
      <c r="L2601" t="s">
        <v>4246</v>
      </c>
      <c r="M2601" t="s">
        <v>2388</v>
      </c>
      <c r="N2601" s="1" t="s">
        <v>247</v>
      </c>
    </row>
    <row r="2602" spans="1:14" x14ac:dyDescent="0.3">
      <c r="A2602" s="1" t="s">
        <v>4166</v>
      </c>
      <c r="B2602" t="s">
        <v>4244</v>
      </c>
      <c r="C2602" s="2" t="s">
        <v>4298</v>
      </c>
      <c r="D2602" t="s">
        <v>282</v>
      </c>
      <c r="E2602" s="8" t="s">
        <v>166</v>
      </c>
      <c r="F2602" s="15" t="s">
        <v>118</v>
      </c>
      <c r="G2602" s="18" t="s">
        <v>4224</v>
      </c>
      <c r="H2602" s="6" t="s">
        <v>120</v>
      </c>
      <c r="I2602" s="4" t="s">
        <v>1529</v>
      </c>
      <c r="J2602" s="4" t="s">
        <v>121</v>
      </c>
      <c r="K2602" t="s">
        <v>235</v>
      </c>
      <c r="L2602" t="s">
        <v>4246</v>
      </c>
      <c r="M2602" t="s">
        <v>2388</v>
      </c>
      <c r="N2602" s="1" t="s">
        <v>247</v>
      </c>
    </row>
    <row r="2603" spans="1:14" x14ac:dyDescent="0.3">
      <c r="A2603" s="1" t="s">
        <v>4166</v>
      </c>
      <c r="B2603" t="s">
        <v>4244</v>
      </c>
      <c r="C2603" s="2" t="s">
        <v>4299</v>
      </c>
      <c r="D2603" t="s">
        <v>282</v>
      </c>
      <c r="E2603" s="8" t="s">
        <v>166</v>
      </c>
      <c r="F2603" s="15" t="s">
        <v>118</v>
      </c>
      <c r="G2603" s="18" t="s">
        <v>4224</v>
      </c>
      <c r="H2603" s="6" t="s">
        <v>120</v>
      </c>
      <c r="I2603" s="4" t="s">
        <v>1529</v>
      </c>
      <c r="J2603" s="4" t="s">
        <v>121</v>
      </c>
      <c r="K2603" t="s">
        <v>230</v>
      </c>
      <c r="L2603" t="s">
        <v>4246</v>
      </c>
      <c r="M2603" t="s">
        <v>2388</v>
      </c>
      <c r="N2603" t="s">
        <v>247</v>
      </c>
    </row>
    <row r="2604" spans="1:14" x14ac:dyDescent="0.3">
      <c r="A2604" s="1" t="s">
        <v>4166</v>
      </c>
      <c r="B2604" t="s">
        <v>4244</v>
      </c>
      <c r="C2604" s="2" t="s">
        <v>4300</v>
      </c>
      <c r="D2604" t="s">
        <v>282</v>
      </c>
      <c r="E2604" s="8" t="s">
        <v>166</v>
      </c>
      <c r="F2604" s="15" t="s">
        <v>118</v>
      </c>
      <c r="G2604" s="18" t="s">
        <v>4224</v>
      </c>
      <c r="H2604" s="6" t="s">
        <v>120</v>
      </c>
      <c r="I2604" s="4" t="s">
        <v>1529</v>
      </c>
      <c r="J2604" s="4" t="s">
        <v>121</v>
      </c>
      <c r="K2604" t="s">
        <v>235</v>
      </c>
      <c r="L2604" t="s">
        <v>4246</v>
      </c>
      <c r="M2604" t="s">
        <v>2388</v>
      </c>
      <c r="N2604" t="s">
        <v>247</v>
      </c>
    </row>
    <row r="2605" spans="1:14" x14ac:dyDescent="0.3">
      <c r="A2605" s="1" t="s">
        <v>4166</v>
      </c>
      <c r="B2605" t="s">
        <v>4244</v>
      </c>
      <c r="C2605" s="2" t="s">
        <v>4301</v>
      </c>
      <c r="D2605" t="s">
        <v>282</v>
      </c>
      <c r="E2605" s="8" t="s">
        <v>166</v>
      </c>
      <c r="F2605" s="15" t="s">
        <v>118</v>
      </c>
      <c r="G2605" s="18" t="s">
        <v>4224</v>
      </c>
      <c r="H2605" s="6" t="s">
        <v>120</v>
      </c>
      <c r="I2605" s="4" t="s">
        <v>1529</v>
      </c>
      <c r="J2605" s="4" t="s">
        <v>121</v>
      </c>
      <c r="K2605" t="s">
        <v>230</v>
      </c>
      <c r="L2605" t="s">
        <v>4246</v>
      </c>
      <c r="M2605" t="s">
        <v>2388</v>
      </c>
      <c r="N2605" s="1" t="s">
        <v>247</v>
      </c>
    </row>
    <row r="2606" spans="1:14" x14ac:dyDescent="0.3">
      <c r="A2606" s="1" t="s">
        <v>4166</v>
      </c>
      <c r="B2606" t="s">
        <v>4244</v>
      </c>
      <c r="C2606" s="2" t="s">
        <v>4302</v>
      </c>
      <c r="D2606" t="s">
        <v>282</v>
      </c>
      <c r="E2606" s="8" t="s">
        <v>166</v>
      </c>
      <c r="F2606" s="15" t="s">
        <v>118</v>
      </c>
      <c r="G2606" s="18" t="s">
        <v>4224</v>
      </c>
      <c r="H2606" s="6" t="s">
        <v>120</v>
      </c>
      <c r="I2606" s="4" t="s">
        <v>1529</v>
      </c>
      <c r="J2606" s="4" t="s">
        <v>121</v>
      </c>
      <c r="K2606" t="s">
        <v>230</v>
      </c>
      <c r="L2606" t="s">
        <v>4246</v>
      </c>
      <c r="M2606" t="s">
        <v>2388</v>
      </c>
      <c r="N2606" t="s">
        <v>247</v>
      </c>
    </row>
    <row r="2607" spans="1:14" x14ac:dyDescent="0.3">
      <c r="A2607" s="1" t="s">
        <v>4166</v>
      </c>
      <c r="B2607" t="s">
        <v>4244</v>
      </c>
      <c r="C2607" s="2" t="s">
        <v>4303</v>
      </c>
      <c r="D2607" t="s">
        <v>282</v>
      </c>
      <c r="E2607" s="8" t="s">
        <v>166</v>
      </c>
      <c r="F2607" s="15" t="s">
        <v>118</v>
      </c>
      <c r="G2607" s="18" t="s">
        <v>4224</v>
      </c>
      <c r="H2607" s="6" t="s">
        <v>120</v>
      </c>
      <c r="I2607" s="4" t="s">
        <v>1529</v>
      </c>
      <c r="J2607" s="4" t="s">
        <v>121</v>
      </c>
      <c r="K2607" t="s">
        <v>238</v>
      </c>
      <c r="L2607" t="s">
        <v>4246</v>
      </c>
      <c r="M2607" t="s">
        <v>2388</v>
      </c>
      <c r="N2607" t="s">
        <v>247</v>
      </c>
    </row>
    <row r="2608" spans="1:14" x14ac:dyDescent="0.3">
      <c r="A2608" s="1" t="s">
        <v>4166</v>
      </c>
      <c r="B2608" t="s">
        <v>4244</v>
      </c>
      <c r="C2608" s="2" t="s">
        <v>4304</v>
      </c>
      <c r="D2608" t="s">
        <v>282</v>
      </c>
      <c r="E2608" s="8" t="s">
        <v>166</v>
      </c>
      <c r="F2608" s="15" t="s">
        <v>118</v>
      </c>
      <c r="G2608" s="18" t="s">
        <v>4224</v>
      </c>
      <c r="H2608" s="6" t="s">
        <v>120</v>
      </c>
      <c r="I2608" s="4" t="s">
        <v>1529</v>
      </c>
      <c r="J2608" s="4" t="s">
        <v>121</v>
      </c>
      <c r="K2608" t="s">
        <v>230</v>
      </c>
      <c r="L2608" t="s">
        <v>4246</v>
      </c>
      <c r="M2608" t="s">
        <v>2388</v>
      </c>
      <c r="N2608" s="1" t="s">
        <v>247</v>
      </c>
    </row>
    <row r="2609" spans="1:14" x14ac:dyDescent="0.3">
      <c r="A2609" s="1" t="s">
        <v>4166</v>
      </c>
      <c r="B2609" t="s">
        <v>4244</v>
      </c>
      <c r="C2609" s="2" t="s">
        <v>4305</v>
      </c>
      <c r="D2609" t="s">
        <v>282</v>
      </c>
      <c r="E2609" s="8" t="s">
        <v>166</v>
      </c>
      <c r="F2609" s="15" t="s">
        <v>118</v>
      </c>
      <c r="G2609" s="18" t="s">
        <v>4224</v>
      </c>
      <c r="H2609" s="6" t="s">
        <v>120</v>
      </c>
      <c r="I2609" s="4" t="s">
        <v>1529</v>
      </c>
      <c r="J2609" s="4" t="s">
        <v>121</v>
      </c>
      <c r="K2609" t="s">
        <v>235</v>
      </c>
      <c r="L2609" t="s">
        <v>4246</v>
      </c>
      <c r="M2609" t="s">
        <v>2388</v>
      </c>
      <c r="N2609" s="1" t="s">
        <v>247</v>
      </c>
    </row>
    <row r="2610" spans="1:14" x14ac:dyDescent="0.3">
      <c r="A2610" s="1" t="s">
        <v>4166</v>
      </c>
      <c r="B2610" t="s">
        <v>4244</v>
      </c>
      <c r="C2610" s="2" t="s">
        <v>4306</v>
      </c>
      <c r="D2610" t="s">
        <v>282</v>
      </c>
      <c r="E2610" s="8" t="s">
        <v>166</v>
      </c>
      <c r="F2610" s="15" t="s">
        <v>118</v>
      </c>
      <c r="G2610" s="18" t="s">
        <v>4224</v>
      </c>
      <c r="H2610" s="6" t="s">
        <v>120</v>
      </c>
      <c r="I2610" s="4" t="s">
        <v>1529</v>
      </c>
      <c r="J2610" s="4" t="s">
        <v>121</v>
      </c>
      <c r="K2610" t="s">
        <v>235</v>
      </c>
      <c r="L2610" t="s">
        <v>4246</v>
      </c>
      <c r="M2610" t="s">
        <v>2388</v>
      </c>
      <c r="N2610" t="s">
        <v>247</v>
      </c>
    </row>
    <row r="2611" spans="1:14" x14ac:dyDescent="0.3">
      <c r="A2611" s="1" t="s">
        <v>4166</v>
      </c>
      <c r="B2611" t="s">
        <v>4244</v>
      </c>
      <c r="C2611" s="2" t="s">
        <v>4307</v>
      </c>
      <c r="D2611" t="s">
        <v>282</v>
      </c>
      <c r="E2611" s="8" t="s">
        <v>166</v>
      </c>
      <c r="F2611" s="15" t="s">
        <v>118</v>
      </c>
      <c r="G2611" s="18" t="s">
        <v>4224</v>
      </c>
      <c r="H2611" s="6" t="s">
        <v>120</v>
      </c>
      <c r="I2611" s="4" t="s">
        <v>1529</v>
      </c>
      <c r="J2611" s="4" t="s">
        <v>121</v>
      </c>
      <c r="K2611" t="s">
        <v>235</v>
      </c>
      <c r="L2611" t="s">
        <v>4246</v>
      </c>
      <c r="M2611" t="s">
        <v>2388</v>
      </c>
      <c r="N2611" s="1" t="s">
        <v>247</v>
      </c>
    </row>
    <row r="2612" spans="1:14" x14ac:dyDescent="0.3">
      <c r="A2612" s="1" t="s">
        <v>4166</v>
      </c>
      <c r="B2612" t="s">
        <v>4244</v>
      </c>
      <c r="C2612" s="2" t="s">
        <v>4308</v>
      </c>
      <c r="D2612" t="s">
        <v>282</v>
      </c>
      <c r="E2612" s="8" t="s">
        <v>166</v>
      </c>
      <c r="F2612" s="15" t="s">
        <v>118</v>
      </c>
      <c r="G2612" s="18" t="s">
        <v>4224</v>
      </c>
      <c r="H2612" s="6" t="s">
        <v>120</v>
      </c>
      <c r="I2612" s="4" t="s">
        <v>1529</v>
      </c>
      <c r="J2612" s="4" t="s">
        <v>121</v>
      </c>
      <c r="K2612" t="s">
        <v>238</v>
      </c>
      <c r="L2612" t="s">
        <v>4246</v>
      </c>
      <c r="M2612" t="s">
        <v>2388</v>
      </c>
      <c r="N2612" s="1" t="s">
        <v>247</v>
      </c>
    </row>
    <row r="2613" spans="1:14" x14ac:dyDescent="0.3">
      <c r="A2613" s="1" t="s">
        <v>4166</v>
      </c>
      <c r="B2613" t="s">
        <v>4244</v>
      </c>
      <c r="C2613" s="2" t="s">
        <v>4309</v>
      </c>
      <c r="D2613" t="s">
        <v>282</v>
      </c>
      <c r="E2613" s="8" t="s">
        <v>166</v>
      </c>
      <c r="F2613" s="15" t="s">
        <v>118</v>
      </c>
      <c r="G2613" s="18" t="s">
        <v>4224</v>
      </c>
      <c r="H2613" s="6" t="s">
        <v>120</v>
      </c>
      <c r="I2613" s="4" t="s">
        <v>1529</v>
      </c>
      <c r="J2613" s="4" t="s">
        <v>121</v>
      </c>
      <c r="K2613" t="s">
        <v>230</v>
      </c>
      <c r="L2613" t="s">
        <v>4246</v>
      </c>
      <c r="M2613" t="s">
        <v>2388</v>
      </c>
      <c r="N2613" s="1" t="s">
        <v>247</v>
      </c>
    </row>
    <row r="2614" spans="1:14" x14ac:dyDescent="0.3">
      <c r="A2614" s="1" t="s">
        <v>4166</v>
      </c>
      <c r="B2614" t="s">
        <v>4244</v>
      </c>
      <c r="C2614" s="2" t="s">
        <v>4310</v>
      </c>
      <c r="D2614" t="s">
        <v>282</v>
      </c>
      <c r="E2614" s="8" t="s">
        <v>166</v>
      </c>
      <c r="F2614" s="15" t="s">
        <v>118</v>
      </c>
      <c r="G2614" s="18" t="s">
        <v>4224</v>
      </c>
      <c r="H2614" s="6" t="s">
        <v>120</v>
      </c>
      <c r="I2614" s="4" t="s">
        <v>1529</v>
      </c>
      <c r="J2614" s="4" t="s">
        <v>121</v>
      </c>
      <c r="K2614" t="s">
        <v>235</v>
      </c>
      <c r="L2614" t="s">
        <v>4246</v>
      </c>
      <c r="M2614" t="s">
        <v>2388</v>
      </c>
      <c r="N2614" s="1" t="s">
        <v>247</v>
      </c>
    </row>
    <row r="2615" spans="1:14" x14ac:dyDescent="0.3">
      <c r="A2615" s="1" t="s">
        <v>4166</v>
      </c>
      <c r="B2615" t="s">
        <v>4244</v>
      </c>
      <c r="C2615" s="2" t="s">
        <v>4311</v>
      </c>
      <c r="D2615" t="s">
        <v>282</v>
      </c>
      <c r="E2615" s="8" t="s">
        <v>166</v>
      </c>
      <c r="F2615" s="15" t="s">
        <v>118</v>
      </c>
      <c r="G2615" s="18" t="s">
        <v>4224</v>
      </c>
      <c r="H2615" s="6" t="s">
        <v>120</v>
      </c>
      <c r="I2615" s="4" t="s">
        <v>1529</v>
      </c>
      <c r="J2615" s="4" t="s">
        <v>121</v>
      </c>
      <c r="K2615" t="s">
        <v>230</v>
      </c>
      <c r="L2615" t="s">
        <v>4246</v>
      </c>
      <c r="M2615" t="s">
        <v>2388</v>
      </c>
      <c r="N2615" s="1" t="s">
        <v>247</v>
      </c>
    </row>
    <row r="2616" spans="1:14" x14ac:dyDescent="0.3">
      <c r="A2616" s="1" t="s">
        <v>4166</v>
      </c>
      <c r="B2616" t="s">
        <v>4244</v>
      </c>
      <c r="C2616" s="2" t="s">
        <v>4312</v>
      </c>
      <c r="D2616" t="s">
        <v>282</v>
      </c>
      <c r="E2616" s="8" t="s">
        <v>166</v>
      </c>
      <c r="F2616" s="15" t="s">
        <v>118</v>
      </c>
      <c r="G2616" s="18" t="s">
        <v>4224</v>
      </c>
      <c r="H2616" s="6" t="s">
        <v>120</v>
      </c>
      <c r="I2616" s="4" t="s">
        <v>1529</v>
      </c>
      <c r="J2616" s="4" t="s">
        <v>121</v>
      </c>
      <c r="K2616" t="s">
        <v>387</v>
      </c>
      <c r="L2616" t="s">
        <v>4246</v>
      </c>
      <c r="M2616" t="s">
        <v>2388</v>
      </c>
      <c r="N2616" s="1" t="s">
        <v>247</v>
      </c>
    </row>
    <row r="2617" spans="1:14" x14ac:dyDescent="0.3">
      <c r="A2617" s="1" t="s">
        <v>4166</v>
      </c>
      <c r="B2617" t="s">
        <v>4244</v>
      </c>
      <c r="C2617" s="2" t="s">
        <v>4313</v>
      </c>
      <c r="D2617" t="s">
        <v>282</v>
      </c>
      <c r="E2617" s="8" t="s">
        <v>166</v>
      </c>
      <c r="F2617" s="15" t="s">
        <v>118</v>
      </c>
      <c r="G2617" s="18" t="s">
        <v>4224</v>
      </c>
      <c r="H2617" s="6" t="s">
        <v>120</v>
      </c>
      <c r="I2617" s="4" t="s">
        <v>1529</v>
      </c>
      <c r="J2617" s="4" t="s">
        <v>121</v>
      </c>
      <c r="K2617" t="s">
        <v>238</v>
      </c>
      <c r="L2617" t="s">
        <v>4246</v>
      </c>
      <c r="M2617" t="s">
        <v>2388</v>
      </c>
      <c r="N2617" t="s">
        <v>247</v>
      </c>
    </row>
    <row r="2618" spans="1:14" x14ac:dyDescent="0.3">
      <c r="A2618" s="1" t="s">
        <v>4166</v>
      </c>
      <c r="B2618" t="s">
        <v>4244</v>
      </c>
      <c r="C2618" s="2" t="s">
        <v>4314</v>
      </c>
      <c r="D2618" t="s">
        <v>282</v>
      </c>
      <c r="E2618" s="8" t="s">
        <v>166</v>
      </c>
      <c r="F2618" s="15" t="s">
        <v>118</v>
      </c>
      <c r="G2618" s="18" t="s">
        <v>4224</v>
      </c>
      <c r="H2618" s="6" t="s">
        <v>120</v>
      </c>
      <c r="I2618" s="4" t="s">
        <v>1529</v>
      </c>
      <c r="J2618" s="4" t="s">
        <v>121</v>
      </c>
      <c r="K2618" t="s">
        <v>235</v>
      </c>
      <c r="L2618" t="s">
        <v>4246</v>
      </c>
      <c r="M2618" t="s">
        <v>2388</v>
      </c>
      <c r="N2618" t="s">
        <v>247</v>
      </c>
    </row>
    <row r="2619" spans="1:14" x14ac:dyDescent="0.3">
      <c r="A2619" s="1" t="s">
        <v>4166</v>
      </c>
      <c r="B2619" t="s">
        <v>4244</v>
      </c>
      <c r="C2619" s="2" t="s">
        <v>4315</v>
      </c>
      <c r="D2619" t="s">
        <v>282</v>
      </c>
      <c r="E2619" s="8" t="s">
        <v>166</v>
      </c>
      <c r="F2619" s="15" t="s">
        <v>118</v>
      </c>
      <c r="G2619" s="18" t="s">
        <v>4224</v>
      </c>
      <c r="H2619" s="6" t="s">
        <v>120</v>
      </c>
      <c r="I2619" s="4" t="s">
        <v>1529</v>
      </c>
      <c r="J2619" s="4" t="s">
        <v>121</v>
      </c>
      <c r="K2619" t="s">
        <v>230</v>
      </c>
      <c r="L2619" t="s">
        <v>4246</v>
      </c>
      <c r="M2619" t="s">
        <v>2388</v>
      </c>
      <c r="N2619" s="1" t="s">
        <v>247</v>
      </c>
    </row>
    <row r="2620" spans="1:14" x14ac:dyDescent="0.3">
      <c r="A2620" s="1" t="s">
        <v>4166</v>
      </c>
      <c r="B2620" t="s">
        <v>4244</v>
      </c>
      <c r="C2620" s="2" t="s">
        <v>4316</v>
      </c>
      <c r="D2620" t="s">
        <v>282</v>
      </c>
      <c r="E2620" s="8" t="s">
        <v>166</v>
      </c>
      <c r="F2620" s="15" t="s">
        <v>118</v>
      </c>
      <c r="G2620" s="18" t="s">
        <v>4224</v>
      </c>
      <c r="H2620" s="6" t="s">
        <v>120</v>
      </c>
      <c r="I2620" s="4" t="s">
        <v>1529</v>
      </c>
      <c r="J2620" s="4" t="s">
        <v>121</v>
      </c>
      <c r="K2620" t="s">
        <v>230</v>
      </c>
      <c r="L2620" t="s">
        <v>4246</v>
      </c>
      <c r="M2620" t="s">
        <v>2388</v>
      </c>
      <c r="N2620" s="1" t="s">
        <v>247</v>
      </c>
    </row>
    <row r="2621" spans="1:14" x14ac:dyDescent="0.3">
      <c r="A2621" s="1" t="s">
        <v>4166</v>
      </c>
      <c r="B2621" t="s">
        <v>4244</v>
      </c>
      <c r="C2621" s="2" t="s">
        <v>4317</v>
      </c>
      <c r="D2621" t="s">
        <v>282</v>
      </c>
      <c r="E2621" s="8" t="s">
        <v>166</v>
      </c>
      <c r="F2621" s="15" t="s">
        <v>118</v>
      </c>
      <c r="G2621" s="18" t="s">
        <v>4224</v>
      </c>
      <c r="H2621" s="6" t="s">
        <v>120</v>
      </c>
      <c r="I2621" s="4" t="s">
        <v>1529</v>
      </c>
      <c r="J2621" s="4" t="s">
        <v>121</v>
      </c>
      <c r="K2621" t="s">
        <v>230</v>
      </c>
      <c r="L2621" t="s">
        <v>4246</v>
      </c>
      <c r="M2621" t="s">
        <v>2388</v>
      </c>
      <c r="N2621" s="1" t="s">
        <v>247</v>
      </c>
    </row>
    <row r="2622" spans="1:14" x14ac:dyDescent="0.3">
      <c r="A2622" s="1" t="s">
        <v>4166</v>
      </c>
      <c r="B2622" t="s">
        <v>4244</v>
      </c>
      <c r="C2622" s="2" t="s">
        <v>4318</v>
      </c>
      <c r="D2622" t="s">
        <v>282</v>
      </c>
      <c r="E2622" s="8" t="s">
        <v>166</v>
      </c>
      <c r="F2622" s="15" t="s">
        <v>118</v>
      </c>
      <c r="G2622" s="18" t="s">
        <v>4224</v>
      </c>
      <c r="H2622" s="6" t="s">
        <v>120</v>
      </c>
      <c r="I2622" s="4" t="s">
        <v>1529</v>
      </c>
      <c r="J2622" s="4" t="s">
        <v>121</v>
      </c>
      <c r="K2622" t="s">
        <v>235</v>
      </c>
      <c r="L2622" t="s">
        <v>4246</v>
      </c>
      <c r="M2622" t="s">
        <v>2388</v>
      </c>
      <c r="N2622" t="s">
        <v>247</v>
      </c>
    </row>
    <row r="2623" spans="1:14" x14ac:dyDescent="0.3">
      <c r="A2623" s="1" t="s">
        <v>4166</v>
      </c>
      <c r="B2623" t="s">
        <v>4244</v>
      </c>
      <c r="C2623" s="2" t="s">
        <v>4319</v>
      </c>
      <c r="D2623" t="s">
        <v>282</v>
      </c>
      <c r="E2623" s="8" t="s">
        <v>166</v>
      </c>
      <c r="F2623" s="15" t="s">
        <v>118</v>
      </c>
      <c r="G2623" s="18" t="s">
        <v>4224</v>
      </c>
      <c r="H2623" s="6" t="s">
        <v>120</v>
      </c>
      <c r="I2623" s="4" t="s">
        <v>1529</v>
      </c>
      <c r="J2623" s="4" t="s">
        <v>121</v>
      </c>
      <c r="K2623" t="s">
        <v>235</v>
      </c>
      <c r="L2623" t="s">
        <v>4246</v>
      </c>
      <c r="M2623" t="s">
        <v>2388</v>
      </c>
      <c r="N2623" s="1" t="s">
        <v>247</v>
      </c>
    </row>
    <row r="2624" spans="1:14" x14ac:dyDescent="0.3">
      <c r="A2624" s="1" t="s">
        <v>4166</v>
      </c>
      <c r="B2624" t="s">
        <v>4244</v>
      </c>
      <c r="C2624" s="2" t="s">
        <v>4320</v>
      </c>
      <c r="D2624" t="s">
        <v>282</v>
      </c>
      <c r="E2624" s="8" t="s">
        <v>166</v>
      </c>
      <c r="F2624" s="15" t="s">
        <v>118</v>
      </c>
      <c r="G2624" s="18" t="s">
        <v>4224</v>
      </c>
      <c r="H2624" s="6" t="s">
        <v>120</v>
      </c>
      <c r="I2624" s="4" t="s">
        <v>1529</v>
      </c>
      <c r="J2624" s="4" t="s">
        <v>121</v>
      </c>
      <c r="K2624" t="s">
        <v>230</v>
      </c>
      <c r="L2624" t="s">
        <v>4246</v>
      </c>
      <c r="M2624" t="s">
        <v>2388</v>
      </c>
      <c r="N2624" s="1" t="s">
        <v>247</v>
      </c>
    </row>
    <row r="2625" spans="1:14" x14ac:dyDescent="0.3">
      <c r="A2625" s="1" t="s">
        <v>4166</v>
      </c>
      <c r="B2625" t="s">
        <v>4244</v>
      </c>
      <c r="C2625" s="2" t="s">
        <v>4321</v>
      </c>
      <c r="D2625" t="s">
        <v>282</v>
      </c>
      <c r="E2625" s="8" t="s">
        <v>166</v>
      </c>
      <c r="F2625" s="15" t="s">
        <v>118</v>
      </c>
      <c r="G2625" s="18" t="s">
        <v>4224</v>
      </c>
      <c r="H2625" s="6" t="s">
        <v>120</v>
      </c>
      <c r="I2625" s="4" t="s">
        <v>1529</v>
      </c>
      <c r="J2625" s="4" t="s">
        <v>121</v>
      </c>
      <c r="K2625" t="s">
        <v>238</v>
      </c>
      <c r="L2625" t="s">
        <v>4246</v>
      </c>
      <c r="M2625" t="s">
        <v>2388</v>
      </c>
      <c r="N2625" s="1" t="s">
        <v>247</v>
      </c>
    </row>
    <row r="2626" spans="1:14" x14ac:dyDescent="0.3">
      <c r="A2626" s="1" t="s">
        <v>4166</v>
      </c>
      <c r="B2626" t="s">
        <v>4244</v>
      </c>
      <c r="C2626" s="2" t="s">
        <v>4322</v>
      </c>
      <c r="D2626" t="s">
        <v>282</v>
      </c>
      <c r="E2626" s="8" t="s">
        <v>166</v>
      </c>
      <c r="F2626" s="15" t="s">
        <v>118</v>
      </c>
      <c r="G2626" s="18" t="s">
        <v>4224</v>
      </c>
      <c r="H2626" s="6" t="s">
        <v>120</v>
      </c>
      <c r="I2626" s="4" t="s">
        <v>1529</v>
      </c>
      <c r="J2626" s="4" t="s">
        <v>121</v>
      </c>
      <c r="K2626" t="s">
        <v>235</v>
      </c>
      <c r="L2626" t="s">
        <v>4246</v>
      </c>
      <c r="M2626" t="s">
        <v>2388</v>
      </c>
      <c r="N2626" s="1" t="s">
        <v>247</v>
      </c>
    </row>
    <row r="2627" spans="1:14" x14ac:dyDescent="0.3">
      <c r="A2627" s="1" t="s">
        <v>4166</v>
      </c>
      <c r="B2627" t="s">
        <v>4244</v>
      </c>
      <c r="C2627" s="2" t="s">
        <v>4323</v>
      </c>
      <c r="D2627" t="s">
        <v>282</v>
      </c>
      <c r="E2627" s="8" t="s">
        <v>166</v>
      </c>
      <c r="F2627" s="15" t="s">
        <v>118</v>
      </c>
      <c r="G2627" s="18" t="s">
        <v>4224</v>
      </c>
      <c r="H2627" s="6" t="s">
        <v>120</v>
      </c>
      <c r="I2627" s="4" t="s">
        <v>1529</v>
      </c>
      <c r="J2627" s="4" t="s">
        <v>121</v>
      </c>
      <c r="K2627" t="s">
        <v>235</v>
      </c>
      <c r="L2627" t="s">
        <v>4246</v>
      </c>
      <c r="M2627" t="s">
        <v>2388</v>
      </c>
      <c r="N2627" s="1" t="s">
        <v>247</v>
      </c>
    </row>
    <row r="2628" spans="1:14" x14ac:dyDescent="0.3">
      <c r="A2628" s="1" t="s">
        <v>4166</v>
      </c>
      <c r="B2628" t="s">
        <v>4244</v>
      </c>
      <c r="C2628" s="2" t="s">
        <v>4324</v>
      </c>
      <c r="D2628" t="s">
        <v>282</v>
      </c>
      <c r="E2628" s="8" t="s">
        <v>166</v>
      </c>
      <c r="F2628" s="15" t="s">
        <v>118</v>
      </c>
      <c r="G2628" s="18" t="s">
        <v>4224</v>
      </c>
      <c r="H2628" s="6" t="s">
        <v>120</v>
      </c>
      <c r="I2628" s="4" t="s">
        <v>1529</v>
      </c>
      <c r="J2628" s="4" t="s">
        <v>121</v>
      </c>
      <c r="K2628" t="s">
        <v>235</v>
      </c>
      <c r="L2628" t="s">
        <v>4246</v>
      </c>
      <c r="M2628" t="s">
        <v>2388</v>
      </c>
      <c r="N2628" s="1" t="s">
        <v>247</v>
      </c>
    </row>
    <row r="2629" spans="1:14" x14ac:dyDescent="0.3">
      <c r="A2629" s="1" t="s">
        <v>4166</v>
      </c>
      <c r="B2629" t="s">
        <v>4244</v>
      </c>
      <c r="C2629" s="2" t="s">
        <v>4325</v>
      </c>
      <c r="D2629" t="s">
        <v>282</v>
      </c>
      <c r="E2629" s="8" t="s">
        <v>166</v>
      </c>
      <c r="F2629" s="15" t="s">
        <v>118</v>
      </c>
      <c r="G2629" s="18" t="s">
        <v>4224</v>
      </c>
      <c r="H2629" s="6" t="s">
        <v>120</v>
      </c>
      <c r="I2629" s="4" t="s">
        <v>1529</v>
      </c>
      <c r="J2629" s="4" t="s">
        <v>121</v>
      </c>
      <c r="K2629" t="s">
        <v>230</v>
      </c>
      <c r="L2629" t="s">
        <v>4246</v>
      </c>
      <c r="M2629" t="s">
        <v>2388</v>
      </c>
      <c r="N2629" s="1" t="s">
        <v>247</v>
      </c>
    </row>
    <row r="2630" spans="1:14" x14ac:dyDescent="0.3">
      <c r="A2630" s="1" t="s">
        <v>4166</v>
      </c>
      <c r="B2630" t="s">
        <v>4244</v>
      </c>
      <c r="C2630" s="2" t="s">
        <v>4326</v>
      </c>
      <c r="D2630" t="s">
        <v>282</v>
      </c>
      <c r="E2630" s="8" t="s">
        <v>166</v>
      </c>
      <c r="F2630" s="15" t="s">
        <v>118</v>
      </c>
      <c r="G2630" s="18" t="s">
        <v>4224</v>
      </c>
      <c r="H2630" s="6" t="s">
        <v>120</v>
      </c>
      <c r="I2630" s="4" t="s">
        <v>1529</v>
      </c>
      <c r="J2630" s="4" t="s">
        <v>121</v>
      </c>
      <c r="K2630" t="s">
        <v>235</v>
      </c>
      <c r="L2630" t="s">
        <v>4246</v>
      </c>
      <c r="M2630" t="s">
        <v>2388</v>
      </c>
      <c r="N2630" s="1" t="s">
        <v>247</v>
      </c>
    </row>
    <row r="2631" spans="1:14" x14ac:dyDescent="0.3">
      <c r="A2631" s="1" t="s">
        <v>4166</v>
      </c>
      <c r="B2631" t="s">
        <v>4244</v>
      </c>
      <c r="C2631" s="2" t="s">
        <v>4327</v>
      </c>
      <c r="D2631" t="s">
        <v>282</v>
      </c>
      <c r="E2631" s="8" t="s">
        <v>166</v>
      </c>
      <c r="F2631" s="15" t="s">
        <v>118</v>
      </c>
      <c r="G2631" s="18" t="s">
        <v>4224</v>
      </c>
      <c r="H2631" s="6" t="s">
        <v>120</v>
      </c>
      <c r="I2631" s="4" t="s">
        <v>1529</v>
      </c>
      <c r="J2631" s="4" t="s">
        <v>121</v>
      </c>
      <c r="K2631" t="s">
        <v>235</v>
      </c>
      <c r="L2631" t="s">
        <v>4246</v>
      </c>
      <c r="M2631" t="s">
        <v>2388</v>
      </c>
      <c r="N2631" s="1" t="s">
        <v>247</v>
      </c>
    </row>
    <row r="2632" spans="1:14" x14ac:dyDescent="0.3">
      <c r="A2632" s="1" t="s">
        <v>4166</v>
      </c>
      <c r="B2632" t="s">
        <v>4244</v>
      </c>
      <c r="C2632" s="2" t="s">
        <v>4328</v>
      </c>
      <c r="D2632" t="s">
        <v>282</v>
      </c>
      <c r="E2632" s="8" t="s">
        <v>166</v>
      </c>
      <c r="F2632" s="15" t="s">
        <v>118</v>
      </c>
      <c r="G2632" s="18" t="s">
        <v>4224</v>
      </c>
      <c r="H2632" s="6" t="s">
        <v>120</v>
      </c>
      <c r="I2632" s="4" t="s">
        <v>1529</v>
      </c>
      <c r="J2632" s="4" t="s">
        <v>121</v>
      </c>
      <c r="K2632" t="s">
        <v>238</v>
      </c>
      <c r="L2632" t="s">
        <v>4246</v>
      </c>
      <c r="M2632" t="s">
        <v>2388</v>
      </c>
      <c r="N2632" s="1" t="s">
        <v>247</v>
      </c>
    </row>
    <row r="2633" spans="1:14" x14ac:dyDescent="0.3">
      <c r="A2633" s="1" t="s">
        <v>4166</v>
      </c>
      <c r="B2633" t="s">
        <v>4244</v>
      </c>
      <c r="C2633" s="2" t="s">
        <v>4329</v>
      </c>
      <c r="D2633" t="s">
        <v>282</v>
      </c>
      <c r="E2633" s="8" t="s">
        <v>166</v>
      </c>
      <c r="F2633" s="15" t="s">
        <v>118</v>
      </c>
      <c r="G2633" s="18" t="s">
        <v>4224</v>
      </c>
      <c r="H2633" s="6" t="s">
        <v>120</v>
      </c>
      <c r="I2633" s="4" t="s">
        <v>1529</v>
      </c>
      <c r="J2633" s="4" t="s">
        <v>121</v>
      </c>
      <c r="K2633" t="s">
        <v>235</v>
      </c>
      <c r="L2633" t="s">
        <v>4246</v>
      </c>
      <c r="M2633" t="s">
        <v>2388</v>
      </c>
      <c r="N2633" s="1" t="s">
        <v>247</v>
      </c>
    </row>
    <row r="2634" spans="1:14" x14ac:dyDescent="0.3">
      <c r="A2634" s="1" t="s">
        <v>4166</v>
      </c>
      <c r="B2634" t="s">
        <v>4244</v>
      </c>
      <c r="C2634" s="2" t="s">
        <v>4330</v>
      </c>
      <c r="D2634" t="s">
        <v>282</v>
      </c>
      <c r="E2634" s="8" t="s">
        <v>166</v>
      </c>
      <c r="F2634" s="15" t="s">
        <v>118</v>
      </c>
      <c r="G2634" s="18" t="s">
        <v>4224</v>
      </c>
      <c r="H2634" s="6" t="s">
        <v>120</v>
      </c>
      <c r="I2634" s="4" t="s">
        <v>1529</v>
      </c>
      <c r="J2634" s="4" t="s">
        <v>121</v>
      </c>
      <c r="K2634" t="s">
        <v>235</v>
      </c>
      <c r="L2634" t="s">
        <v>4246</v>
      </c>
      <c r="M2634" t="s">
        <v>2388</v>
      </c>
      <c r="N2634" t="s">
        <v>247</v>
      </c>
    </row>
    <row r="2635" spans="1:14" x14ac:dyDescent="0.3">
      <c r="A2635" s="1" t="s">
        <v>4166</v>
      </c>
      <c r="B2635" t="s">
        <v>4244</v>
      </c>
      <c r="C2635" s="2" t="s">
        <v>4331</v>
      </c>
      <c r="D2635" t="s">
        <v>282</v>
      </c>
      <c r="E2635" s="8" t="s">
        <v>166</v>
      </c>
      <c r="F2635" s="15" t="s">
        <v>118</v>
      </c>
      <c r="G2635" s="18" t="s">
        <v>4224</v>
      </c>
      <c r="H2635" s="6" t="s">
        <v>120</v>
      </c>
      <c r="I2635" s="4" t="s">
        <v>1529</v>
      </c>
      <c r="J2635" s="4" t="s">
        <v>121</v>
      </c>
      <c r="K2635" t="s">
        <v>230</v>
      </c>
      <c r="L2635" t="s">
        <v>4246</v>
      </c>
      <c r="M2635" t="s">
        <v>2388</v>
      </c>
      <c r="N2635" s="1" t="s">
        <v>247</v>
      </c>
    </row>
    <row r="2636" spans="1:14" x14ac:dyDescent="0.3">
      <c r="A2636" s="1" t="s">
        <v>4166</v>
      </c>
      <c r="B2636" t="s">
        <v>4244</v>
      </c>
      <c r="C2636" s="2" t="s">
        <v>4332</v>
      </c>
      <c r="D2636" t="s">
        <v>282</v>
      </c>
      <c r="E2636" s="8" t="s">
        <v>166</v>
      </c>
      <c r="F2636" s="15" t="s">
        <v>118</v>
      </c>
      <c r="G2636" s="18" t="s">
        <v>4224</v>
      </c>
      <c r="H2636" s="6" t="s">
        <v>120</v>
      </c>
      <c r="I2636" s="4" t="s">
        <v>1529</v>
      </c>
      <c r="J2636" s="4" t="s">
        <v>121</v>
      </c>
      <c r="K2636" t="s">
        <v>230</v>
      </c>
      <c r="L2636" t="s">
        <v>4246</v>
      </c>
      <c r="M2636" t="s">
        <v>2388</v>
      </c>
      <c r="N2636" s="1" t="s">
        <v>247</v>
      </c>
    </row>
    <row r="2637" spans="1:14" x14ac:dyDescent="0.3">
      <c r="A2637" s="1" t="s">
        <v>4166</v>
      </c>
      <c r="B2637" t="s">
        <v>4244</v>
      </c>
      <c r="C2637" s="2" t="s">
        <v>4333</v>
      </c>
      <c r="D2637" t="s">
        <v>282</v>
      </c>
      <c r="E2637" s="8" t="s">
        <v>166</v>
      </c>
      <c r="F2637" s="15" t="s">
        <v>118</v>
      </c>
      <c r="G2637" s="18" t="s">
        <v>4224</v>
      </c>
      <c r="H2637" s="6" t="s">
        <v>120</v>
      </c>
      <c r="I2637" s="4" t="s">
        <v>1529</v>
      </c>
      <c r="J2637" s="4" t="s">
        <v>121</v>
      </c>
      <c r="K2637" t="s">
        <v>230</v>
      </c>
      <c r="L2637" t="s">
        <v>4246</v>
      </c>
      <c r="M2637" t="s">
        <v>2388</v>
      </c>
      <c r="N2637" s="1" t="s">
        <v>247</v>
      </c>
    </row>
    <row r="2638" spans="1:14" x14ac:dyDescent="0.3">
      <c r="A2638" s="1" t="s">
        <v>4166</v>
      </c>
      <c r="B2638" t="s">
        <v>4244</v>
      </c>
      <c r="C2638" s="2" t="s">
        <v>4334</v>
      </c>
      <c r="D2638" t="s">
        <v>282</v>
      </c>
      <c r="E2638" s="8" t="s">
        <v>166</v>
      </c>
      <c r="F2638" s="15" t="s">
        <v>118</v>
      </c>
      <c r="G2638" s="18" t="s">
        <v>4224</v>
      </c>
      <c r="H2638" s="6" t="s">
        <v>120</v>
      </c>
      <c r="I2638" s="4" t="s">
        <v>1529</v>
      </c>
      <c r="J2638" s="4" t="s">
        <v>121</v>
      </c>
      <c r="K2638" t="s">
        <v>235</v>
      </c>
      <c r="L2638" t="s">
        <v>4246</v>
      </c>
      <c r="M2638" t="s">
        <v>2388</v>
      </c>
      <c r="N2638" s="1" t="s">
        <v>247</v>
      </c>
    </row>
    <row r="2639" spans="1:14" x14ac:dyDescent="0.3">
      <c r="A2639" s="1" t="s">
        <v>4166</v>
      </c>
      <c r="B2639" t="s">
        <v>4244</v>
      </c>
      <c r="C2639" s="2" t="s">
        <v>4335</v>
      </c>
      <c r="D2639" t="s">
        <v>282</v>
      </c>
      <c r="E2639" s="8" t="s">
        <v>166</v>
      </c>
      <c r="F2639" s="15" t="s">
        <v>118</v>
      </c>
      <c r="G2639" s="18" t="s">
        <v>4224</v>
      </c>
      <c r="H2639" s="6" t="s">
        <v>120</v>
      </c>
      <c r="I2639" s="4" t="s">
        <v>1529</v>
      </c>
      <c r="J2639" s="4" t="s">
        <v>121</v>
      </c>
      <c r="K2639" t="s">
        <v>230</v>
      </c>
      <c r="L2639" t="s">
        <v>4246</v>
      </c>
      <c r="M2639" t="s">
        <v>2388</v>
      </c>
      <c r="N2639" s="1" t="s">
        <v>247</v>
      </c>
    </row>
    <row r="2640" spans="1:14" x14ac:dyDescent="0.3">
      <c r="A2640" s="1" t="s">
        <v>4166</v>
      </c>
      <c r="B2640" t="s">
        <v>4244</v>
      </c>
      <c r="C2640" s="2" t="s">
        <v>4336</v>
      </c>
      <c r="D2640" t="s">
        <v>282</v>
      </c>
      <c r="E2640" s="8" t="s">
        <v>166</v>
      </c>
      <c r="F2640" s="15" t="s">
        <v>118</v>
      </c>
      <c r="G2640" s="18" t="s">
        <v>4224</v>
      </c>
      <c r="H2640" s="6" t="s">
        <v>120</v>
      </c>
      <c r="I2640" s="4" t="s">
        <v>1529</v>
      </c>
      <c r="J2640" s="4" t="s">
        <v>121</v>
      </c>
      <c r="K2640" t="s">
        <v>235</v>
      </c>
      <c r="L2640" t="s">
        <v>4246</v>
      </c>
      <c r="M2640" t="s">
        <v>2388</v>
      </c>
      <c r="N2640" s="1" t="s">
        <v>247</v>
      </c>
    </row>
    <row r="2641" spans="1:14" x14ac:dyDescent="0.3">
      <c r="A2641" s="1" t="s">
        <v>4166</v>
      </c>
      <c r="B2641" t="s">
        <v>4244</v>
      </c>
      <c r="C2641" s="2" t="s">
        <v>4337</v>
      </c>
      <c r="D2641" t="s">
        <v>282</v>
      </c>
      <c r="E2641" s="8" t="s">
        <v>166</v>
      </c>
      <c r="F2641" s="15" t="s">
        <v>118</v>
      </c>
      <c r="G2641" s="18" t="s">
        <v>4224</v>
      </c>
      <c r="H2641" s="6" t="s">
        <v>120</v>
      </c>
      <c r="I2641" s="4" t="s">
        <v>1529</v>
      </c>
      <c r="J2641" s="4" t="s">
        <v>121</v>
      </c>
      <c r="K2641" t="s">
        <v>235</v>
      </c>
      <c r="L2641" t="s">
        <v>4246</v>
      </c>
      <c r="M2641" t="s">
        <v>2388</v>
      </c>
      <c r="N2641" t="s">
        <v>247</v>
      </c>
    </row>
    <row r="2642" spans="1:14" x14ac:dyDescent="0.3">
      <c r="A2642" s="1" t="s">
        <v>4166</v>
      </c>
      <c r="B2642" t="s">
        <v>4244</v>
      </c>
      <c r="C2642" s="2" t="s">
        <v>4338</v>
      </c>
      <c r="D2642" t="s">
        <v>282</v>
      </c>
      <c r="E2642" s="8" t="s">
        <v>166</v>
      </c>
      <c r="F2642" s="15" t="s">
        <v>118</v>
      </c>
      <c r="G2642" s="18" t="s">
        <v>4224</v>
      </c>
      <c r="H2642" s="6" t="s">
        <v>120</v>
      </c>
      <c r="I2642" s="4" t="s">
        <v>1529</v>
      </c>
      <c r="J2642" s="4" t="s">
        <v>121</v>
      </c>
      <c r="K2642" t="s">
        <v>235</v>
      </c>
      <c r="L2642" t="s">
        <v>4246</v>
      </c>
      <c r="M2642" t="s">
        <v>2388</v>
      </c>
      <c r="N2642" s="1" t="s">
        <v>247</v>
      </c>
    </row>
    <row r="2643" spans="1:14" x14ac:dyDescent="0.3">
      <c r="A2643" s="1" t="s">
        <v>4166</v>
      </c>
      <c r="B2643" t="s">
        <v>4244</v>
      </c>
      <c r="C2643" s="2" t="s">
        <v>4339</v>
      </c>
      <c r="D2643" t="s">
        <v>282</v>
      </c>
      <c r="E2643" s="8" t="s">
        <v>166</v>
      </c>
      <c r="F2643" s="15" t="s">
        <v>118</v>
      </c>
      <c r="G2643" s="18" t="s">
        <v>4224</v>
      </c>
      <c r="H2643" s="6" t="s">
        <v>120</v>
      </c>
      <c r="I2643" s="4" t="s">
        <v>1529</v>
      </c>
      <c r="J2643" s="4" t="s">
        <v>121</v>
      </c>
      <c r="K2643" t="s">
        <v>230</v>
      </c>
      <c r="L2643" t="s">
        <v>4246</v>
      </c>
      <c r="M2643" t="s">
        <v>2388</v>
      </c>
      <c r="N2643" t="s">
        <v>247</v>
      </c>
    </row>
    <row r="2644" spans="1:14" x14ac:dyDescent="0.3">
      <c r="A2644" s="1" t="s">
        <v>4166</v>
      </c>
      <c r="B2644" t="s">
        <v>4244</v>
      </c>
      <c r="C2644" s="2" t="s">
        <v>4340</v>
      </c>
      <c r="D2644" t="s">
        <v>282</v>
      </c>
      <c r="E2644" s="8" t="s">
        <v>166</v>
      </c>
      <c r="F2644" s="15" t="s">
        <v>118</v>
      </c>
      <c r="G2644" s="18" t="s">
        <v>4224</v>
      </c>
      <c r="H2644" s="6" t="s">
        <v>120</v>
      </c>
      <c r="I2644" s="4" t="s">
        <v>1529</v>
      </c>
      <c r="J2644" s="4" t="s">
        <v>121</v>
      </c>
      <c r="K2644" t="s">
        <v>230</v>
      </c>
      <c r="L2644" t="s">
        <v>4246</v>
      </c>
      <c r="M2644" t="s">
        <v>2388</v>
      </c>
      <c r="N2644" s="1" t="s">
        <v>247</v>
      </c>
    </row>
    <row r="2645" spans="1:14" x14ac:dyDescent="0.3">
      <c r="A2645" s="1" t="s">
        <v>4166</v>
      </c>
      <c r="B2645" t="s">
        <v>4244</v>
      </c>
      <c r="C2645" s="2" t="s">
        <v>4341</v>
      </c>
      <c r="D2645" t="s">
        <v>282</v>
      </c>
      <c r="E2645" s="8" t="s">
        <v>166</v>
      </c>
      <c r="F2645" s="15" t="s">
        <v>118</v>
      </c>
      <c r="G2645" s="18" t="s">
        <v>4224</v>
      </c>
      <c r="H2645" s="6" t="s">
        <v>120</v>
      </c>
      <c r="I2645" s="4" t="s">
        <v>1529</v>
      </c>
      <c r="J2645" s="4" t="s">
        <v>121</v>
      </c>
      <c r="K2645" t="s">
        <v>235</v>
      </c>
      <c r="L2645" t="s">
        <v>4246</v>
      </c>
      <c r="M2645" t="s">
        <v>2388</v>
      </c>
      <c r="N2645" t="s">
        <v>247</v>
      </c>
    </row>
    <row r="2646" spans="1:14" x14ac:dyDescent="0.3">
      <c r="A2646" s="1" t="s">
        <v>4166</v>
      </c>
      <c r="B2646" t="s">
        <v>4244</v>
      </c>
      <c r="C2646" s="2" t="s">
        <v>4342</v>
      </c>
      <c r="D2646" t="s">
        <v>282</v>
      </c>
      <c r="E2646" s="8" t="s">
        <v>166</v>
      </c>
      <c r="F2646" s="15" t="s">
        <v>118</v>
      </c>
      <c r="G2646" s="18" t="s">
        <v>4224</v>
      </c>
      <c r="H2646" s="6" t="s">
        <v>120</v>
      </c>
      <c r="I2646" s="4" t="s">
        <v>1529</v>
      </c>
      <c r="J2646" s="4" t="s">
        <v>121</v>
      </c>
      <c r="K2646" t="s">
        <v>238</v>
      </c>
      <c r="L2646" t="s">
        <v>4246</v>
      </c>
      <c r="M2646" t="s">
        <v>2388</v>
      </c>
      <c r="N2646" s="1" t="s">
        <v>247</v>
      </c>
    </row>
    <row r="2647" spans="1:14" x14ac:dyDescent="0.3">
      <c r="A2647" s="1" t="s">
        <v>4166</v>
      </c>
      <c r="B2647" t="s">
        <v>4244</v>
      </c>
      <c r="C2647" s="2" t="s">
        <v>4343</v>
      </c>
      <c r="D2647" t="s">
        <v>282</v>
      </c>
      <c r="E2647" s="8" t="s">
        <v>166</v>
      </c>
      <c r="F2647" s="15" t="s">
        <v>118</v>
      </c>
      <c r="G2647" s="18" t="s">
        <v>4224</v>
      </c>
      <c r="H2647" s="6" t="s">
        <v>120</v>
      </c>
      <c r="I2647" s="4" t="s">
        <v>1529</v>
      </c>
      <c r="J2647" s="4" t="s">
        <v>121</v>
      </c>
      <c r="K2647" t="s">
        <v>235</v>
      </c>
      <c r="L2647" t="s">
        <v>4246</v>
      </c>
      <c r="M2647" t="s">
        <v>2388</v>
      </c>
      <c r="N2647" s="1" t="s">
        <v>247</v>
      </c>
    </row>
    <row r="2648" spans="1:14" x14ac:dyDescent="0.3">
      <c r="A2648" s="1" t="s">
        <v>4166</v>
      </c>
      <c r="B2648" t="s">
        <v>4244</v>
      </c>
      <c r="C2648" s="2" t="s">
        <v>4344</v>
      </c>
      <c r="D2648" t="s">
        <v>282</v>
      </c>
      <c r="E2648" s="8" t="s">
        <v>166</v>
      </c>
      <c r="F2648" s="15" t="s">
        <v>118</v>
      </c>
      <c r="G2648" s="18" t="s">
        <v>4224</v>
      </c>
      <c r="H2648" s="6" t="s">
        <v>120</v>
      </c>
      <c r="I2648" s="4" t="s">
        <v>1529</v>
      </c>
      <c r="J2648" s="4" t="s">
        <v>121</v>
      </c>
      <c r="K2648" t="s">
        <v>230</v>
      </c>
      <c r="L2648" t="s">
        <v>4246</v>
      </c>
      <c r="M2648" t="s">
        <v>2388</v>
      </c>
      <c r="N2648" t="s">
        <v>247</v>
      </c>
    </row>
    <row r="2649" spans="1:14" x14ac:dyDescent="0.3">
      <c r="A2649" s="1" t="s">
        <v>4166</v>
      </c>
      <c r="B2649" t="s">
        <v>4244</v>
      </c>
      <c r="C2649" s="2" t="s">
        <v>4345</v>
      </c>
      <c r="D2649" t="s">
        <v>282</v>
      </c>
      <c r="E2649" s="8" t="s">
        <v>166</v>
      </c>
      <c r="F2649" s="15" t="s">
        <v>118</v>
      </c>
      <c r="G2649" s="18" t="s">
        <v>4224</v>
      </c>
      <c r="H2649" s="6" t="s">
        <v>120</v>
      </c>
      <c r="I2649" s="4" t="s">
        <v>1529</v>
      </c>
      <c r="J2649" s="4" t="s">
        <v>121</v>
      </c>
      <c r="K2649" t="s">
        <v>387</v>
      </c>
      <c r="L2649" t="s">
        <v>4246</v>
      </c>
      <c r="M2649" t="s">
        <v>2388</v>
      </c>
      <c r="N2649" t="s">
        <v>247</v>
      </c>
    </row>
    <row r="2650" spans="1:14" x14ac:dyDescent="0.3">
      <c r="A2650" s="1" t="s">
        <v>4166</v>
      </c>
      <c r="B2650" t="s">
        <v>4244</v>
      </c>
      <c r="C2650" s="2" t="s">
        <v>4346</v>
      </c>
      <c r="D2650" t="s">
        <v>282</v>
      </c>
      <c r="E2650" s="8" t="s">
        <v>166</v>
      </c>
      <c r="F2650" s="15" t="s">
        <v>118</v>
      </c>
      <c r="G2650" s="18" t="s">
        <v>4224</v>
      </c>
      <c r="H2650" s="6" t="s">
        <v>120</v>
      </c>
      <c r="I2650" s="4" t="s">
        <v>1529</v>
      </c>
      <c r="J2650" s="4" t="s">
        <v>121</v>
      </c>
      <c r="K2650" t="s">
        <v>230</v>
      </c>
      <c r="L2650" t="s">
        <v>4246</v>
      </c>
      <c r="M2650" t="s">
        <v>2388</v>
      </c>
      <c r="N2650" s="1" t="s">
        <v>247</v>
      </c>
    </row>
    <row r="2651" spans="1:14" x14ac:dyDescent="0.3">
      <c r="A2651" s="1" t="s">
        <v>4166</v>
      </c>
      <c r="B2651" t="s">
        <v>4244</v>
      </c>
      <c r="C2651" s="2" t="s">
        <v>4347</v>
      </c>
      <c r="D2651" t="s">
        <v>282</v>
      </c>
      <c r="E2651" s="8" t="s">
        <v>166</v>
      </c>
      <c r="F2651" s="15" t="s">
        <v>118</v>
      </c>
      <c r="G2651" s="18" t="s">
        <v>4224</v>
      </c>
      <c r="H2651" s="6" t="s">
        <v>120</v>
      </c>
      <c r="I2651" s="4" t="s">
        <v>1529</v>
      </c>
      <c r="J2651" s="4" t="s">
        <v>121</v>
      </c>
      <c r="K2651" t="s">
        <v>235</v>
      </c>
      <c r="L2651" t="s">
        <v>4246</v>
      </c>
      <c r="M2651" t="s">
        <v>2388</v>
      </c>
      <c r="N2651" s="1" t="s">
        <v>247</v>
      </c>
    </row>
    <row r="2652" spans="1:14" x14ac:dyDescent="0.3">
      <c r="A2652" s="1" t="s">
        <v>4166</v>
      </c>
      <c r="B2652" t="s">
        <v>4244</v>
      </c>
      <c r="C2652" s="2" t="s">
        <v>4348</v>
      </c>
      <c r="D2652" t="s">
        <v>282</v>
      </c>
      <c r="E2652" s="8" t="s">
        <v>166</v>
      </c>
      <c r="F2652" s="15" t="s">
        <v>118</v>
      </c>
      <c r="G2652" s="18" t="s">
        <v>4224</v>
      </c>
      <c r="H2652" s="6" t="s">
        <v>120</v>
      </c>
      <c r="I2652" s="4" t="s">
        <v>1529</v>
      </c>
      <c r="J2652" s="4" t="s">
        <v>121</v>
      </c>
      <c r="K2652" t="s">
        <v>238</v>
      </c>
      <c r="L2652" t="s">
        <v>4246</v>
      </c>
      <c r="M2652" t="s">
        <v>2388</v>
      </c>
      <c r="N2652" s="1" t="s">
        <v>247</v>
      </c>
    </row>
    <row r="2653" spans="1:14" x14ac:dyDescent="0.3">
      <c r="A2653" s="1" t="s">
        <v>4166</v>
      </c>
      <c r="B2653" t="s">
        <v>4244</v>
      </c>
      <c r="C2653" s="2" t="s">
        <v>4349</v>
      </c>
      <c r="D2653" t="s">
        <v>282</v>
      </c>
      <c r="E2653" s="7" t="s">
        <v>158</v>
      </c>
      <c r="F2653" s="15" t="s">
        <v>118</v>
      </c>
      <c r="G2653" s="18" t="s">
        <v>4224</v>
      </c>
      <c r="H2653" s="6" t="s">
        <v>120</v>
      </c>
      <c r="I2653" s="4" t="s">
        <v>1529</v>
      </c>
      <c r="J2653" s="4" t="s">
        <v>121</v>
      </c>
      <c r="K2653" t="s">
        <v>235</v>
      </c>
      <c r="L2653" t="s">
        <v>4246</v>
      </c>
      <c r="M2653" t="s">
        <v>2388</v>
      </c>
      <c r="N2653" t="s">
        <v>247</v>
      </c>
    </row>
    <row r="2654" spans="1:14" x14ac:dyDescent="0.3">
      <c r="A2654" s="1" t="s">
        <v>4166</v>
      </c>
      <c r="B2654" t="s">
        <v>4244</v>
      </c>
      <c r="C2654" s="2" t="s">
        <v>4350</v>
      </c>
      <c r="D2654" t="s">
        <v>282</v>
      </c>
      <c r="E2654" s="8" t="s">
        <v>166</v>
      </c>
      <c r="F2654" s="15" t="s">
        <v>118</v>
      </c>
      <c r="G2654" s="18" t="s">
        <v>4224</v>
      </c>
      <c r="H2654" s="6" t="s">
        <v>120</v>
      </c>
      <c r="I2654" s="4" t="s">
        <v>1529</v>
      </c>
      <c r="J2654" s="4" t="s">
        <v>121</v>
      </c>
      <c r="K2654" t="s">
        <v>230</v>
      </c>
      <c r="L2654" t="s">
        <v>4246</v>
      </c>
      <c r="M2654" t="s">
        <v>2388</v>
      </c>
      <c r="N2654" s="1" t="s">
        <v>247</v>
      </c>
    </row>
    <row r="2655" spans="1:14" x14ac:dyDescent="0.3">
      <c r="A2655" s="1" t="s">
        <v>4166</v>
      </c>
      <c r="B2655" t="s">
        <v>4244</v>
      </c>
      <c r="C2655" s="2" t="s">
        <v>4351</v>
      </c>
      <c r="D2655" t="s">
        <v>282</v>
      </c>
      <c r="E2655" s="8" t="s">
        <v>166</v>
      </c>
      <c r="F2655" s="15" t="s">
        <v>118</v>
      </c>
      <c r="G2655" s="18" t="s">
        <v>4224</v>
      </c>
      <c r="H2655" s="6" t="s">
        <v>120</v>
      </c>
      <c r="I2655" s="4" t="s">
        <v>1529</v>
      </c>
      <c r="J2655" s="4" t="s">
        <v>121</v>
      </c>
      <c r="K2655" t="s">
        <v>387</v>
      </c>
      <c r="L2655" t="s">
        <v>4246</v>
      </c>
      <c r="M2655" t="s">
        <v>2388</v>
      </c>
      <c r="N2655" s="1" t="s">
        <v>247</v>
      </c>
    </row>
    <row r="2656" spans="1:14" x14ac:dyDescent="0.3">
      <c r="A2656" s="1" t="s">
        <v>4166</v>
      </c>
      <c r="B2656" t="s">
        <v>4244</v>
      </c>
      <c r="C2656" s="2" t="s">
        <v>4352</v>
      </c>
      <c r="D2656" t="s">
        <v>282</v>
      </c>
      <c r="E2656" s="8" t="s">
        <v>166</v>
      </c>
      <c r="F2656" s="15" t="s">
        <v>118</v>
      </c>
      <c r="G2656" s="18" t="s">
        <v>4224</v>
      </c>
      <c r="H2656" s="6" t="s">
        <v>120</v>
      </c>
      <c r="I2656" s="4" t="s">
        <v>1529</v>
      </c>
      <c r="J2656" s="4" t="s">
        <v>121</v>
      </c>
      <c r="K2656" t="s">
        <v>230</v>
      </c>
      <c r="L2656" t="s">
        <v>4246</v>
      </c>
      <c r="M2656" t="s">
        <v>2388</v>
      </c>
      <c r="N2656" t="s">
        <v>247</v>
      </c>
    </row>
    <row r="2657" spans="1:14" x14ac:dyDescent="0.3">
      <c r="A2657" s="1" t="s">
        <v>4166</v>
      </c>
      <c r="B2657" t="s">
        <v>4244</v>
      </c>
      <c r="C2657" s="2" t="s">
        <v>4353</v>
      </c>
      <c r="D2657" t="s">
        <v>282</v>
      </c>
      <c r="E2657" s="8" t="s">
        <v>166</v>
      </c>
      <c r="F2657" s="15" t="s">
        <v>118</v>
      </c>
      <c r="G2657" s="18" t="s">
        <v>4224</v>
      </c>
      <c r="H2657" s="6" t="s">
        <v>120</v>
      </c>
      <c r="I2657" s="4" t="s">
        <v>1529</v>
      </c>
      <c r="J2657" s="4" t="s">
        <v>121</v>
      </c>
      <c r="K2657" t="s">
        <v>235</v>
      </c>
      <c r="L2657" t="s">
        <v>4246</v>
      </c>
      <c r="M2657" t="s">
        <v>2388</v>
      </c>
      <c r="N2657" t="s">
        <v>247</v>
      </c>
    </row>
    <row r="2658" spans="1:14" x14ac:dyDescent="0.3">
      <c r="A2658" s="1" t="s">
        <v>4166</v>
      </c>
      <c r="B2658" t="s">
        <v>4244</v>
      </c>
      <c r="C2658" s="2" t="s">
        <v>4354</v>
      </c>
      <c r="D2658" t="s">
        <v>282</v>
      </c>
      <c r="E2658" s="8" t="s">
        <v>166</v>
      </c>
      <c r="F2658" s="15" t="s">
        <v>118</v>
      </c>
      <c r="G2658" s="18" t="s">
        <v>4224</v>
      </c>
      <c r="H2658" s="6" t="s">
        <v>120</v>
      </c>
      <c r="I2658" s="4" t="s">
        <v>1529</v>
      </c>
      <c r="J2658" s="4" t="s">
        <v>121</v>
      </c>
      <c r="K2658" t="s">
        <v>230</v>
      </c>
      <c r="L2658" t="s">
        <v>4246</v>
      </c>
      <c r="M2658" t="s">
        <v>2388</v>
      </c>
      <c r="N2658" t="s">
        <v>247</v>
      </c>
    </row>
    <row r="2659" spans="1:14" x14ac:dyDescent="0.3">
      <c r="A2659" s="1" t="s">
        <v>4166</v>
      </c>
      <c r="B2659" t="s">
        <v>4244</v>
      </c>
      <c r="C2659" s="2" t="s">
        <v>4355</v>
      </c>
      <c r="D2659" t="s">
        <v>282</v>
      </c>
      <c r="E2659" s="8" t="s">
        <v>166</v>
      </c>
      <c r="F2659" s="15" t="s">
        <v>118</v>
      </c>
      <c r="G2659" s="18" t="s">
        <v>4224</v>
      </c>
      <c r="H2659" s="6" t="s">
        <v>120</v>
      </c>
      <c r="I2659" s="4" t="s">
        <v>1529</v>
      </c>
      <c r="J2659" s="4" t="s">
        <v>121</v>
      </c>
      <c r="K2659" t="s">
        <v>235</v>
      </c>
      <c r="L2659" t="s">
        <v>4246</v>
      </c>
      <c r="M2659" t="s">
        <v>2388</v>
      </c>
      <c r="N2659" s="1" t="s">
        <v>247</v>
      </c>
    </row>
    <row r="2660" spans="1:14" x14ac:dyDescent="0.3">
      <c r="A2660" s="1" t="s">
        <v>4166</v>
      </c>
      <c r="B2660" t="s">
        <v>4244</v>
      </c>
      <c r="C2660" s="2" t="s">
        <v>4356</v>
      </c>
      <c r="D2660" t="s">
        <v>282</v>
      </c>
      <c r="E2660" s="8" t="s">
        <v>166</v>
      </c>
      <c r="F2660" s="15" t="s">
        <v>118</v>
      </c>
      <c r="G2660" s="18" t="s">
        <v>4224</v>
      </c>
      <c r="H2660" s="6" t="s">
        <v>120</v>
      </c>
      <c r="I2660" s="4" t="s">
        <v>1529</v>
      </c>
      <c r="J2660" s="4" t="s">
        <v>121</v>
      </c>
      <c r="K2660" t="s">
        <v>230</v>
      </c>
      <c r="L2660" t="s">
        <v>4246</v>
      </c>
      <c r="M2660" t="s">
        <v>2388</v>
      </c>
      <c r="N2660" s="1" t="s">
        <v>247</v>
      </c>
    </row>
    <row r="2661" spans="1:14" x14ac:dyDescent="0.3">
      <c r="A2661" s="1" t="s">
        <v>4166</v>
      </c>
      <c r="B2661" t="s">
        <v>4244</v>
      </c>
      <c r="C2661" s="2" t="s">
        <v>4357</v>
      </c>
      <c r="D2661" t="s">
        <v>282</v>
      </c>
      <c r="E2661" s="8" t="s">
        <v>166</v>
      </c>
      <c r="F2661" s="15" t="s">
        <v>118</v>
      </c>
      <c r="G2661" s="18" t="s">
        <v>4224</v>
      </c>
      <c r="H2661" s="6" t="s">
        <v>120</v>
      </c>
      <c r="I2661" s="4" t="s">
        <v>1529</v>
      </c>
      <c r="J2661" s="4" t="s">
        <v>121</v>
      </c>
      <c r="K2661" t="s">
        <v>230</v>
      </c>
      <c r="L2661" t="s">
        <v>4246</v>
      </c>
      <c r="M2661" t="s">
        <v>2388</v>
      </c>
      <c r="N2661" t="s">
        <v>247</v>
      </c>
    </row>
    <row r="2662" spans="1:14" x14ac:dyDescent="0.3">
      <c r="A2662" s="1" t="s">
        <v>4166</v>
      </c>
      <c r="B2662" t="s">
        <v>4244</v>
      </c>
      <c r="C2662" s="2" t="s">
        <v>4358</v>
      </c>
      <c r="D2662" t="s">
        <v>282</v>
      </c>
      <c r="E2662" s="8" t="s">
        <v>166</v>
      </c>
      <c r="F2662" s="15" t="s">
        <v>118</v>
      </c>
      <c r="G2662" s="18" t="s">
        <v>4224</v>
      </c>
      <c r="H2662" s="6" t="s">
        <v>120</v>
      </c>
      <c r="I2662" s="4" t="s">
        <v>1529</v>
      </c>
      <c r="J2662" s="4" t="s">
        <v>121</v>
      </c>
      <c r="K2662" t="s">
        <v>235</v>
      </c>
      <c r="L2662" t="s">
        <v>4246</v>
      </c>
      <c r="M2662" t="s">
        <v>2388</v>
      </c>
      <c r="N2662" s="1" t="s">
        <v>247</v>
      </c>
    </row>
    <row r="2663" spans="1:14" x14ac:dyDescent="0.3">
      <c r="A2663" s="1" t="s">
        <v>4166</v>
      </c>
      <c r="B2663" t="s">
        <v>4244</v>
      </c>
      <c r="C2663" s="2" t="s">
        <v>4359</v>
      </c>
      <c r="D2663" t="s">
        <v>282</v>
      </c>
      <c r="E2663" s="8" t="s">
        <v>166</v>
      </c>
      <c r="F2663" s="15" t="s">
        <v>118</v>
      </c>
      <c r="G2663" s="18" t="s">
        <v>4224</v>
      </c>
      <c r="H2663" s="6" t="s">
        <v>120</v>
      </c>
      <c r="I2663" s="4" t="s">
        <v>1529</v>
      </c>
      <c r="J2663" s="4" t="s">
        <v>121</v>
      </c>
      <c r="K2663" t="s">
        <v>230</v>
      </c>
      <c r="L2663" t="s">
        <v>4246</v>
      </c>
      <c r="M2663" t="s">
        <v>2388</v>
      </c>
      <c r="N2663" s="1" t="s">
        <v>247</v>
      </c>
    </row>
    <row r="2664" spans="1:14" x14ac:dyDescent="0.3">
      <c r="A2664" s="1" t="s">
        <v>4166</v>
      </c>
      <c r="B2664" t="s">
        <v>4244</v>
      </c>
      <c r="C2664" s="2" t="s">
        <v>4360</v>
      </c>
      <c r="D2664" t="s">
        <v>282</v>
      </c>
      <c r="E2664" s="8" t="s">
        <v>166</v>
      </c>
      <c r="F2664" s="15" t="s">
        <v>118</v>
      </c>
      <c r="G2664" s="18" t="s">
        <v>4224</v>
      </c>
      <c r="H2664" s="6" t="s">
        <v>120</v>
      </c>
      <c r="I2664" s="4" t="s">
        <v>1529</v>
      </c>
      <c r="J2664" s="4" t="s">
        <v>121</v>
      </c>
      <c r="K2664" t="s">
        <v>230</v>
      </c>
      <c r="L2664" t="s">
        <v>4246</v>
      </c>
      <c r="M2664" t="s">
        <v>2388</v>
      </c>
      <c r="N2664" s="1" t="s">
        <v>247</v>
      </c>
    </row>
    <row r="2665" spans="1:14" x14ac:dyDescent="0.3">
      <c r="A2665" s="1" t="s">
        <v>4166</v>
      </c>
      <c r="B2665" t="s">
        <v>4244</v>
      </c>
      <c r="C2665" s="2" t="s">
        <v>4361</v>
      </c>
      <c r="D2665" t="s">
        <v>282</v>
      </c>
      <c r="E2665" s="8" t="s">
        <v>166</v>
      </c>
      <c r="F2665" s="15" t="s">
        <v>118</v>
      </c>
      <c r="G2665" s="18" t="s">
        <v>4224</v>
      </c>
      <c r="H2665" s="6" t="s">
        <v>120</v>
      </c>
      <c r="I2665" s="4" t="s">
        <v>1529</v>
      </c>
      <c r="J2665" s="4" t="s">
        <v>121</v>
      </c>
      <c r="K2665" t="s">
        <v>230</v>
      </c>
      <c r="L2665" t="s">
        <v>4246</v>
      </c>
      <c r="M2665" t="s">
        <v>2388</v>
      </c>
      <c r="N2665" s="1" t="s">
        <v>247</v>
      </c>
    </row>
    <row r="2666" spans="1:14" x14ac:dyDescent="0.3">
      <c r="A2666" s="1" t="s">
        <v>4166</v>
      </c>
      <c r="B2666" t="s">
        <v>4244</v>
      </c>
      <c r="C2666" s="2" t="s">
        <v>4362</v>
      </c>
      <c r="D2666" t="s">
        <v>282</v>
      </c>
      <c r="E2666" s="8" t="s">
        <v>166</v>
      </c>
      <c r="F2666" s="15" t="s">
        <v>118</v>
      </c>
      <c r="G2666" s="18" t="s">
        <v>4224</v>
      </c>
      <c r="H2666" s="6" t="s">
        <v>120</v>
      </c>
      <c r="I2666" s="4" t="s">
        <v>1529</v>
      </c>
      <c r="J2666" s="4" t="s">
        <v>121</v>
      </c>
      <c r="K2666" t="s">
        <v>230</v>
      </c>
      <c r="L2666" t="s">
        <v>4246</v>
      </c>
      <c r="M2666" t="s">
        <v>2388</v>
      </c>
      <c r="N2666" s="1" t="s">
        <v>247</v>
      </c>
    </row>
    <row r="2667" spans="1:14" x14ac:dyDescent="0.3">
      <c r="A2667" s="1" t="s">
        <v>4166</v>
      </c>
      <c r="B2667" t="s">
        <v>4244</v>
      </c>
      <c r="C2667" s="2" t="s">
        <v>4363</v>
      </c>
      <c r="D2667" t="s">
        <v>282</v>
      </c>
      <c r="E2667" s="8" t="s">
        <v>166</v>
      </c>
      <c r="F2667" s="15" t="s">
        <v>118</v>
      </c>
      <c r="G2667" s="18" t="s">
        <v>4224</v>
      </c>
      <c r="H2667" s="6" t="s">
        <v>120</v>
      </c>
      <c r="I2667" s="4" t="s">
        <v>1529</v>
      </c>
      <c r="J2667" s="4" t="s">
        <v>121</v>
      </c>
      <c r="K2667" t="s">
        <v>230</v>
      </c>
      <c r="L2667" t="s">
        <v>4246</v>
      </c>
      <c r="M2667" t="s">
        <v>2388</v>
      </c>
      <c r="N2667" s="1" t="s">
        <v>247</v>
      </c>
    </row>
    <row r="2668" spans="1:14" x14ac:dyDescent="0.3">
      <c r="A2668" s="1" t="s">
        <v>4166</v>
      </c>
      <c r="B2668" t="s">
        <v>4244</v>
      </c>
      <c r="C2668" s="2" t="s">
        <v>4364</v>
      </c>
      <c r="D2668" t="s">
        <v>282</v>
      </c>
      <c r="E2668" s="8" t="s">
        <v>166</v>
      </c>
      <c r="F2668" s="15" t="s">
        <v>118</v>
      </c>
      <c r="G2668" s="18" t="s">
        <v>4224</v>
      </c>
      <c r="H2668" s="6" t="s">
        <v>120</v>
      </c>
      <c r="I2668" s="4" t="s">
        <v>1529</v>
      </c>
      <c r="J2668" s="4" t="s">
        <v>121</v>
      </c>
      <c r="K2668" t="s">
        <v>230</v>
      </c>
      <c r="L2668" t="s">
        <v>4246</v>
      </c>
      <c r="M2668" t="s">
        <v>2388</v>
      </c>
      <c r="N2668" s="1" t="s">
        <v>247</v>
      </c>
    </row>
    <row r="2669" spans="1:14" x14ac:dyDescent="0.3">
      <c r="A2669" s="1" t="s">
        <v>4166</v>
      </c>
      <c r="B2669" t="s">
        <v>4244</v>
      </c>
      <c r="C2669" s="2" t="s">
        <v>4365</v>
      </c>
      <c r="D2669" t="s">
        <v>282</v>
      </c>
      <c r="E2669" s="8" t="s">
        <v>166</v>
      </c>
      <c r="F2669" s="15" t="s">
        <v>118</v>
      </c>
      <c r="G2669" s="18" t="s">
        <v>4224</v>
      </c>
      <c r="H2669" s="6" t="s">
        <v>120</v>
      </c>
      <c r="I2669" s="4" t="s">
        <v>1529</v>
      </c>
      <c r="J2669" s="4" t="s">
        <v>121</v>
      </c>
      <c r="K2669" t="s">
        <v>230</v>
      </c>
      <c r="L2669" t="s">
        <v>4246</v>
      </c>
      <c r="M2669" t="s">
        <v>2388</v>
      </c>
      <c r="N2669" s="1" t="s">
        <v>247</v>
      </c>
    </row>
    <row r="2670" spans="1:14" x14ac:dyDescent="0.3">
      <c r="A2670" s="1" t="s">
        <v>4166</v>
      </c>
      <c r="B2670" t="s">
        <v>4244</v>
      </c>
      <c r="C2670" s="2" t="s">
        <v>4366</v>
      </c>
      <c r="D2670" t="s">
        <v>282</v>
      </c>
      <c r="E2670" s="8" t="s">
        <v>166</v>
      </c>
      <c r="F2670" s="15" t="s">
        <v>118</v>
      </c>
      <c r="G2670" s="18" t="s">
        <v>4224</v>
      </c>
      <c r="H2670" s="6" t="s">
        <v>120</v>
      </c>
      <c r="I2670" s="4" t="s">
        <v>1529</v>
      </c>
      <c r="J2670" s="4" t="s">
        <v>121</v>
      </c>
      <c r="K2670" t="s">
        <v>235</v>
      </c>
      <c r="L2670" t="s">
        <v>4246</v>
      </c>
      <c r="M2670" t="s">
        <v>2388</v>
      </c>
      <c r="N2670" s="1" t="s">
        <v>247</v>
      </c>
    </row>
    <row r="2671" spans="1:14" x14ac:dyDescent="0.3">
      <c r="A2671" s="1" t="s">
        <v>4166</v>
      </c>
      <c r="B2671" t="s">
        <v>4244</v>
      </c>
      <c r="C2671" s="2" t="s">
        <v>4367</v>
      </c>
      <c r="D2671" t="s">
        <v>282</v>
      </c>
      <c r="E2671" s="8" t="s">
        <v>166</v>
      </c>
      <c r="F2671" s="15" t="s">
        <v>118</v>
      </c>
      <c r="G2671" s="18" t="s">
        <v>4224</v>
      </c>
      <c r="H2671" s="6" t="s">
        <v>120</v>
      </c>
      <c r="I2671" s="4" t="s">
        <v>1529</v>
      </c>
      <c r="J2671" s="4" t="s">
        <v>121</v>
      </c>
      <c r="K2671" t="s">
        <v>235</v>
      </c>
      <c r="L2671" t="s">
        <v>4246</v>
      </c>
      <c r="M2671" t="s">
        <v>2388</v>
      </c>
      <c r="N2671" s="1" t="s">
        <v>247</v>
      </c>
    </row>
    <row r="2672" spans="1:14" x14ac:dyDescent="0.3">
      <c r="A2672" s="1" t="s">
        <v>4166</v>
      </c>
      <c r="B2672" t="s">
        <v>4244</v>
      </c>
      <c r="C2672" s="2" t="s">
        <v>4368</v>
      </c>
      <c r="D2672" t="s">
        <v>282</v>
      </c>
      <c r="E2672" s="8" t="s">
        <v>166</v>
      </c>
      <c r="F2672" s="15" t="s">
        <v>118</v>
      </c>
      <c r="G2672" s="18" t="s">
        <v>4224</v>
      </c>
      <c r="H2672" s="6" t="s">
        <v>120</v>
      </c>
      <c r="I2672" s="4" t="s">
        <v>1529</v>
      </c>
      <c r="J2672" s="4" t="s">
        <v>121</v>
      </c>
      <c r="K2672" t="s">
        <v>387</v>
      </c>
      <c r="L2672" t="s">
        <v>4246</v>
      </c>
      <c r="M2672" t="s">
        <v>2388</v>
      </c>
      <c r="N2672" s="1" t="s">
        <v>247</v>
      </c>
    </row>
    <row r="2673" spans="1:14" x14ac:dyDescent="0.3">
      <c r="A2673" s="1" t="s">
        <v>4166</v>
      </c>
      <c r="B2673" t="s">
        <v>4244</v>
      </c>
      <c r="C2673" s="2" t="s">
        <v>4369</v>
      </c>
      <c r="D2673" t="s">
        <v>282</v>
      </c>
      <c r="E2673" s="8" t="s">
        <v>166</v>
      </c>
      <c r="F2673" s="15" t="s">
        <v>118</v>
      </c>
      <c r="G2673" s="18" t="s">
        <v>4224</v>
      </c>
      <c r="H2673" s="6" t="s">
        <v>120</v>
      </c>
      <c r="I2673" s="4" t="s">
        <v>1529</v>
      </c>
      <c r="J2673" s="4" t="s">
        <v>121</v>
      </c>
      <c r="K2673" t="s">
        <v>387</v>
      </c>
      <c r="L2673" t="s">
        <v>4246</v>
      </c>
      <c r="M2673" t="s">
        <v>2388</v>
      </c>
      <c r="N2673" s="1" t="s">
        <v>247</v>
      </c>
    </row>
    <row r="2674" spans="1:14" x14ac:dyDescent="0.3">
      <c r="A2674" s="1" t="s">
        <v>4166</v>
      </c>
      <c r="B2674" t="s">
        <v>4244</v>
      </c>
      <c r="C2674" s="2" t="s">
        <v>4370</v>
      </c>
      <c r="D2674" t="s">
        <v>282</v>
      </c>
      <c r="E2674" s="8" t="s">
        <v>166</v>
      </c>
      <c r="F2674" s="15" t="s">
        <v>118</v>
      </c>
      <c r="G2674" s="18" t="s">
        <v>4224</v>
      </c>
      <c r="H2674" s="6" t="s">
        <v>120</v>
      </c>
      <c r="I2674" s="4" t="s">
        <v>1529</v>
      </c>
      <c r="J2674" s="4" t="s">
        <v>121</v>
      </c>
      <c r="K2674" t="s">
        <v>230</v>
      </c>
      <c r="L2674" t="s">
        <v>4246</v>
      </c>
      <c r="M2674" t="s">
        <v>2388</v>
      </c>
      <c r="N2674" s="1" t="s">
        <v>247</v>
      </c>
    </row>
    <row r="2675" spans="1:14" x14ac:dyDescent="0.3">
      <c r="A2675" s="1" t="s">
        <v>4166</v>
      </c>
      <c r="B2675" t="s">
        <v>4244</v>
      </c>
      <c r="C2675" s="2" t="s">
        <v>4371</v>
      </c>
      <c r="D2675" t="s">
        <v>282</v>
      </c>
      <c r="E2675" s="8" t="s">
        <v>166</v>
      </c>
      <c r="F2675" s="15" t="s">
        <v>118</v>
      </c>
      <c r="G2675" s="18" t="s">
        <v>4224</v>
      </c>
      <c r="H2675" s="6" t="s">
        <v>120</v>
      </c>
      <c r="I2675" s="4" t="s">
        <v>1529</v>
      </c>
      <c r="J2675" s="4" t="s">
        <v>121</v>
      </c>
      <c r="K2675" t="s">
        <v>387</v>
      </c>
      <c r="L2675" t="s">
        <v>4246</v>
      </c>
      <c r="M2675" t="s">
        <v>2388</v>
      </c>
      <c r="N2675" s="1" t="s">
        <v>247</v>
      </c>
    </row>
    <row r="2676" spans="1:14" x14ac:dyDescent="0.3">
      <c r="A2676" s="1" t="s">
        <v>4166</v>
      </c>
      <c r="B2676" t="s">
        <v>4244</v>
      </c>
      <c r="C2676" s="2" t="s">
        <v>4372</v>
      </c>
      <c r="D2676" t="s">
        <v>282</v>
      </c>
      <c r="E2676" s="8" t="s">
        <v>166</v>
      </c>
      <c r="F2676" s="15" t="s">
        <v>118</v>
      </c>
      <c r="G2676" s="18" t="s">
        <v>4224</v>
      </c>
      <c r="H2676" s="6" t="s">
        <v>120</v>
      </c>
      <c r="I2676" s="4" t="s">
        <v>1529</v>
      </c>
      <c r="J2676" s="4" t="s">
        <v>121</v>
      </c>
      <c r="K2676" t="s">
        <v>230</v>
      </c>
      <c r="L2676" t="s">
        <v>4246</v>
      </c>
      <c r="M2676" t="s">
        <v>2388</v>
      </c>
      <c r="N2676" s="1" t="s">
        <v>247</v>
      </c>
    </row>
    <row r="2677" spans="1:14" x14ac:dyDescent="0.3">
      <c r="A2677" s="1" t="s">
        <v>4166</v>
      </c>
      <c r="B2677" t="s">
        <v>4244</v>
      </c>
      <c r="C2677" s="2" t="s">
        <v>4373</v>
      </c>
      <c r="D2677" t="s">
        <v>282</v>
      </c>
      <c r="E2677" s="8" t="s">
        <v>166</v>
      </c>
      <c r="F2677" s="15" t="s">
        <v>118</v>
      </c>
      <c r="G2677" s="18" t="s">
        <v>4224</v>
      </c>
      <c r="H2677" s="6" t="s">
        <v>120</v>
      </c>
      <c r="I2677" s="4" t="s">
        <v>1529</v>
      </c>
      <c r="J2677" s="4" t="s">
        <v>121</v>
      </c>
      <c r="K2677" t="s">
        <v>387</v>
      </c>
      <c r="L2677" t="s">
        <v>4246</v>
      </c>
      <c r="M2677" t="s">
        <v>2388</v>
      </c>
      <c r="N2677" t="s">
        <v>247</v>
      </c>
    </row>
    <row r="2678" spans="1:14" x14ac:dyDescent="0.3">
      <c r="A2678" s="1" t="s">
        <v>4166</v>
      </c>
      <c r="B2678" t="s">
        <v>4244</v>
      </c>
      <c r="C2678" s="2" t="s">
        <v>4374</v>
      </c>
      <c r="D2678" t="s">
        <v>282</v>
      </c>
      <c r="E2678" s="8" t="s">
        <v>166</v>
      </c>
      <c r="F2678" s="15" t="s">
        <v>118</v>
      </c>
      <c r="G2678" s="18" t="s">
        <v>4224</v>
      </c>
      <c r="H2678" s="6" t="s">
        <v>120</v>
      </c>
      <c r="I2678" s="4" t="s">
        <v>1529</v>
      </c>
      <c r="J2678" s="4" t="s">
        <v>121</v>
      </c>
      <c r="K2678" t="s">
        <v>230</v>
      </c>
      <c r="L2678" t="s">
        <v>4246</v>
      </c>
      <c r="M2678" t="s">
        <v>2388</v>
      </c>
      <c r="N2678" s="1" t="s">
        <v>247</v>
      </c>
    </row>
    <row r="2679" spans="1:14" x14ac:dyDescent="0.3">
      <c r="A2679" s="1" t="s">
        <v>4166</v>
      </c>
      <c r="B2679" t="s">
        <v>4244</v>
      </c>
      <c r="C2679" s="2" t="s">
        <v>4375</v>
      </c>
      <c r="D2679" t="s">
        <v>282</v>
      </c>
      <c r="E2679" s="8" t="s">
        <v>166</v>
      </c>
      <c r="F2679" s="15" t="s">
        <v>118</v>
      </c>
      <c r="G2679" s="18" t="s">
        <v>4224</v>
      </c>
      <c r="H2679" s="6" t="s">
        <v>120</v>
      </c>
      <c r="I2679" s="4" t="s">
        <v>1529</v>
      </c>
      <c r="J2679" s="4" t="s">
        <v>121</v>
      </c>
      <c r="K2679" t="s">
        <v>230</v>
      </c>
      <c r="L2679" t="s">
        <v>4246</v>
      </c>
      <c r="M2679" t="s">
        <v>2388</v>
      </c>
      <c r="N2679" s="1" t="s">
        <v>247</v>
      </c>
    </row>
    <row r="2680" spans="1:14" x14ac:dyDescent="0.3">
      <c r="A2680" s="1" t="s">
        <v>4166</v>
      </c>
      <c r="B2680" t="s">
        <v>4244</v>
      </c>
      <c r="C2680" s="2" t="s">
        <v>4376</v>
      </c>
      <c r="D2680" t="s">
        <v>282</v>
      </c>
      <c r="E2680" s="8" t="s">
        <v>166</v>
      </c>
      <c r="F2680" s="15" t="s">
        <v>118</v>
      </c>
      <c r="G2680" s="18" t="s">
        <v>4224</v>
      </c>
      <c r="H2680" s="6" t="s">
        <v>120</v>
      </c>
      <c r="I2680" s="4" t="s">
        <v>1529</v>
      </c>
      <c r="J2680" s="4" t="s">
        <v>121</v>
      </c>
      <c r="K2680" t="s">
        <v>235</v>
      </c>
      <c r="L2680" t="s">
        <v>4246</v>
      </c>
      <c r="M2680" t="s">
        <v>2388</v>
      </c>
      <c r="N2680" s="1" t="s">
        <v>247</v>
      </c>
    </row>
    <row r="2681" spans="1:14" x14ac:dyDescent="0.3">
      <c r="A2681" s="1" t="s">
        <v>4166</v>
      </c>
      <c r="B2681" t="s">
        <v>4244</v>
      </c>
      <c r="C2681" s="2" t="s">
        <v>4377</v>
      </c>
      <c r="D2681" t="s">
        <v>282</v>
      </c>
      <c r="E2681" s="8" t="s">
        <v>166</v>
      </c>
      <c r="F2681" s="15" t="s">
        <v>118</v>
      </c>
      <c r="G2681" s="18" t="s">
        <v>4224</v>
      </c>
      <c r="H2681" s="6" t="s">
        <v>120</v>
      </c>
      <c r="I2681" s="4" t="s">
        <v>1529</v>
      </c>
      <c r="J2681" s="4" t="s">
        <v>121</v>
      </c>
      <c r="K2681" t="s">
        <v>387</v>
      </c>
      <c r="L2681" t="s">
        <v>4246</v>
      </c>
      <c r="M2681" t="s">
        <v>2388</v>
      </c>
      <c r="N2681" s="1" t="s">
        <v>247</v>
      </c>
    </row>
    <row r="2682" spans="1:14" x14ac:dyDescent="0.3">
      <c r="A2682" s="1" t="s">
        <v>4166</v>
      </c>
      <c r="B2682" t="s">
        <v>4244</v>
      </c>
      <c r="C2682" s="2" t="s">
        <v>4378</v>
      </c>
      <c r="D2682" t="s">
        <v>282</v>
      </c>
      <c r="E2682" s="8" t="s">
        <v>166</v>
      </c>
      <c r="F2682" s="15" t="s">
        <v>118</v>
      </c>
      <c r="G2682" s="18" t="s">
        <v>4224</v>
      </c>
      <c r="H2682" s="6" t="s">
        <v>120</v>
      </c>
      <c r="I2682" s="4" t="s">
        <v>1529</v>
      </c>
      <c r="J2682" s="4" t="s">
        <v>121</v>
      </c>
      <c r="K2682" t="s">
        <v>230</v>
      </c>
      <c r="L2682" t="s">
        <v>4246</v>
      </c>
      <c r="M2682" t="s">
        <v>2388</v>
      </c>
      <c r="N2682" s="1" t="s">
        <v>247</v>
      </c>
    </row>
    <row r="2683" spans="1:14" x14ac:dyDescent="0.3">
      <c r="A2683" s="1" t="s">
        <v>4166</v>
      </c>
      <c r="B2683" t="s">
        <v>4244</v>
      </c>
      <c r="C2683" s="2" t="s">
        <v>4379</v>
      </c>
      <c r="D2683" t="s">
        <v>282</v>
      </c>
      <c r="E2683" s="8" t="s">
        <v>166</v>
      </c>
      <c r="F2683" s="15" t="s">
        <v>118</v>
      </c>
      <c r="G2683" s="18" t="s">
        <v>4224</v>
      </c>
      <c r="H2683" s="6" t="s">
        <v>120</v>
      </c>
      <c r="I2683" s="4" t="s">
        <v>1529</v>
      </c>
      <c r="J2683" s="4" t="s">
        <v>121</v>
      </c>
      <c r="K2683" t="s">
        <v>238</v>
      </c>
      <c r="L2683" t="s">
        <v>4246</v>
      </c>
      <c r="M2683" t="s">
        <v>2388</v>
      </c>
      <c r="N2683" s="1" t="s">
        <v>247</v>
      </c>
    </row>
    <row r="2684" spans="1:14" x14ac:dyDescent="0.3">
      <c r="A2684" s="1" t="s">
        <v>4166</v>
      </c>
      <c r="B2684" t="s">
        <v>4244</v>
      </c>
      <c r="C2684" s="2" t="s">
        <v>4380</v>
      </c>
      <c r="D2684" t="s">
        <v>282</v>
      </c>
      <c r="E2684" s="8" t="s">
        <v>166</v>
      </c>
      <c r="F2684" s="15" t="s">
        <v>118</v>
      </c>
      <c r="G2684" s="18" t="s">
        <v>4224</v>
      </c>
      <c r="H2684" s="6" t="s">
        <v>120</v>
      </c>
      <c r="I2684" s="4" t="s">
        <v>1529</v>
      </c>
      <c r="J2684" s="4" t="s">
        <v>121</v>
      </c>
      <c r="K2684" t="s">
        <v>235</v>
      </c>
      <c r="L2684" t="s">
        <v>4246</v>
      </c>
      <c r="M2684" t="s">
        <v>2388</v>
      </c>
      <c r="N2684" s="1" t="s">
        <v>247</v>
      </c>
    </row>
    <row r="2685" spans="1:14" x14ac:dyDescent="0.3">
      <c r="A2685" s="1" t="s">
        <v>4166</v>
      </c>
      <c r="B2685" t="s">
        <v>4244</v>
      </c>
      <c r="C2685" s="2" t="s">
        <v>4381</v>
      </c>
      <c r="D2685" t="s">
        <v>282</v>
      </c>
      <c r="E2685" s="8" t="s">
        <v>166</v>
      </c>
      <c r="F2685" s="15" t="s">
        <v>118</v>
      </c>
      <c r="G2685" s="18" t="s">
        <v>4224</v>
      </c>
      <c r="H2685" s="6" t="s">
        <v>120</v>
      </c>
      <c r="I2685" s="4" t="s">
        <v>1529</v>
      </c>
      <c r="J2685" s="4" t="s">
        <v>121</v>
      </c>
      <c r="K2685" t="s">
        <v>235</v>
      </c>
      <c r="L2685" t="s">
        <v>4246</v>
      </c>
      <c r="M2685" t="s">
        <v>2388</v>
      </c>
      <c r="N2685" t="s">
        <v>247</v>
      </c>
    </row>
    <row r="2686" spans="1:14" x14ac:dyDescent="0.3">
      <c r="A2686" s="1" t="s">
        <v>4166</v>
      </c>
      <c r="B2686" t="s">
        <v>4244</v>
      </c>
      <c r="C2686" s="2" t="s">
        <v>4382</v>
      </c>
      <c r="D2686" t="s">
        <v>282</v>
      </c>
      <c r="E2686" s="8" t="s">
        <v>166</v>
      </c>
      <c r="F2686" s="15" t="s">
        <v>118</v>
      </c>
      <c r="G2686" s="18" t="s">
        <v>4224</v>
      </c>
      <c r="H2686" s="6" t="s">
        <v>120</v>
      </c>
      <c r="I2686" s="4" t="s">
        <v>1529</v>
      </c>
      <c r="J2686" s="4" t="s">
        <v>121</v>
      </c>
      <c r="K2686" t="s">
        <v>235</v>
      </c>
      <c r="L2686" t="s">
        <v>4246</v>
      </c>
      <c r="M2686" t="s">
        <v>2388</v>
      </c>
      <c r="N2686" s="1" t="s">
        <v>247</v>
      </c>
    </row>
    <row r="2687" spans="1:14" x14ac:dyDescent="0.3">
      <c r="A2687" s="1" t="s">
        <v>4166</v>
      </c>
      <c r="B2687" t="s">
        <v>4244</v>
      </c>
      <c r="C2687" s="2" t="s">
        <v>4383</v>
      </c>
      <c r="D2687" t="s">
        <v>282</v>
      </c>
      <c r="E2687" s="8" t="s">
        <v>166</v>
      </c>
      <c r="F2687" s="15" t="s">
        <v>118</v>
      </c>
      <c r="G2687" s="18" t="s">
        <v>4224</v>
      </c>
      <c r="H2687" s="6" t="s">
        <v>120</v>
      </c>
      <c r="I2687" s="4" t="s">
        <v>1529</v>
      </c>
      <c r="J2687" s="4" t="s">
        <v>121</v>
      </c>
      <c r="K2687" t="s">
        <v>235</v>
      </c>
      <c r="L2687" t="s">
        <v>4246</v>
      </c>
      <c r="M2687" t="s">
        <v>2388</v>
      </c>
      <c r="N2687" t="s">
        <v>247</v>
      </c>
    </row>
    <row r="2688" spans="1:14" x14ac:dyDescent="0.3">
      <c r="A2688" s="1" t="s">
        <v>4166</v>
      </c>
      <c r="B2688" t="s">
        <v>4244</v>
      </c>
      <c r="C2688" s="2" t="s">
        <v>4384</v>
      </c>
      <c r="D2688" t="s">
        <v>282</v>
      </c>
      <c r="E2688" s="8" t="s">
        <v>166</v>
      </c>
      <c r="F2688" s="15" t="s">
        <v>118</v>
      </c>
      <c r="G2688" s="18" t="s">
        <v>4224</v>
      </c>
      <c r="H2688" s="6" t="s">
        <v>120</v>
      </c>
      <c r="I2688" s="4" t="s">
        <v>1529</v>
      </c>
      <c r="J2688" s="4" t="s">
        <v>121</v>
      </c>
      <c r="K2688" t="s">
        <v>235</v>
      </c>
      <c r="L2688" t="s">
        <v>4246</v>
      </c>
      <c r="M2688" t="s">
        <v>2388</v>
      </c>
      <c r="N2688" t="s">
        <v>247</v>
      </c>
    </row>
    <row r="2689" spans="1:14" x14ac:dyDescent="0.3">
      <c r="A2689" s="1" t="s">
        <v>4166</v>
      </c>
      <c r="B2689" t="s">
        <v>4244</v>
      </c>
      <c r="C2689" s="2" t="s">
        <v>4385</v>
      </c>
      <c r="D2689" t="s">
        <v>282</v>
      </c>
      <c r="E2689" s="8" t="s">
        <v>166</v>
      </c>
      <c r="F2689" s="15" t="s">
        <v>118</v>
      </c>
      <c r="G2689" s="18" t="s">
        <v>4224</v>
      </c>
      <c r="H2689" s="6" t="s">
        <v>120</v>
      </c>
      <c r="I2689" s="4" t="s">
        <v>1529</v>
      </c>
      <c r="J2689" s="4" t="s">
        <v>121</v>
      </c>
      <c r="K2689" t="s">
        <v>238</v>
      </c>
      <c r="L2689" t="s">
        <v>4246</v>
      </c>
      <c r="M2689" t="s">
        <v>2388</v>
      </c>
      <c r="N2689" t="s">
        <v>247</v>
      </c>
    </row>
    <row r="2690" spans="1:14" x14ac:dyDescent="0.3">
      <c r="A2690" s="1" t="s">
        <v>4166</v>
      </c>
      <c r="B2690" t="s">
        <v>4244</v>
      </c>
      <c r="C2690" s="2" t="s">
        <v>4386</v>
      </c>
      <c r="D2690" t="s">
        <v>282</v>
      </c>
      <c r="E2690" s="8" t="s">
        <v>166</v>
      </c>
      <c r="F2690" s="15" t="s">
        <v>118</v>
      </c>
      <c r="G2690" s="18" t="s">
        <v>4224</v>
      </c>
      <c r="H2690" s="6" t="s">
        <v>120</v>
      </c>
      <c r="I2690" s="4" t="s">
        <v>1529</v>
      </c>
      <c r="J2690" s="4" t="s">
        <v>121</v>
      </c>
      <c r="K2690" t="s">
        <v>230</v>
      </c>
      <c r="L2690" t="s">
        <v>4246</v>
      </c>
      <c r="M2690" t="s">
        <v>2388</v>
      </c>
      <c r="N2690" t="s">
        <v>247</v>
      </c>
    </row>
    <row r="2691" spans="1:14" x14ac:dyDescent="0.3">
      <c r="A2691" s="1" t="s">
        <v>4166</v>
      </c>
      <c r="B2691" t="s">
        <v>4244</v>
      </c>
      <c r="C2691" s="2" t="s">
        <v>4387</v>
      </c>
      <c r="D2691" t="s">
        <v>282</v>
      </c>
      <c r="E2691" s="8" t="s">
        <v>166</v>
      </c>
      <c r="F2691" s="15" t="s">
        <v>118</v>
      </c>
      <c r="G2691" s="18" t="s">
        <v>4224</v>
      </c>
      <c r="H2691" s="6" t="s">
        <v>120</v>
      </c>
      <c r="I2691" s="4" t="s">
        <v>1529</v>
      </c>
      <c r="J2691" s="4" t="s">
        <v>121</v>
      </c>
      <c r="K2691" t="s">
        <v>230</v>
      </c>
      <c r="L2691" t="s">
        <v>4246</v>
      </c>
      <c r="M2691" t="s">
        <v>2388</v>
      </c>
      <c r="N2691" t="s">
        <v>247</v>
      </c>
    </row>
    <row r="2692" spans="1:14" x14ac:dyDescent="0.3">
      <c r="A2692" s="1" t="s">
        <v>4166</v>
      </c>
      <c r="B2692" t="s">
        <v>4244</v>
      </c>
      <c r="C2692" s="2" t="s">
        <v>4388</v>
      </c>
      <c r="D2692" t="s">
        <v>282</v>
      </c>
      <c r="E2692" s="8" t="s">
        <v>166</v>
      </c>
      <c r="F2692" s="15" t="s">
        <v>118</v>
      </c>
      <c r="G2692" s="18" t="s">
        <v>4224</v>
      </c>
      <c r="H2692" s="6" t="s">
        <v>120</v>
      </c>
      <c r="I2692" s="4" t="s">
        <v>1529</v>
      </c>
      <c r="J2692" s="4" t="s">
        <v>121</v>
      </c>
      <c r="K2692" t="s">
        <v>238</v>
      </c>
      <c r="L2692" t="s">
        <v>4246</v>
      </c>
      <c r="M2692" t="s">
        <v>2388</v>
      </c>
      <c r="N2692" t="s">
        <v>247</v>
      </c>
    </row>
    <row r="2693" spans="1:14" x14ac:dyDescent="0.3">
      <c r="A2693" s="1" t="s">
        <v>4166</v>
      </c>
      <c r="B2693" t="s">
        <v>4244</v>
      </c>
      <c r="C2693" s="2" t="s">
        <v>4389</v>
      </c>
      <c r="D2693" t="s">
        <v>282</v>
      </c>
      <c r="E2693" s="8" t="s">
        <v>166</v>
      </c>
      <c r="F2693" s="15" t="s">
        <v>118</v>
      </c>
      <c r="G2693" s="18" t="s">
        <v>4224</v>
      </c>
      <c r="H2693" s="6" t="s">
        <v>120</v>
      </c>
      <c r="I2693" s="4" t="s">
        <v>1529</v>
      </c>
      <c r="J2693" s="4" t="s">
        <v>121</v>
      </c>
      <c r="K2693" t="s">
        <v>235</v>
      </c>
      <c r="L2693" t="s">
        <v>4246</v>
      </c>
      <c r="M2693" t="s">
        <v>2388</v>
      </c>
      <c r="N2693" t="s">
        <v>247</v>
      </c>
    </row>
    <row r="2694" spans="1:14" x14ac:dyDescent="0.3">
      <c r="A2694" s="1" t="s">
        <v>4166</v>
      </c>
      <c r="B2694" t="s">
        <v>4244</v>
      </c>
      <c r="C2694" s="2" t="s">
        <v>4390</v>
      </c>
      <c r="D2694" t="s">
        <v>282</v>
      </c>
      <c r="E2694" s="8" t="s">
        <v>166</v>
      </c>
      <c r="F2694" s="15" t="s">
        <v>118</v>
      </c>
      <c r="G2694" s="18" t="s">
        <v>4224</v>
      </c>
      <c r="H2694" s="6" t="s">
        <v>120</v>
      </c>
      <c r="I2694" s="4" t="s">
        <v>1529</v>
      </c>
      <c r="J2694" s="4" t="s">
        <v>121</v>
      </c>
      <c r="K2694" t="s">
        <v>235</v>
      </c>
      <c r="L2694" t="s">
        <v>4246</v>
      </c>
      <c r="M2694" t="s">
        <v>2388</v>
      </c>
      <c r="N2694" s="1" t="s">
        <v>247</v>
      </c>
    </row>
    <row r="2695" spans="1:14" x14ac:dyDescent="0.3">
      <c r="A2695" s="1" t="s">
        <v>4166</v>
      </c>
      <c r="B2695" t="s">
        <v>4244</v>
      </c>
      <c r="C2695" s="2" t="s">
        <v>4391</v>
      </c>
      <c r="D2695" t="s">
        <v>282</v>
      </c>
      <c r="E2695" s="8" t="s">
        <v>166</v>
      </c>
      <c r="F2695" s="15" t="s">
        <v>118</v>
      </c>
      <c r="G2695" s="18" t="s">
        <v>4224</v>
      </c>
      <c r="H2695" s="6" t="s">
        <v>120</v>
      </c>
      <c r="I2695" s="4" t="s">
        <v>1529</v>
      </c>
      <c r="J2695" s="4" t="s">
        <v>121</v>
      </c>
      <c r="K2695" t="s">
        <v>235</v>
      </c>
      <c r="L2695" t="s">
        <v>4246</v>
      </c>
      <c r="M2695" t="s">
        <v>2388</v>
      </c>
      <c r="N2695" s="1" t="s">
        <v>247</v>
      </c>
    </row>
    <row r="2696" spans="1:14" x14ac:dyDescent="0.3">
      <c r="A2696" s="1" t="s">
        <v>4166</v>
      </c>
      <c r="B2696" t="s">
        <v>4244</v>
      </c>
      <c r="C2696" s="2" t="s">
        <v>4392</v>
      </c>
      <c r="D2696" t="s">
        <v>282</v>
      </c>
      <c r="E2696" s="8" t="s">
        <v>166</v>
      </c>
      <c r="F2696" s="15" t="s">
        <v>118</v>
      </c>
      <c r="G2696" s="18" t="s">
        <v>4224</v>
      </c>
      <c r="H2696" s="6" t="s">
        <v>120</v>
      </c>
      <c r="I2696" s="4" t="s">
        <v>1529</v>
      </c>
      <c r="J2696" s="4" t="s">
        <v>121</v>
      </c>
      <c r="K2696" t="s">
        <v>235</v>
      </c>
      <c r="L2696" t="s">
        <v>4246</v>
      </c>
      <c r="M2696" t="s">
        <v>2388</v>
      </c>
      <c r="N2696" s="1" t="s">
        <v>247</v>
      </c>
    </row>
    <row r="2697" spans="1:14" x14ac:dyDescent="0.3">
      <c r="A2697" s="1" t="s">
        <v>4166</v>
      </c>
      <c r="B2697" t="s">
        <v>4244</v>
      </c>
      <c r="C2697" s="2" t="s">
        <v>4393</v>
      </c>
      <c r="D2697" t="s">
        <v>282</v>
      </c>
      <c r="E2697" s="8" t="s">
        <v>166</v>
      </c>
      <c r="F2697" s="15" t="s">
        <v>118</v>
      </c>
      <c r="G2697" s="18" t="s">
        <v>4224</v>
      </c>
      <c r="H2697" s="6" t="s">
        <v>120</v>
      </c>
      <c r="I2697" s="4" t="s">
        <v>1529</v>
      </c>
      <c r="J2697" s="4" t="s">
        <v>121</v>
      </c>
      <c r="K2697" t="s">
        <v>235</v>
      </c>
      <c r="L2697" t="s">
        <v>4246</v>
      </c>
      <c r="M2697" t="s">
        <v>2388</v>
      </c>
      <c r="N2697" s="1" t="s">
        <v>247</v>
      </c>
    </row>
    <row r="2698" spans="1:14" x14ac:dyDescent="0.3">
      <c r="A2698" s="1" t="s">
        <v>4166</v>
      </c>
      <c r="B2698" t="s">
        <v>4244</v>
      </c>
      <c r="C2698" s="2" t="s">
        <v>4394</v>
      </c>
      <c r="D2698" t="s">
        <v>282</v>
      </c>
      <c r="E2698" s="8" t="s">
        <v>166</v>
      </c>
      <c r="F2698" s="15" t="s">
        <v>118</v>
      </c>
      <c r="G2698" s="18" t="s">
        <v>4224</v>
      </c>
      <c r="H2698" s="6" t="s">
        <v>120</v>
      </c>
      <c r="I2698" s="4" t="s">
        <v>1529</v>
      </c>
      <c r="J2698" s="4" t="s">
        <v>121</v>
      </c>
      <c r="K2698" t="s">
        <v>235</v>
      </c>
      <c r="L2698" t="s">
        <v>4246</v>
      </c>
      <c r="M2698" t="s">
        <v>2388</v>
      </c>
      <c r="N2698" s="1" t="s">
        <v>247</v>
      </c>
    </row>
    <row r="2699" spans="1:14" x14ac:dyDescent="0.3">
      <c r="A2699" s="1" t="s">
        <v>4166</v>
      </c>
      <c r="B2699" t="s">
        <v>4244</v>
      </c>
      <c r="C2699" s="2" t="s">
        <v>4395</v>
      </c>
      <c r="D2699" t="s">
        <v>282</v>
      </c>
      <c r="E2699" s="8" t="s">
        <v>166</v>
      </c>
      <c r="F2699" s="15" t="s">
        <v>118</v>
      </c>
      <c r="G2699" s="18" t="s">
        <v>4224</v>
      </c>
      <c r="H2699" s="6" t="s">
        <v>120</v>
      </c>
      <c r="I2699" s="4" t="s">
        <v>1529</v>
      </c>
      <c r="J2699" s="4" t="s">
        <v>121</v>
      </c>
      <c r="K2699" t="s">
        <v>230</v>
      </c>
      <c r="L2699" t="s">
        <v>4246</v>
      </c>
      <c r="M2699" t="s">
        <v>2388</v>
      </c>
      <c r="N2699" s="1" t="s">
        <v>247</v>
      </c>
    </row>
    <row r="2700" spans="1:14" x14ac:dyDescent="0.3">
      <c r="A2700" s="1" t="s">
        <v>4166</v>
      </c>
      <c r="B2700" t="s">
        <v>4244</v>
      </c>
      <c r="C2700" s="2" t="s">
        <v>4396</v>
      </c>
      <c r="D2700" t="s">
        <v>282</v>
      </c>
      <c r="E2700" s="8" t="s">
        <v>166</v>
      </c>
      <c r="F2700" s="15" t="s">
        <v>118</v>
      </c>
      <c r="G2700" s="18" t="s">
        <v>4224</v>
      </c>
      <c r="H2700" s="6" t="s">
        <v>120</v>
      </c>
      <c r="I2700" s="4" t="s">
        <v>1529</v>
      </c>
      <c r="J2700" s="4" t="s">
        <v>121</v>
      </c>
      <c r="K2700" t="s">
        <v>235</v>
      </c>
      <c r="L2700" t="s">
        <v>4246</v>
      </c>
      <c r="M2700" t="s">
        <v>2388</v>
      </c>
      <c r="N2700" s="1" t="s">
        <v>247</v>
      </c>
    </row>
    <row r="2701" spans="1:14" x14ac:dyDescent="0.3">
      <c r="A2701" s="1" t="s">
        <v>4166</v>
      </c>
      <c r="B2701" t="s">
        <v>4244</v>
      </c>
      <c r="C2701" s="2" t="s">
        <v>4397</v>
      </c>
      <c r="D2701" t="s">
        <v>282</v>
      </c>
      <c r="E2701" s="8" t="s">
        <v>166</v>
      </c>
      <c r="F2701" s="15" t="s">
        <v>118</v>
      </c>
      <c r="G2701" s="18" t="s">
        <v>4224</v>
      </c>
      <c r="H2701" s="6" t="s">
        <v>120</v>
      </c>
      <c r="I2701" s="4" t="s">
        <v>1529</v>
      </c>
      <c r="J2701" s="4" t="s">
        <v>121</v>
      </c>
      <c r="K2701" t="s">
        <v>235</v>
      </c>
      <c r="L2701" t="s">
        <v>4246</v>
      </c>
      <c r="M2701" t="s">
        <v>2388</v>
      </c>
      <c r="N2701" s="1" t="s">
        <v>247</v>
      </c>
    </row>
    <row r="2702" spans="1:14" x14ac:dyDescent="0.3">
      <c r="A2702" s="1" t="s">
        <v>4166</v>
      </c>
      <c r="B2702" t="s">
        <v>4244</v>
      </c>
      <c r="C2702" s="2" t="s">
        <v>4398</v>
      </c>
      <c r="D2702" t="s">
        <v>282</v>
      </c>
      <c r="E2702" s="8" t="s">
        <v>166</v>
      </c>
      <c r="F2702" s="15" t="s">
        <v>118</v>
      </c>
      <c r="G2702" s="18" t="s">
        <v>4224</v>
      </c>
      <c r="H2702" s="6" t="s">
        <v>120</v>
      </c>
      <c r="I2702" s="4" t="s">
        <v>1529</v>
      </c>
      <c r="J2702" s="4" t="s">
        <v>121</v>
      </c>
      <c r="K2702" t="s">
        <v>230</v>
      </c>
      <c r="L2702" t="s">
        <v>4246</v>
      </c>
      <c r="M2702" t="s">
        <v>2388</v>
      </c>
      <c r="N2702" s="1" t="s">
        <v>247</v>
      </c>
    </row>
    <row r="2703" spans="1:14" x14ac:dyDescent="0.3">
      <c r="A2703" s="1" t="s">
        <v>4166</v>
      </c>
      <c r="B2703" t="s">
        <v>4244</v>
      </c>
      <c r="C2703" s="2" t="s">
        <v>4399</v>
      </c>
      <c r="D2703" t="s">
        <v>282</v>
      </c>
      <c r="E2703" s="8" t="s">
        <v>166</v>
      </c>
      <c r="F2703" s="15" t="s">
        <v>118</v>
      </c>
      <c r="G2703" s="18" t="s">
        <v>4224</v>
      </c>
      <c r="H2703" s="6" t="s">
        <v>120</v>
      </c>
      <c r="I2703" s="4" t="s">
        <v>1529</v>
      </c>
      <c r="J2703" s="4" t="s">
        <v>121</v>
      </c>
      <c r="K2703" t="s">
        <v>230</v>
      </c>
      <c r="L2703" t="s">
        <v>4246</v>
      </c>
      <c r="M2703" t="s">
        <v>2388</v>
      </c>
      <c r="N2703" s="1" t="s">
        <v>247</v>
      </c>
    </row>
    <row r="2704" spans="1:14" x14ac:dyDescent="0.3">
      <c r="A2704" s="1" t="s">
        <v>4166</v>
      </c>
      <c r="B2704" t="s">
        <v>4244</v>
      </c>
      <c r="C2704" s="2" t="s">
        <v>4400</v>
      </c>
      <c r="D2704" t="s">
        <v>282</v>
      </c>
      <c r="E2704" s="8" t="s">
        <v>166</v>
      </c>
      <c r="F2704" s="15" t="s">
        <v>118</v>
      </c>
      <c r="G2704" s="18" t="s">
        <v>4224</v>
      </c>
      <c r="H2704" s="6" t="s">
        <v>120</v>
      </c>
      <c r="I2704" s="4" t="s">
        <v>1529</v>
      </c>
      <c r="J2704" s="4" t="s">
        <v>121</v>
      </c>
      <c r="K2704" t="s">
        <v>230</v>
      </c>
      <c r="L2704" t="s">
        <v>4246</v>
      </c>
      <c r="M2704" t="s">
        <v>2388</v>
      </c>
      <c r="N2704" t="s">
        <v>247</v>
      </c>
    </row>
    <row r="2705" spans="1:14" x14ac:dyDescent="0.3">
      <c r="A2705" s="1" t="s">
        <v>4166</v>
      </c>
      <c r="B2705" t="s">
        <v>4244</v>
      </c>
      <c r="C2705" s="2" t="s">
        <v>4401</v>
      </c>
      <c r="D2705" t="s">
        <v>282</v>
      </c>
      <c r="E2705" s="8" t="s">
        <v>166</v>
      </c>
      <c r="F2705" s="15" t="s">
        <v>118</v>
      </c>
      <c r="G2705" s="18" t="s">
        <v>4224</v>
      </c>
      <c r="H2705" s="6" t="s">
        <v>120</v>
      </c>
      <c r="I2705" s="4" t="s">
        <v>1529</v>
      </c>
      <c r="J2705" s="4" t="s">
        <v>121</v>
      </c>
      <c r="K2705" t="s">
        <v>238</v>
      </c>
      <c r="L2705" t="s">
        <v>4246</v>
      </c>
      <c r="M2705" t="s">
        <v>2388</v>
      </c>
      <c r="N2705" s="1" t="s">
        <v>247</v>
      </c>
    </row>
    <row r="2706" spans="1:14" x14ac:dyDescent="0.3">
      <c r="A2706" s="1" t="s">
        <v>4166</v>
      </c>
      <c r="B2706" t="s">
        <v>4244</v>
      </c>
      <c r="C2706" s="2" t="s">
        <v>4402</v>
      </c>
      <c r="D2706" t="s">
        <v>282</v>
      </c>
      <c r="E2706" s="8" t="s">
        <v>166</v>
      </c>
      <c r="F2706" s="15" t="s">
        <v>118</v>
      </c>
      <c r="G2706" s="18" t="s">
        <v>4224</v>
      </c>
      <c r="H2706" s="6" t="s">
        <v>120</v>
      </c>
      <c r="I2706" s="4" t="s">
        <v>1529</v>
      </c>
      <c r="J2706" s="4" t="s">
        <v>121</v>
      </c>
      <c r="K2706" t="s">
        <v>238</v>
      </c>
      <c r="L2706" t="s">
        <v>4246</v>
      </c>
      <c r="M2706" t="s">
        <v>2388</v>
      </c>
      <c r="N2706" t="s">
        <v>247</v>
      </c>
    </row>
    <row r="2707" spans="1:14" x14ac:dyDescent="0.3">
      <c r="A2707" s="1" t="s">
        <v>4166</v>
      </c>
      <c r="B2707" t="s">
        <v>4244</v>
      </c>
      <c r="C2707" s="2" t="s">
        <v>4403</v>
      </c>
      <c r="D2707" t="s">
        <v>282</v>
      </c>
      <c r="E2707" s="8" t="s">
        <v>166</v>
      </c>
      <c r="F2707" s="15" t="s">
        <v>118</v>
      </c>
      <c r="G2707" s="18" t="s">
        <v>4224</v>
      </c>
      <c r="H2707" s="6" t="s">
        <v>120</v>
      </c>
      <c r="I2707" s="4" t="s">
        <v>1529</v>
      </c>
      <c r="J2707" s="4" t="s">
        <v>121</v>
      </c>
      <c r="K2707" t="s">
        <v>230</v>
      </c>
      <c r="L2707" t="s">
        <v>4246</v>
      </c>
      <c r="M2707" t="s">
        <v>2388</v>
      </c>
      <c r="N2707" s="1" t="s">
        <v>247</v>
      </c>
    </row>
    <row r="2708" spans="1:14" x14ac:dyDescent="0.3">
      <c r="A2708" s="1" t="s">
        <v>4166</v>
      </c>
      <c r="B2708" t="s">
        <v>4244</v>
      </c>
      <c r="C2708" s="2" t="s">
        <v>4404</v>
      </c>
      <c r="D2708" t="s">
        <v>282</v>
      </c>
      <c r="E2708" s="8" t="s">
        <v>166</v>
      </c>
      <c r="F2708" s="15" t="s">
        <v>118</v>
      </c>
      <c r="G2708" s="18" t="s">
        <v>4224</v>
      </c>
      <c r="H2708" s="6" t="s">
        <v>120</v>
      </c>
      <c r="I2708" s="4" t="s">
        <v>1529</v>
      </c>
      <c r="J2708" s="4" t="s">
        <v>121</v>
      </c>
      <c r="K2708" t="s">
        <v>235</v>
      </c>
      <c r="L2708" t="s">
        <v>4246</v>
      </c>
      <c r="M2708" t="s">
        <v>2388</v>
      </c>
      <c r="N2708" s="1" t="s">
        <v>247</v>
      </c>
    </row>
    <row r="2709" spans="1:14" x14ac:dyDescent="0.3">
      <c r="A2709" s="1" t="s">
        <v>4166</v>
      </c>
      <c r="B2709" t="s">
        <v>4244</v>
      </c>
      <c r="C2709" s="2" t="s">
        <v>4405</v>
      </c>
      <c r="D2709" t="s">
        <v>282</v>
      </c>
      <c r="E2709" s="8" t="s">
        <v>166</v>
      </c>
      <c r="F2709" s="15" t="s">
        <v>118</v>
      </c>
      <c r="G2709" s="18" t="s">
        <v>4224</v>
      </c>
      <c r="H2709" s="6" t="s">
        <v>120</v>
      </c>
      <c r="I2709" s="4" t="s">
        <v>1529</v>
      </c>
      <c r="J2709" s="4" t="s">
        <v>121</v>
      </c>
      <c r="K2709" t="s">
        <v>424</v>
      </c>
      <c r="L2709" t="s">
        <v>4246</v>
      </c>
      <c r="M2709" t="s">
        <v>2388</v>
      </c>
      <c r="N2709" t="s">
        <v>247</v>
      </c>
    </row>
    <row r="2710" spans="1:14" x14ac:dyDescent="0.3">
      <c r="A2710" s="1" t="s">
        <v>4166</v>
      </c>
      <c r="B2710" t="s">
        <v>4244</v>
      </c>
      <c r="C2710" s="2" t="s">
        <v>4406</v>
      </c>
      <c r="D2710" t="s">
        <v>282</v>
      </c>
      <c r="E2710" s="8" t="s">
        <v>166</v>
      </c>
      <c r="F2710" s="15" t="s">
        <v>118</v>
      </c>
      <c r="G2710" s="18" t="s">
        <v>4224</v>
      </c>
      <c r="H2710" s="6" t="s">
        <v>120</v>
      </c>
      <c r="I2710" s="4" t="s">
        <v>1529</v>
      </c>
      <c r="J2710" s="4" t="s">
        <v>121</v>
      </c>
      <c r="K2710" t="s">
        <v>230</v>
      </c>
      <c r="L2710" t="s">
        <v>4246</v>
      </c>
      <c r="M2710" t="s">
        <v>2388</v>
      </c>
      <c r="N2710" s="1" t="s">
        <v>247</v>
      </c>
    </row>
    <row r="2711" spans="1:14" x14ac:dyDescent="0.3">
      <c r="A2711" s="1" t="s">
        <v>4166</v>
      </c>
      <c r="B2711" t="s">
        <v>4244</v>
      </c>
      <c r="C2711" s="2" t="s">
        <v>4407</v>
      </c>
      <c r="D2711" t="s">
        <v>282</v>
      </c>
      <c r="E2711" s="8" t="s">
        <v>166</v>
      </c>
      <c r="F2711" s="15" t="s">
        <v>118</v>
      </c>
      <c r="G2711" s="18" t="s">
        <v>4224</v>
      </c>
      <c r="H2711" s="6" t="s">
        <v>120</v>
      </c>
      <c r="I2711" s="4" t="s">
        <v>1529</v>
      </c>
      <c r="J2711" s="4" t="s">
        <v>121</v>
      </c>
      <c r="K2711" t="s">
        <v>230</v>
      </c>
      <c r="L2711" t="s">
        <v>4246</v>
      </c>
      <c r="M2711" t="s">
        <v>2388</v>
      </c>
      <c r="N2711" s="1" t="s">
        <v>247</v>
      </c>
    </row>
    <row r="2712" spans="1:14" x14ac:dyDescent="0.3">
      <c r="A2712" s="1" t="s">
        <v>4166</v>
      </c>
      <c r="B2712" t="s">
        <v>4244</v>
      </c>
      <c r="C2712" s="2" t="s">
        <v>4408</v>
      </c>
      <c r="D2712" t="s">
        <v>282</v>
      </c>
      <c r="E2712" s="8" t="s">
        <v>166</v>
      </c>
      <c r="F2712" s="15" t="s">
        <v>118</v>
      </c>
      <c r="G2712" s="18" t="s">
        <v>4224</v>
      </c>
      <c r="H2712" s="6" t="s">
        <v>120</v>
      </c>
      <c r="I2712" s="4" t="s">
        <v>1529</v>
      </c>
      <c r="J2712" s="4" t="s">
        <v>121</v>
      </c>
      <c r="K2712" t="s">
        <v>238</v>
      </c>
      <c r="L2712" t="s">
        <v>4246</v>
      </c>
      <c r="M2712" t="s">
        <v>2388</v>
      </c>
      <c r="N2712" s="1" t="s">
        <v>247</v>
      </c>
    </row>
    <row r="2713" spans="1:14" x14ac:dyDescent="0.3">
      <c r="A2713" s="1" t="s">
        <v>4166</v>
      </c>
      <c r="B2713" t="s">
        <v>4244</v>
      </c>
      <c r="C2713" s="2" t="s">
        <v>4409</v>
      </c>
      <c r="D2713" t="s">
        <v>282</v>
      </c>
      <c r="E2713" s="8" t="s">
        <v>166</v>
      </c>
      <c r="F2713" s="15" t="s">
        <v>118</v>
      </c>
      <c r="G2713" s="18" t="s">
        <v>4224</v>
      </c>
      <c r="H2713" s="6" t="s">
        <v>120</v>
      </c>
      <c r="I2713" s="4" t="s">
        <v>1529</v>
      </c>
      <c r="J2713" s="4" t="s">
        <v>121</v>
      </c>
      <c r="K2713" t="s">
        <v>235</v>
      </c>
      <c r="L2713" t="s">
        <v>4246</v>
      </c>
      <c r="M2713" t="s">
        <v>2388</v>
      </c>
      <c r="N2713" s="1" t="s">
        <v>247</v>
      </c>
    </row>
    <row r="2714" spans="1:14" x14ac:dyDescent="0.3">
      <c r="A2714" s="1" t="s">
        <v>4166</v>
      </c>
      <c r="B2714" t="s">
        <v>4244</v>
      </c>
      <c r="C2714" s="2" t="s">
        <v>4410</v>
      </c>
      <c r="D2714" t="s">
        <v>282</v>
      </c>
      <c r="E2714" s="8" t="s">
        <v>166</v>
      </c>
      <c r="F2714" s="15" t="s">
        <v>118</v>
      </c>
      <c r="G2714" s="18" t="s">
        <v>4224</v>
      </c>
      <c r="H2714" s="6" t="s">
        <v>120</v>
      </c>
      <c r="I2714" s="4" t="s">
        <v>1529</v>
      </c>
      <c r="J2714" s="4" t="s">
        <v>121</v>
      </c>
      <c r="K2714" t="s">
        <v>230</v>
      </c>
      <c r="L2714" t="s">
        <v>4246</v>
      </c>
      <c r="M2714" t="s">
        <v>2388</v>
      </c>
      <c r="N2714" t="s">
        <v>247</v>
      </c>
    </row>
    <row r="2715" spans="1:14" x14ac:dyDescent="0.3">
      <c r="A2715" s="1" t="s">
        <v>4166</v>
      </c>
      <c r="B2715" t="s">
        <v>4244</v>
      </c>
      <c r="C2715" s="2" t="s">
        <v>4411</v>
      </c>
      <c r="D2715" t="s">
        <v>282</v>
      </c>
      <c r="E2715" s="8" t="s">
        <v>166</v>
      </c>
      <c r="F2715" s="15" t="s">
        <v>118</v>
      </c>
      <c r="G2715" s="18" t="s">
        <v>4224</v>
      </c>
      <c r="H2715" s="6" t="s">
        <v>120</v>
      </c>
      <c r="I2715" s="4" t="s">
        <v>1529</v>
      </c>
      <c r="J2715" s="4" t="s">
        <v>121</v>
      </c>
      <c r="K2715" t="s">
        <v>230</v>
      </c>
      <c r="L2715" t="s">
        <v>4246</v>
      </c>
      <c r="M2715" t="s">
        <v>2388</v>
      </c>
      <c r="N2715" t="s">
        <v>247</v>
      </c>
    </row>
    <row r="2716" spans="1:14" x14ac:dyDescent="0.3">
      <c r="A2716" s="1" t="s">
        <v>4166</v>
      </c>
      <c r="B2716" t="s">
        <v>4244</v>
      </c>
      <c r="C2716" s="2" t="s">
        <v>4412</v>
      </c>
      <c r="D2716" t="s">
        <v>282</v>
      </c>
      <c r="E2716" s="8" t="s">
        <v>166</v>
      </c>
      <c r="F2716" s="15" t="s">
        <v>118</v>
      </c>
      <c r="G2716" s="18" t="s">
        <v>4224</v>
      </c>
      <c r="H2716" s="6" t="s">
        <v>120</v>
      </c>
      <c r="I2716" s="4" t="s">
        <v>1529</v>
      </c>
      <c r="J2716" s="4" t="s">
        <v>121</v>
      </c>
      <c r="K2716" t="s">
        <v>230</v>
      </c>
      <c r="L2716" t="s">
        <v>4246</v>
      </c>
      <c r="M2716" t="s">
        <v>2388</v>
      </c>
      <c r="N2716" s="1" t="s">
        <v>247</v>
      </c>
    </row>
    <row r="2717" spans="1:14" x14ac:dyDescent="0.3">
      <c r="A2717" s="1" t="s">
        <v>4166</v>
      </c>
      <c r="B2717" t="s">
        <v>4413</v>
      </c>
      <c r="C2717" s="2" t="s">
        <v>4414</v>
      </c>
      <c r="D2717" t="s">
        <v>282</v>
      </c>
      <c r="E2717" s="7" t="s">
        <v>158</v>
      </c>
      <c r="F2717" s="15" t="s">
        <v>118</v>
      </c>
      <c r="G2717" s="6" t="s">
        <v>3879</v>
      </c>
      <c r="H2717" s="6" t="s">
        <v>120</v>
      </c>
      <c r="I2717" s="4" t="s">
        <v>4415</v>
      </c>
      <c r="J2717" s="4" t="s">
        <v>121</v>
      </c>
      <c r="K2717" t="s">
        <v>230</v>
      </c>
      <c r="L2717" t="s">
        <v>4416</v>
      </c>
      <c r="M2717" t="s">
        <v>247</v>
      </c>
      <c r="N2717" t="s">
        <v>247</v>
      </c>
    </row>
    <row r="2718" spans="1:14" x14ac:dyDescent="0.3">
      <c r="A2718" s="1" t="s">
        <v>4166</v>
      </c>
      <c r="B2718" t="s">
        <v>2913</v>
      </c>
      <c r="C2718" s="2" t="s">
        <v>4417</v>
      </c>
      <c r="D2718" t="s">
        <v>282</v>
      </c>
      <c r="E2718" s="7" t="s">
        <v>158</v>
      </c>
      <c r="F2718" s="15" t="s">
        <v>118</v>
      </c>
      <c r="G2718" s="5" t="s">
        <v>4418</v>
      </c>
      <c r="H2718" s="6" t="s">
        <v>120</v>
      </c>
      <c r="I2718" s="4" t="s">
        <v>4415</v>
      </c>
      <c r="J2718" s="4" t="s">
        <v>121</v>
      </c>
      <c r="K2718" t="s">
        <v>387</v>
      </c>
      <c r="M2718" t="s">
        <v>247</v>
      </c>
      <c r="N2718" t="s">
        <v>247</v>
      </c>
    </row>
    <row r="2719" spans="1:14" x14ac:dyDescent="0.3">
      <c r="A2719" s="1" t="s">
        <v>4166</v>
      </c>
      <c r="B2719" t="s">
        <v>4419</v>
      </c>
      <c r="C2719" s="2" t="s">
        <v>4420</v>
      </c>
      <c r="D2719" t="s">
        <v>282</v>
      </c>
      <c r="E2719" s="7" t="s">
        <v>158</v>
      </c>
      <c r="F2719" s="15" t="s">
        <v>118</v>
      </c>
      <c r="G2719" s="5" t="s">
        <v>4421</v>
      </c>
      <c r="H2719" s="6" t="s">
        <v>120</v>
      </c>
      <c r="I2719" s="4" t="s">
        <v>4415</v>
      </c>
      <c r="J2719" s="4" t="s">
        <v>121</v>
      </c>
      <c r="K2719" t="s">
        <v>235</v>
      </c>
      <c r="L2719" t="s">
        <v>4422</v>
      </c>
      <c r="M2719" t="s">
        <v>247</v>
      </c>
      <c r="N2719" s="1" t="s">
        <v>247</v>
      </c>
    </row>
    <row r="2720" spans="1:14" x14ac:dyDescent="0.3">
      <c r="A2720" s="1" t="s">
        <v>4166</v>
      </c>
      <c r="B2720" t="s">
        <v>4423</v>
      </c>
      <c r="C2720" s="2" t="s">
        <v>4424</v>
      </c>
      <c r="D2720" t="s">
        <v>282</v>
      </c>
      <c r="E2720" s="7" t="s">
        <v>158</v>
      </c>
      <c r="F2720" s="15" t="s">
        <v>118</v>
      </c>
      <c r="G2720" s="5" t="s">
        <v>2283</v>
      </c>
      <c r="H2720" s="6" t="s">
        <v>120</v>
      </c>
      <c r="I2720" s="4" t="s">
        <v>4415</v>
      </c>
      <c r="J2720" s="4" t="s">
        <v>121</v>
      </c>
      <c r="K2720" t="s">
        <v>230</v>
      </c>
      <c r="N2720" t="s">
        <v>247</v>
      </c>
    </row>
    <row r="2721" spans="1:14" x14ac:dyDescent="0.3">
      <c r="A2721" s="1" t="s">
        <v>4166</v>
      </c>
      <c r="B2721" t="s">
        <v>4423</v>
      </c>
      <c r="C2721" s="2" t="s">
        <v>4425</v>
      </c>
      <c r="D2721" t="s">
        <v>282</v>
      </c>
      <c r="E2721" s="7" t="s">
        <v>158</v>
      </c>
      <c r="F2721" s="15" t="s">
        <v>118</v>
      </c>
      <c r="G2721" s="5" t="s">
        <v>2283</v>
      </c>
      <c r="H2721" s="6" t="s">
        <v>120</v>
      </c>
      <c r="I2721" s="4" t="s">
        <v>4415</v>
      </c>
      <c r="J2721" s="4" t="s">
        <v>121</v>
      </c>
      <c r="K2721" t="s">
        <v>424</v>
      </c>
      <c r="N2721" s="1" t="s">
        <v>247</v>
      </c>
    </row>
    <row r="2722" spans="1:14" x14ac:dyDescent="0.3">
      <c r="A2722" s="1" t="s">
        <v>4166</v>
      </c>
      <c r="B2722" t="s">
        <v>4426</v>
      </c>
      <c r="C2722" s="2" t="s">
        <v>4427</v>
      </c>
      <c r="D2722" t="s">
        <v>282</v>
      </c>
      <c r="E2722" s="7" t="s">
        <v>158</v>
      </c>
      <c r="F2722" s="15" t="s">
        <v>118</v>
      </c>
      <c r="G2722" s="5" t="s">
        <v>2283</v>
      </c>
      <c r="H2722" s="6" t="s">
        <v>120</v>
      </c>
      <c r="I2722" s="4" t="s">
        <v>3130</v>
      </c>
      <c r="J2722" s="4" t="s">
        <v>121</v>
      </c>
      <c r="K2722" t="s">
        <v>230</v>
      </c>
      <c r="M2722" t="s">
        <v>247</v>
      </c>
      <c r="N2722" s="1" t="s">
        <v>247</v>
      </c>
    </row>
    <row r="2723" spans="1:14" x14ac:dyDescent="0.3">
      <c r="A2723" s="1" t="s">
        <v>4166</v>
      </c>
      <c r="B2723" t="s">
        <v>4426</v>
      </c>
      <c r="C2723" s="2" t="s">
        <v>4428</v>
      </c>
      <c r="D2723" t="s">
        <v>282</v>
      </c>
      <c r="E2723" s="7" t="s">
        <v>158</v>
      </c>
      <c r="F2723" s="15" t="s">
        <v>118</v>
      </c>
      <c r="G2723" s="5" t="s">
        <v>2283</v>
      </c>
      <c r="H2723" s="6" t="s">
        <v>120</v>
      </c>
      <c r="I2723" s="4" t="s">
        <v>3130</v>
      </c>
      <c r="J2723" s="4" t="s">
        <v>121</v>
      </c>
      <c r="K2723" t="s">
        <v>230</v>
      </c>
      <c r="M2723" t="s">
        <v>247</v>
      </c>
      <c r="N2723" s="1" t="s">
        <v>247</v>
      </c>
    </row>
    <row r="2724" spans="1:14" x14ac:dyDescent="0.3">
      <c r="A2724" s="1" t="s">
        <v>4166</v>
      </c>
      <c r="B2724" t="s">
        <v>4429</v>
      </c>
      <c r="C2724" s="2" t="s">
        <v>4430</v>
      </c>
      <c r="D2724" t="s">
        <v>282</v>
      </c>
      <c r="E2724" s="7" t="s">
        <v>158</v>
      </c>
      <c r="F2724" s="15" t="s">
        <v>118</v>
      </c>
      <c r="G2724" s="5" t="s">
        <v>3568</v>
      </c>
      <c r="H2724" s="6" t="s">
        <v>120</v>
      </c>
      <c r="I2724" s="5" t="s">
        <v>4431</v>
      </c>
      <c r="J2724" s="5" t="s">
        <v>120</v>
      </c>
      <c r="K2724" t="s">
        <v>387</v>
      </c>
      <c r="L2724" t="s">
        <v>4432</v>
      </c>
      <c r="M2724" t="s">
        <v>4433</v>
      </c>
      <c r="N2724" s="1" t="s">
        <v>247</v>
      </c>
    </row>
    <row r="2725" spans="1:14" x14ac:dyDescent="0.3">
      <c r="A2725" s="1" t="s">
        <v>4166</v>
      </c>
      <c r="B2725" t="s">
        <v>4429</v>
      </c>
      <c r="C2725" s="2" t="s">
        <v>4434</v>
      </c>
      <c r="D2725" t="s">
        <v>282</v>
      </c>
      <c r="E2725" s="7" t="s">
        <v>158</v>
      </c>
      <c r="F2725" s="15" t="s">
        <v>118</v>
      </c>
      <c r="G2725" s="5" t="s">
        <v>3568</v>
      </c>
      <c r="H2725" s="6" t="s">
        <v>120</v>
      </c>
      <c r="I2725" s="5" t="s">
        <v>4431</v>
      </c>
      <c r="J2725" s="5" t="s">
        <v>120</v>
      </c>
      <c r="K2725" t="s">
        <v>230</v>
      </c>
      <c r="L2725" t="s">
        <v>4432</v>
      </c>
      <c r="M2725" t="s">
        <v>4433</v>
      </c>
      <c r="N2725" s="1" t="s">
        <v>247</v>
      </c>
    </row>
    <row r="2726" spans="1:14" x14ac:dyDescent="0.3">
      <c r="A2726" s="1" t="s">
        <v>4166</v>
      </c>
      <c r="B2726" t="s">
        <v>4435</v>
      </c>
      <c r="C2726" s="2" t="s">
        <v>4436</v>
      </c>
      <c r="D2726" t="s">
        <v>282</v>
      </c>
      <c r="E2726" s="7" t="s">
        <v>158</v>
      </c>
      <c r="F2726" s="15" t="s">
        <v>118</v>
      </c>
      <c r="G2726" s="5" t="s">
        <v>4421</v>
      </c>
      <c r="H2726" s="6" t="s">
        <v>120</v>
      </c>
      <c r="I2726" s="4" t="s">
        <v>4415</v>
      </c>
      <c r="J2726" s="4" t="s">
        <v>121</v>
      </c>
      <c r="K2726" t="s">
        <v>235</v>
      </c>
      <c r="L2726" t="s">
        <v>4437</v>
      </c>
      <c r="M2726" t="s">
        <v>247</v>
      </c>
      <c r="N2726" s="1" t="s">
        <v>247</v>
      </c>
    </row>
    <row r="2727" spans="1:14" x14ac:dyDescent="0.3">
      <c r="A2727" s="1" t="s">
        <v>4166</v>
      </c>
      <c r="B2727" t="s">
        <v>4438</v>
      </c>
      <c r="C2727" s="2" t="s">
        <v>4439</v>
      </c>
      <c r="D2727" t="s">
        <v>282</v>
      </c>
      <c r="E2727" s="7" t="s">
        <v>158</v>
      </c>
      <c r="F2727" s="15" t="s">
        <v>118</v>
      </c>
      <c r="G2727" s="5" t="s">
        <v>4440</v>
      </c>
      <c r="H2727" s="6" t="s">
        <v>120</v>
      </c>
      <c r="I2727" s="4" t="s">
        <v>1507</v>
      </c>
      <c r="J2727" s="4" t="s">
        <v>121</v>
      </c>
      <c r="K2727" t="s">
        <v>230</v>
      </c>
      <c r="L2727" t="s">
        <v>4441</v>
      </c>
      <c r="M2727" t="s">
        <v>4442</v>
      </c>
      <c r="N2727" s="1" t="s">
        <v>247</v>
      </c>
    </row>
    <row r="2728" spans="1:14" x14ac:dyDescent="0.3">
      <c r="A2728" s="1" t="s">
        <v>4166</v>
      </c>
      <c r="B2728" t="s">
        <v>4438</v>
      </c>
      <c r="C2728" s="2" t="s">
        <v>4443</v>
      </c>
      <c r="D2728" t="s">
        <v>282</v>
      </c>
      <c r="E2728" s="7" t="s">
        <v>158</v>
      </c>
      <c r="F2728" s="15" t="s">
        <v>118</v>
      </c>
      <c r="G2728" s="5" t="s">
        <v>4440</v>
      </c>
      <c r="H2728" s="6" t="s">
        <v>120</v>
      </c>
      <c r="I2728" s="4" t="s">
        <v>1507</v>
      </c>
      <c r="J2728" s="4" t="s">
        <v>121</v>
      </c>
      <c r="K2728" t="s">
        <v>230</v>
      </c>
      <c r="L2728" t="s">
        <v>4441</v>
      </c>
      <c r="M2728" t="s">
        <v>4442</v>
      </c>
      <c r="N2728" s="1" t="s">
        <v>247</v>
      </c>
    </row>
    <row r="2729" spans="1:14" x14ac:dyDescent="0.3">
      <c r="A2729" s="1" t="s">
        <v>4166</v>
      </c>
      <c r="B2729" t="s">
        <v>4438</v>
      </c>
      <c r="C2729" s="2" t="s">
        <v>4444</v>
      </c>
      <c r="D2729" t="s">
        <v>282</v>
      </c>
      <c r="E2729" s="7" t="s">
        <v>158</v>
      </c>
      <c r="F2729" s="15" t="s">
        <v>118</v>
      </c>
      <c r="G2729" s="5" t="s">
        <v>4440</v>
      </c>
      <c r="H2729" s="6" t="s">
        <v>120</v>
      </c>
      <c r="I2729" s="4" t="s">
        <v>1507</v>
      </c>
      <c r="J2729" s="4" t="s">
        <v>121</v>
      </c>
      <c r="K2729" t="s">
        <v>230</v>
      </c>
      <c r="L2729" t="s">
        <v>4441</v>
      </c>
      <c r="M2729" t="s">
        <v>4442</v>
      </c>
      <c r="N2729" s="1" t="s">
        <v>247</v>
      </c>
    </row>
    <row r="2730" spans="1:14" x14ac:dyDescent="0.3">
      <c r="A2730" s="1" t="s">
        <v>4166</v>
      </c>
      <c r="B2730" t="s">
        <v>4438</v>
      </c>
      <c r="C2730" s="2" t="s">
        <v>4445</v>
      </c>
      <c r="D2730" t="s">
        <v>282</v>
      </c>
      <c r="E2730" s="7" t="s">
        <v>158</v>
      </c>
      <c r="F2730" s="15" t="s">
        <v>118</v>
      </c>
      <c r="G2730" s="5" t="s">
        <v>4440</v>
      </c>
      <c r="H2730" s="6" t="s">
        <v>120</v>
      </c>
      <c r="I2730" s="4" t="s">
        <v>1507</v>
      </c>
      <c r="J2730" s="4" t="s">
        <v>121</v>
      </c>
      <c r="K2730" t="s">
        <v>387</v>
      </c>
      <c r="L2730" t="s">
        <v>4441</v>
      </c>
      <c r="M2730" t="s">
        <v>4442</v>
      </c>
      <c r="N2730" s="1" t="s">
        <v>247</v>
      </c>
    </row>
    <row r="2731" spans="1:14" x14ac:dyDescent="0.3">
      <c r="A2731" s="1" t="s">
        <v>4166</v>
      </c>
      <c r="B2731" t="s">
        <v>4438</v>
      </c>
      <c r="C2731" s="2" t="s">
        <v>4446</v>
      </c>
      <c r="D2731" t="s">
        <v>282</v>
      </c>
      <c r="E2731" s="7" t="s">
        <v>158</v>
      </c>
      <c r="F2731" s="15" t="s">
        <v>118</v>
      </c>
      <c r="G2731" s="5" t="s">
        <v>4440</v>
      </c>
      <c r="H2731" s="6" t="s">
        <v>120</v>
      </c>
      <c r="I2731" s="4" t="s">
        <v>1507</v>
      </c>
      <c r="J2731" s="4" t="s">
        <v>121</v>
      </c>
      <c r="K2731" t="s">
        <v>230</v>
      </c>
      <c r="L2731" t="s">
        <v>4441</v>
      </c>
      <c r="M2731" t="s">
        <v>4442</v>
      </c>
      <c r="N2731" s="1" t="s">
        <v>247</v>
      </c>
    </row>
    <row r="2732" spans="1:14" x14ac:dyDescent="0.3">
      <c r="A2732" s="1" t="s">
        <v>4166</v>
      </c>
      <c r="B2732" t="s">
        <v>4438</v>
      </c>
      <c r="C2732" s="2" t="s">
        <v>4447</v>
      </c>
      <c r="D2732" t="s">
        <v>282</v>
      </c>
      <c r="E2732" s="7" t="s">
        <v>158</v>
      </c>
      <c r="F2732" s="15" t="s">
        <v>118</v>
      </c>
      <c r="G2732" s="5" t="s">
        <v>4440</v>
      </c>
      <c r="H2732" s="6" t="s">
        <v>120</v>
      </c>
      <c r="I2732" s="4" t="s">
        <v>1507</v>
      </c>
      <c r="J2732" s="4" t="s">
        <v>121</v>
      </c>
      <c r="K2732" t="s">
        <v>230</v>
      </c>
      <c r="L2732" t="s">
        <v>4441</v>
      </c>
      <c r="M2732" t="s">
        <v>4442</v>
      </c>
      <c r="N2732" s="1" t="s">
        <v>247</v>
      </c>
    </row>
    <row r="2733" spans="1:14" x14ac:dyDescent="0.3">
      <c r="A2733" s="1" t="s">
        <v>4166</v>
      </c>
      <c r="B2733" t="s">
        <v>4438</v>
      </c>
      <c r="C2733" s="2" t="s">
        <v>4448</v>
      </c>
      <c r="D2733" t="s">
        <v>282</v>
      </c>
      <c r="E2733" s="7" t="s">
        <v>158</v>
      </c>
      <c r="F2733" s="15" t="s">
        <v>118</v>
      </c>
      <c r="G2733" s="5" t="s">
        <v>4440</v>
      </c>
      <c r="H2733" s="6" t="s">
        <v>120</v>
      </c>
      <c r="I2733" s="4" t="s">
        <v>1507</v>
      </c>
      <c r="J2733" s="4" t="s">
        <v>121</v>
      </c>
      <c r="K2733" t="s">
        <v>238</v>
      </c>
      <c r="L2733" t="s">
        <v>4441</v>
      </c>
      <c r="M2733" t="s">
        <v>4442</v>
      </c>
      <c r="N2733" t="s">
        <v>247</v>
      </c>
    </row>
    <row r="2734" spans="1:14" x14ac:dyDescent="0.3">
      <c r="A2734" s="1" t="s">
        <v>4166</v>
      </c>
      <c r="B2734" t="s">
        <v>4438</v>
      </c>
      <c r="C2734" s="2" t="s">
        <v>4449</v>
      </c>
      <c r="D2734" t="s">
        <v>282</v>
      </c>
      <c r="E2734" s="7" t="s">
        <v>158</v>
      </c>
      <c r="F2734" s="15" t="s">
        <v>118</v>
      </c>
      <c r="G2734" s="5" t="s">
        <v>4440</v>
      </c>
      <c r="H2734" s="6" t="s">
        <v>120</v>
      </c>
      <c r="I2734" s="4" t="s">
        <v>1507</v>
      </c>
      <c r="J2734" s="4" t="s">
        <v>121</v>
      </c>
      <c r="K2734" t="s">
        <v>387</v>
      </c>
      <c r="L2734" t="s">
        <v>4441</v>
      </c>
      <c r="M2734" t="s">
        <v>4442</v>
      </c>
      <c r="N2734" s="1" t="s">
        <v>247</v>
      </c>
    </row>
    <row r="2735" spans="1:14" x14ac:dyDescent="0.3">
      <c r="A2735" s="1" t="s">
        <v>4166</v>
      </c>
      <c r="B2735" t="s">
        <v>4438</v>
      </c>
      <c r="C2735" s="2" t="s">
        <v>4450</v>
      </c>
      <c r="D2735" t="s">
        <v>282</v>
      </c>
      <c r="E2735" s="7" t="s">
        <v>158</v>
      </c>
      <c r="F2735" s="15" t="s">
        <v>118</v>
      </c>
      <c r="G2735" s="5" t="s">
        <v>4440</v>
      </c>
      <c r="H2735" s="6" t="s">
        <v>120</v>
      </c>
      <c r="I2735" s="4" t="s">
        <v>1507</v>
      </c>
      <c r="J2735" s="4" t="s">
        <v>121</v>
      </c>
      <c r="K2735" t="s">
        <v>238</v>
      </c>
      <c r="L2735" t="s">
        <v>4441</v>
      </c>
      <c r="M2735" t="s">
        <v>4442</v>
      </c>
      <c r="N2735" s="1" t="s">
        <v>247</v>
      </c>
    </row>
    <row r="2736" spans="1:14" x14ac:dyDescent="0.3">
      <c r="A2736" s="1" t="s">
        <v>4166</v>
      </c>
      <c r="B2736" t="s">
        <v>4451</v>
      </c>
      <c r="C2736" s="2" t="s">
        <v>4452</v>
      </c>
      <c r="D2736" t="s">
        <v>282</v>
      </c>
      <c r="E2736" s="8" t="s">
        <v>166</v>
      </c>
      <c r="F2736" s="15" t="s">
        <v>118</v>
      </c>
      <c r="G2736" s="5" t="s">
        <v>283</v>
      </c>
      <c r="H2736" s="6" t="s">
        <v>120</v>
      </c>
      <c r="I2736" s="4" t="s">
        <v>4453</v>
      </c>
      <c r="J2736" s="4" t="s">
        <v>121</v>
      </c>
      <c r="K2736" t="s">
        <v>300</v>
      </c>
      <c r="L2736" t="s">
        <v>235</v>
      </c>
      <c r="M2736" t="s">
        <v>4454</v>
      </c>
      <c r="N2736" s="1" t="s">
        <v>247</v>
      </c>
    </row>
    <row r="2737" spans="1:14" x14ac:dyDescent="0.3">
      <c r="A2737" s="1" t="s">
        <v>4166</v>
      </c>
      <c r="B2737" t="s">
        <v>4455</v>
      </c>
      <c r="C2737" s="2" t="s">
        <v>4456</v>
      </c>
      <c r="D2737" t="s">
        <v>282</v>
      </c>
      <c r="E2737" s="7" t="s">
        <v>158</v>
      </c>
      <c r="F2737" s="15" t="s">
        <v>118</v>
      </c>
      <c r="G2737" s="5" t="s">
        <v>4440</v>
      </c>
      <c r="H2737" s="6" t="s">
        <v>120</v>
      </c>
      <c r="I2737" s="4" t="s">
        <v>1529</v>
      </c>
      <c r="J2737" s="4" t="s">
        <v>121</v>
      </c>
      <c r="K2737" t="s">
        <v>230</v>
      </c>
      <c r="L2737" t="s">
        <v>4457</v>
      </c>
      <c r="M2737" t="s">
        <v>2388</v>
      </c>
      <c r="N2737" s="1" t="s">
        <v>247</v>
      </c>
    </row>
    <row r="2738" spans="1:14" x14ac:dyDescent="0.3">
      <c r="A2738" s="1" t="s">
        <v>4166</v>
      </c>
      <c r="B2738" t="s">
        <v>4455</v>
      </c>
      <c r="C2738" s="2" t="s">
        <v>4458</v>
      </c>
      <c r="D2738" t="s">
        <v>282</v>
      </c>
      <c r="E2738" s="7" t="s">
        <v>158</v>
      </c>
      <c r="F2738" s="15" t="s">
        <v>118</v>
      </c>
      <c r="G2738" s="18" t="s">
        <v>4188</v>
      </c>
      <c r="H2738" s="6" t="s">
        <v>120</v>
      </c>
      <c r="I2738" s="4" t="s">
        <v>1529</v>
      </c>
      <c r="J2738" s="4" t="s">
        <v>121</v>
      </c>
      <c r="K2738" t="s">
        <v>235</v>
      </c>
      <c r="L2738" t="s">
        <v>4457</v>
      </c>
      <c r="M2738" t="s">
        <v>2388</v>
      </c>
      <c r="N2738" s="1" t="s">
        <v>247</v>
      </c>
    </row>
    <row r="2739" spans="1:14" x14ac:dyDescent="0.3">
      <c r="A2739" s="1" t="s">
        <v>4166</v>
      </c>
      <c r="B2739" t="s">
        <v>4455</v>
      </c>
      <c r="C2739" s="2" t="s">
        <v>4459</v>
      </c>
      <c r="D2739" t="s">
        <v>282</v>
      </c>
      <c r="E2739" s="7" t="s">
        <v>158</v>
      </c>
      <c r="F2739" s="15" t="s">
        <v>118</v>
      </c>
      <c r="G2739" s="5" t="s">
        <v>4440</v>
      </c>
      <c r="H2739" s="6" t="s">
        <v>120</v>
      </c>
      <c r="I2739" s="4" t="s">
        <v>1529</v>
      </c>
      <c r="J2739" s="4" t="s">
        <v>121</v>
      </c>
      <c r="K2739" t="s">
        <v>230</v>
      </c>
      <c r="L2739" t="s">
        <v>4457</v>
      </c>
      <c r="M2739" t="s">
        <v>2388</v>
      </c>
      <c r="N2739" s="1" t="s">
        <v>247</v>
      </c>
    </row>
    <row r="2740" spans="1:14" x14ac:dyDescent="0.3">
      <c r="A2740" s="1" t="s">
        <v>4166</v>
      </c>
      <c r="B2740" t="s">
        <v>4455</v>
      </c>
      <c r="C2740" s="2" t="s">
        <v>4460</v>
      </c>
      <c r="D2740" t="s">
        <v>282</v>
      </c>
      <c r="E2740" s="7" t="s">
        <v>158</v>
      </c>
      <c r="F2740" s="15" t="s">
        <v>118</v>
      </c>
      <c r="G2740" s="5" t="s">
        <v>4440</v>
      </c>
      <c r="H2740" s="6" t="s">
        <v>120</v>
      </c>
      <c r="I2740" s="4" t="s">
        <v>1529</v>
      </c>
      <c r="J2740" s="4" t="s">
        <v>121</v>
      </c>
      <c r="K2740" t="s">
        <v>230</v>
      </c>
      <c r="L2740" t="s">
        <v>4457</v>
      </c>
      <c r="M2740" t="s">
        <v>2388</v>
      </c>
      <c r="N2740" s="1" t="s">
        <v>247</v>
      </c>
    </row>
    <row r="2741" spans="1:14" x14ac:dyDescent="0.3">
      <c r="A2741" s="1" t="s">
        <v>4166</v>
      </c>
      <c r="B2741" t="s">
        <v>4455</v>
      </c>
      <c r="C2741" s="2" t="s">
        <v>4461</v>
      </c>
      <c r="D2741" t="s">
        <v>282</v>
      </c>
      <c r="E2741" s="7" t="s">
        <v>158</v>
      </c>
      <c r="F2741" s="15" t="s">
        <v>118</v>
      </c>
      <c r="G2741" s="5" t="s">
        <v>4440</v>
      </c>
      <c r="H2741" s="6" t="s">
        <v>120</v>
      </c>
      <c r="I2741" s="4" t="s">
        <v>1529</v>
      </c>
      <c r="J2741" s="4" t="s">
        <v>121</v>
      </c>
      <c r="K2741" t="s">
        <v>230</v>
      </c>
      <c r="L2741" t="s">
        <v>4457</v>
      </c>
      <c r="M2741" t="s">
        <v>2388</v>
      </c>
      <c r="N2741" s="1" t="s">
        <v>247</v>
      </c>
    </row>
    <row r="2742" spans="1:14" x14ac:dyDescent="0.3">
      <c r="A2742" s="1" t="s">
        <v>4166</v>
      </c>
      <c r="B2742" t="s">
        <v>4455</v>
      </c>
      <c r="C2742" s="2" t="s">
        <v>4462</v>
      </c>
      <c r="D2742" t="s">
        <v>282</v>
      </c>
      <c r="E2742" s="7" t="s">
        <v>158</v>
      </c>
      <c r="F2742" s="15" t="s">
        <v>118</v>
      </c>
      <c r="G2742" s="18" t="s">
        <v>4188</v>
      </c>
      <c r="H2742" s="6" t="s">
        <v>120</v>
      </c>
      <c r="I2742" s="4" t="s">
        <v>1529</v>
      </c>
      <c r="J2742" s="4" t="s">
        <v>121</v>
      </c>
      <c r="K2742" t="s">
        <v>235</v>
      </c>
      <c r="L2742" t="s">
        <v>4457</v>
      </c>
      <c r="M2742" t="s">
        <v>2388</v>
      </c>
      <c r="N2742" s="1" t="s">
        <v>247</v>
      </c>
    </row>
    <row r="2743" spans="1:14" x14ac:dyDescent="0.3">
      <c r="A2743" s="1" t="s">
        <v>4166</v>
      </c>
      <c r="B2743" t="s">
        <v>4455</v>
      </c>
      <c r="C2743" s="2" t="s">
        <v>4463</v>
      </c>
      <c r="D2743" t="s">
        <v>282</v>
      </c>
      <c r="E2743" s="7" t="s">
        <v>158</v>
      </c>
      <c r="F2743" s="15" t="s">
        <v>118</v>
      </c>
      <c r="G2743" s="5" t="s">
        <v>4440</v>
      </c>
      <c r="H2743" s="6" t="s">
        <v>120</v>
      </c>
      <c r="I2743" s="4" t="s">
        <v>1529</v>
      </c>
      <c r="J2743" s="4" t="s">
        <v>121</v>
      </c>
      <c r="K2743" t="s">
        <v>230</v>
      </c>
      <c r="L2743" t="s">
        <v>4457</v>
      </c>
      <c r="M2743" t="s">
        <v>2388</v>
      </c>
      <c r="N2743" s="1" t="s">
        <v>247</v>
      </c>
    </row>
    <row r="2744" spans="1:14" x14ac:dyDescent="0.3">
      <c r="A2744" s="1" t="s">
        <v>4166</v>
      </c>
      <c r="B2744" t="s">
        <v>4455</v>
      </c>
      <c r="C2744" s="2" t="s">
        <v>4464</v>
      </c>
      <c r="D2744" t="s">
        <v>282</v>
      </c>
      <c r="E2744" s="7" t="s">
        <v>158</v>
      </c>
      <c r="F2744" s="15" t="s">
        <v>118</v>
      </c>
      <c r="G2744" s="18" t="s">
        <v>4188</v>
      </c>
      <c r="H2744" s="6" t="s">
        <v>120</v>
      </c>
      <c r="I2744" s="4" t="s">
        <v>1529</v>
      </c>
      <c r="J2744" s="4" t="s">
        <v>121</v>
      </c>
      <c r="K2744" t="s">
        <v>387</v>
      </c>
      <c r="L2744" t="s">
        <v>4457</v>
      </c>
      <c r="M2744" t="s">
        <v>2388</v>
      </c>
      <c r="N2744" s="1" t="s">
        <v>247</v>
      </c>
    </row>
    <row r="2745" spans="1:14" x14ac:dyDescent="0.3">
      <c r="A2745" s="1" t="s">
        <v>4166</v>
      </c>
      <c r="B2745" t="s">
        <v>4455</v>
      </c>
      <c r="C2745" s="2" t="s">
        <v>4465</v>
      </c>
      <c r="D2745" t="s">
        <v>282</v>
      </c>
      <c r="E2745" s="7" t="s">
        <v>158</v>
      </c>
      <c r="F2745" s="15" t="s">
        <v>118</v>
      </c>
      <c r="G2745" s="5" t="s">
        <v>4440</v>
      </c>
      <c r="H2745" s="6" t="s">
        <v>120</v>
      </c>
      <c r="I2745" s="4" t="s">
        <v>1529</v>
      </c>
      <c r="J2745" s="4" t="s">
        <v>121</v>
      </c>
      <c r="K2745" t="s">
        <v>230</v>
      </c>
      <c r="L2745" t="s">
        <v>4457</v>
      </c>
      <c r="M2745" t="s">
        <v>2388</v>
      </c>
      <c r="N2745" s="1" t="s">
        <v>247</v>
      </c>
    </row>
    <row r="2746" spans="1:14" x14ac:dyDescent="0.3">
      <c r="A2746" s="1" t="s">
        <v>4166</v>
      </c>
      <c r="B2746" t="s">
        <v>4455</v>
      </c>
      <c r="C2746" s="2" t="s">
        <v>4466</v>
      </c>
      <c r="D2746" t="s">
        <v>282</v>
      </c>
      <c r="E2746" s="7" t="s">
        <v>158</v>
      </c>
      <c r="F2746" s="15" t="s">
        <v>118</v>
      </c>
      <c r="G2746" s="5" t="s">
        <v>4440</v>
      </c>
      <c r="H2746" s="6" t="s">
        <v>120</v>
      </c>
      <c r="I2746" s="4" t="s">
        <v>1529</v>
      </c>
      <c r="J2746" s="4" t="s">
        <v>121</v>
      </c>
      <c r="K2746" t="s">
        <v>230</v>
      </c>
      <c r="L2746" t="s">
        <v>4457</v>
      </c>
      <c r="M2746" t="s">
        <v>2388</v>
      </c>
      <c r="N2746" s="1" t="s">
        <v>247</v>
      </c>
    </row>
    <row r="2747" spans="1:14" x14ac:dyDescent="0.3">
      <c r="A2747" s="1" t="s">
        <v>4166</v>
      </c>
      <c r="B2747" t="s">
        <v>4455</v>
      </c>
      <c r="C2747" s="2" t="s">
        <v>4467</v>
      </c>
      <c r="D2747" t="s">
        <v>282</v>
      </c>
      <c r="E2747" s="7" t="s">
        <v>158</v>
      </c>
      <c r="F2747" s="15" t="s">
        <v>118</v>
      </c>
      <c r="G2747" s="5" t="s">
        <v>4440</v>
      </c>
      <c r="H2747" s="6" t="s">
        <v>120</v>
      </c>
      <c r="I2747" s="4" t="s">
        <v>1529</v>
      </c>
      <c r="J2747" s="4" t="s">
        <v>121</v>
      </c>
      <c r="K2747" t="s">
        <v>230</v>
      </c>
      <c r="L2747" t="s">
        <v>4457</v>
      </c>
      <c r="M2747" t="s">
        <v>2388</v>
      </c>
      <c r="N2747" s="1" t="s">
        <v>247</v>
      </c>
    </row>
    <row r="2748" spans="1:14" x14ac:dyDescent="0.3">
      <c r="A2748" s="1" t="s">
        <v>4166</v>
      </c>
      <c r="B2748" t="s">
        <v>4455</v>
      </c>
      <c r="C2748" s="2" t="s">
        <v>4468</v>
      </c>
      <c r="D2748" t="s">
        <v>282</v>
      </c>
      <c r="E2748" s="7" t="s">
        <v>158</v>
      </c>
      <c r="F2748" s="15" t="s">
        <v>118</v>
      </c>
      <c r="G2748" s="18" t="s">
        <v>4188</v>
      </c>
      <c r="H2748" s="6" t="s">
        <v>120</v>
      </c>
      <c r="I2748" s="4" t="s">
        <v>1529</v>
      </c>
      <c r="J2748" s="4" t="s">
        <v>121</v>
      </c>
      <c r="K2748" t="s">
        <v>235</v>
      </c>
      <c r="L2748" t="s">
        <v>4457</v>
      </c>
      <c r="M2748" t="s">
        <v>2388</v>
      </c>
      <c r="N2748" s="1" t="s">
        <v>247</v>
      </c>
    </row>
    <row r="2749" spans="1:14" x14ac:dyDescent="0.3">
      <c r="A2749" s="1" t="s">
        <v>4166</v>
      </c>
      <c r="B2749" t="s">
        <v>4455</v>
      </c>
      <c r="C2749" s="2" t="s">
        <v>4469</v>
      </c>
      <c r="D2749" t="s">
        <v>282</v>
      </c>
      <c r="E2749" s="8" t="s">
        <v>166</v>
      </c>
      <c r="F2749" s="15" t="s">
        <v>118</v>
      </c>
      <c r="G2749" s="18" t="s">
        <v>4188</v>
      </c>
      <c r="H2749" s="6" t="s">
        <v>120</v>
      </c>
      <c r="I2749" s="4" t="s">
        <v>1529</v>
      </c>
      <c r="J2749" s="4" t="s">
        <v>121</v>
      </c>
      <c r="K2749" t="s">
        <v>238</v>
      </c>
      <c r="L2749" t="s">
        <v>4457</v>
      </c>
      <c r="M2749" t="s">
        <v>2388</v>
      </c>
      <c r="N2749" s="1" t="s">
        <v>247</v>
      </c>
    </row>
    <row r="2750" spans="1:14" x14ac:dyDescent="0.3">
      <c r="A2750" s="1" t="s">
        <v>4166</v>
      </c>
      <c r="B2750" t="s">
        <v>4455</v>
      </c>
      <c r="C2750" s="2" t="s">
        <v>4470</v>
      </c>
      <c r="D2750" t="s">
        <v>282</v>
      </c>
      <c r="E2750" s="7" t="s">
        <v>158</v>
      </c>
      <c r="F2750" s="15" t="s">
        <v>118</v>
      </c>
      <c r="G2750" s="5" t="s">
        <v>4440</v>
      </c>
      <c r="H2750" s="6" t="s">
        <v>120</v>
      </c>
      <c r="I2750" s="4" t="s">
        <v>1529</v>
      </c>
      <c r="J2750" s="4" t="s">
        <v>121</v>
      </c>
      <c r="K2750" t="s">
        <v>230</v>
      </c>
      <c r="L2750" t="s">
        <v>4457</v>
      </c>
      <c r="M2750" t="s">
        <v>2388</v>
      </c>
      <c r="N2750" t="s">
        <v>247</v>
      </c>
    </row>
    <row r="2751" spans="1:14" x14ac:dyDescent="0.3">
      <c r="A2751" s="1" t="s">
        <v>4166</v>
      </c>
      <c r="B2751" t="s">
        <v>4455</v>
      </c>
      <c r="C2751" s="2" t="s">
        <v>4471</v>
      </c>
      <c r="D2751" t="s">
        <v>282</v>
      </c>
      <c r="E2751" s="7" t="s">
        <v>158</v>
      </c>
      <c r="F2751" s="15" t="s">
        <v>118</v>
      </c>
      <c r="G2751" s="5" t="s">
        <v>4440</v>
      </c>
      <c r="H2751" s="6" t="s">
        <v>120</v>
      </c>
      <c r="I2751" s="4" t="s">
        <v>1529</v>
      </c>
      <c r="J2751" s="4" t="s">
        <v>121</v>
      </c>
      <c r="K2751" t="s">
        <v>230</v>
      </c>
      <c r="L2751" t="s">
        <v>4457</v>
      </c>
      <c r="M2751" t="s">
        <v>2388</v>
      </c>
      <c r="N2751" s="1" t="s">
        <v>247</v>
      </c>
    </row>
    <row r="2752" spans="1:14" x14ac:dyDescent="0.3">
      <c r="A2752" s="1" t="s">
        <v>4166</v>
      </c>
      <c r="B2752" t="s">
        <v>4455</v>
      </c>
      <c r="C2752" s="2" t="s">
        <v>4472</v>
      </c>
      <c r="D2752" t="s">
        <v>282</v>
      </c>
      <c r="E2752" s="7" t="s">
        <v>158</v>
      </c>
      <c r="F2752" s="15" t="s">
        <v>118</v>
      </c>
      <c r="G2752" s="5" t="s">
        <v>4440</v>
      </c>
      <c r="H2752" s="6" t="s">
        <v>120</v>
      </c>
      <c r="I2752" s="4" t="s">
        <v>1529</v>
      </c>
      <c r="J2752" s="4" t="s">
        <v>121</v>
      </c>
      <c r="K2752" t="s">
        <v>230</v>
      </c>
      <c r="L2752" t="s">
        <v>4457</v>
      </c>
      <c r="M2752" t="s">
        <v>2388</v>
      </c>
      <c r="N2752" s="1" t="s">
        <v>247</v>
      </c>
    </row>
    <row r="2753" spans="1:14" x14ac:dyDescent="0.3">
      <c r="A2753" s="1" t="s">
        <v>4166</v>
      </c>
      <c r="B2753" t="s">
        <v>4455</v>
      </c>
      <c r="C2753" s="2" t="s">
        <v>4473</v>
      </c>
      <c r="D2753" t="s">
        <v>282</v>
      </c>
      <c r="E2753" s="7" t="s">
        <v>158</v>
      </c>
      <c r="F2753" s="15" t="s">
        <v>118</v>
      </c>
      <c r="G2753" s="5" t="s">
        <v>4440</v>
      </c>
      <c r="H2753" s="6" t="s">
        <v>120</v>
      </c>
      <c r="I2753" s="4" t="s">
        <v>1529</v>
      </c>
      <c r="J2753" s="4" t="s">
        <v>121</v>
      </c>
      <c r="K2753" t="s">
        <v>230</v>
      </c>
      <c r="L2753" t="s">
        <v>4457</v>
      </c>
      <c r="M2753" t="s">
        <v>2388</v>
      </c>
      <c r="N2753" s="1" t="s">
        <v>247</v>
      </c>
    </row>
    <row r="2754" spans="1:14" x14ac:dyDescent="0.3">
      <c r="A2754" s="1" t="s">
        <v>4166</v>
      </c>
      <c r="B2754" t="s">
        <v>4455</v>
      </c>
      <c r="C2754" s="2" t="s">
        <v>4474</v>
      </c>
      <c r="D2754" t="s">
        <v>282</v>
      </c>
      <c r="E2754" s="7" t="s">
        <v>158</v>
      </c>
      <c r="F2754" s="15" t="s">
        <v>118</v>
      </c>
      <c r="G2754" s="5" t="s">
        <v>4440</v>
      </c>
      <c r="H2754" s="6" t="s">
        <v>120</v>
      </c>
      <c r="I2754" s="4" t="s">
        <v>1529</v>
      </c>
      <c r="J2754" s="4" t="s">
        <v>121</v>
      </c>
      <c r="K2754" t="s">
        <v>230</v>
      </c>
      <c r="L2754" t="s">
        <v>4457</v>
      </c>
      <c r="M2754" t="s">
        <v>2388</v>
      </c>
      <c r="N2754" s="1" t="s">
        <v>247</v>
      </c>
    </row>
    <row r="2755" spans="1:14" x14ac:dyDescent="0.3">
      <c r="A2755" s="1" t="s">
        <v>4166</v>
      </c>
      <c r="B2755" t="s">
        <v>4455</v>
      </c>
      <c r="C2755" s="2" t="s">
        <v>4475</v>
      </c>
      <c r="D2755" t="s">
        <v>282</v>
      </c>
      <c r="E2755" s="7" t="s">
        <v>158</v>
      </c>
      <c r="F2755" s="15" t="s">
        <v>118</v>
      </c>
      <c r="G2755" s="5" t="s">
        <v>4440</v>
      </c>
      <c r="H2755" s="6" t="s">
        <v>120</v>
      </c>
      <c r="I2755" s="4" t="s">
        <v>1529</v>
      </c>
      <c r="J2755" s="4" t="s">
        <v>121</v>
      </c>
      <c r="K2755" t="s">
        <v>230</v>
      </c>
      <c r="L2755" t="s">
        <v>4457</v>
      </c>
      <c r="M2755" t="s">
        <v>2388</v>
      </c>
      <c r="N2755" s="1" t="s">
        <v>247</v>
      </c>
    </row>
    <row r="2756" spans="1:14" x14ac:dyDescent="0.3">
      <c r="A2756" s="1" t="s">
        <v>4166</v>
      </c>
      <c r="B2756" t="s">
        <v>4455</v>
      </c>
      <c r="C2756" s="2" t="s">
        <v>4476</v>
      </c>
      <c r="D2756" t="s">
        <v>282</v>
      </c>
      <c r="E2756" s="8" t="s">
        <v>166</v>
      </c>
      <c r="F2756" s="15" t="s">
        <v>118</v>
      </c>
      <c r="G2756" s="18" t="s">
        <v>4188</v>
      </c>
      <c r="H2756" s="6" t="s">
        <v>120</v>
      </c>
      <c r="I2756" s="4" t="s">
        <v>1529</v>
      </c>
      <c r="J2756" s="4" t="s">
        <v>121</v>
      </c>
      <c r="K2756" t="s">
        <v>235</v>
      </c>
      <c r="L2756" t="s">
        <v>4457</v>
      </c>
      <c r="M2756" t="s">
        <v>2388</v>
      </c>
      <c r="N2756" t="s">
        <v>247</v>
      </c>
    </row>
    <row r="2757" spans="1:14" x14ac:dyDescent="0.3">
      <c r="A2757" s="1" t="s">
        <v>4166</v>
      </c>
      <c r="B2757" t="s">
        <v>4455</v>
      </c>
      <c r="C2757" s="2" t="s">
        <v>4477</v>
      </c>
      <c r="D2757" t="s">
        <v>282</v>
      </c>
      <c r="E2757" s="7" t="s">
        <v>158</v>
      </c>
      <c r="F2757" s="15" t="s">
        <v>118</v>
      </c>
      <c r="G2757" s="5" t="s">
        <v>4440</v>
      </c>
      <c r="H2757" s="6" t="s">
        <v>120</v>
      </c>
      <c r="I2757" s="4" t="s">
        <v>1529</v>
      </c>
      <c r="J2757" s="4" t="s">
        <v>121</v>
      </c>
      <c r="K2757" t="s">
        <v>230</v>
      </c>
      <c r="L2757" t="s">
        <v>4457</v>
      </c>
      <c r="M2757" t="s">
        <v>2388</v>
      </c>
      <c r="N2757" t="s">
        <v>247</v>
      </c>
    </row>
    <row r="2758" spans="1:14" x14ac:dyDescent="0.3">
      <c r="A2758" s="1" t="s">
        <v>4166</v>
      </c>
      <c r="B2758" t="s">
        <v>4455</v>
      </c>
      <c r="C2758" s="2" t="s">
        <v>4478</v>
      </c>
      <c r="D2758" t="s">
        <v>282</v>
      </c>
      <c r="E2758" s="7" t="s">
        <v>158</v>
      </c>
      <c r="F2758" s="15" t="s">
        <v>118</v>
      </c>
      <c r="G2758" s="5" t="s">
        <v>4440</v>
      </c>
      <c r="H2758" s="6" t="s">
        <v>120</v>
      </c>
      <c r="I2758" s="4" t="s">
        <v>1529</v>
      </c>
      <c r="J2758" s="4" t="s">
        <v>121</v>
      </c>
      <c r="K2758" t="s">
        <v>230</v>
      </c>
      <c r="L2758" t="s">
        <v>4457</v>
      </c>
      <c r="M2758" t="s">
        <v>2388</v>
      </c>
      <c r="N2758" s="1" t="s">
        <v>247</v>
      </c>
    </row>
    <row r="2759" spans="1:14" x14ac:dyDescent="0.3">
      <c r="A2759" s="1" t="s">
        <v>4166</v>
      </c>
      <c r="B2759" t="s">
        <v>4455</v>
      </c>
      <c r="C2759" s="2" t="s">
        <v>4479</v>
      </c>
      <c r="D2759" t="s">
        <v>282</v>
      </c>
      <c r="E2759" s="7" t="s">
        <v>158</v>
      </c>
      <c r="F2759" s="15" t="s">
        <v>118</v>
      </c>
      <c r="G2759" s="5" t="s">
        <v>4440</v>
      </c>
      <c r="H2759" s="6" t="s">
        <v>120</v>
      </c>
      <c r="I2759" s="4" t="s">
        <v>1529</v>
      </c>
      <c r="J2759" s="4" t="s">
        <v>121</v>
      </c>
      <c r="K2759" t="s">
        <v>230</v>
      </c>
      <c r="L2759" t="s">
        <v>4457</v>
      </c>
      <c r="M2759" t="s">
        <v>2388</v>
      </c>
      <c r="N2759" s="1" t="s">
        <v>247</v>
      </c>
    </row>
    <row r="2760" spans="1:14" x14ac:dyDescent="0.3">
      <c r="A2760" s="1" t="s">
        <v>4166</v>
      </c>
      <c r="B2760" t="s">
        <v>4455</v>
      </c>
      <c r="C2760" s="2" t="s">
        <v>4480</v>
      </c>
      <c r="D2760" t="s">
        <v>282</v>
      </c>
      <c r="E2760" s="7" t="s">
        <v>158</v>
      </c>
      <c r="F2760" s="15" t="s">
        <v>118</v>
      </c>
      <c r="G2760" s="18" t="s">
        <v>4188</v>
      </c>
      <c r="H2760" s="6" t="s">
        <v>120</v>
      </c>
      <c r="I2760" s="4" t="s">
        <v>1529</v>
      </c>
      <c r="J2760" s="4" t="s">
        <v>121</v>
      </c>
      <c r="K2760" t="s">
        <v>235</v>
      </c>
      <c r="L2760" t="s">
        <v>4457</v>
      </c>
      <c r="M2760" t="s">
        <v>2388</v>
      </c>
      <c r="N2760" s="1" t="s">
        <v>247</v>
      </c>
    </row>
    <row r="2761" spans="1:14" x14ac:dyDescent="0.3">
      <c r="A2761" s="1" t="s">
        <v>4166</v>
      </c>
      <c r="B2761" t="s">
        <v>4455</v>
      </c>
      <c r="C2761" s="2" t="s">
        <v>4481</v>
      </c>
      <c r="D2761" t="s">
        <v>282</v>
      </c>
      <c r="E2761" s="8" t="s">
        <v>166</v>
      </c>
      <c r="F2761" s="15" t="s">
        <v>118</v>
      </c>
      <c r="G2761" s="18" t="s">
        <v>4188</v>
      </c>
      <c r="H2761" s="6" t="s">
        <v>120</v>
      </c>
      <c r="I2761" s="4" t="s">
        <v>1529</v>
      </c>
      <c r="J2761" s="4" t="s">
        <v>121</v>
      </c>
      <c r="K2761" t="s">
        <v>387</v>
      </c>
      <c r="L2761" t="s">
        <v>4457</v>
      </c>
      <c r="M2761" t="s">
        <v>2388</v>
      </c>
      <c r="N2761" t="s">
        <v>247</v>
      </c>
    </row>
    <row r="2762" spans="1:14" x14ac:dyDescent="0.3">
      <c r="A2762" s="1" t="s">
        <v>4166</v>
      </c>
      <c r="B2762" t="s">
        <v>4455</v>
      </c>
      <c r="C2762" s="2" t="s">
        <v>4482</v>
      </c>
      <c r="D2762" t="s">
        <v>282</v>
      </c>
      <c r="E2762" s="7" t="s">
        <v>158</v>
      </c>
      <c r="F2762" s="15" t="s">
        <v>118</v>
      </c>
      <c r="G2762" s="5" t="s">
        <v>4440</v>
      </c>
      <c r="H2762" s="6" t="s">
        <v>120</v>
      </c>
      <c r="I2762" s="4" t="s">
        <v>1529</v>
      </c>
      <c r="J2762" s="4" t="s">
        <v>121</v>
      </c>
      <c r="K2762" t="s">
        <v>230</v>
      </c>
      <c r="L2762" t="s">
        <v>4457</v>
      </c>
      <c r="M2762" t="s">
        <v>2388</v>
      </c>
      <c r="N2762" s="1" t="s">
        <v>247</v>
      </c>
    </row>
    <row r="2763" spans="1:14" x14ac:dyDescent="0.3">
      <c r="A2763" s="1" t="s">
        <v>4166</v>
      </c>
      <c r="B2763" t="s">
        <v>4455</v>
      </c>
      <c r="C2763" s="2" t="s">
        <v>4483</v>
      </c>
      <c r="D2763" t="s">
        <v>282</v>
      </c>
      <c r="E2763" s="7" t="s">
        <v>158</v>
      </c>
      <c r="F2763" s="15" t="s">
        <v>118</v>
      </c>
      <c r="G2763" s="5" t="s">
        <v>4440</v>
      </c>
      <c r="H2763" s="6" t="s">
        <v>120</v>
      </c>
      <c r="I2763" s="4" t="s">
        <v>1529</v>
      </c>
      <c r="J2763" s="4" t="s">
        <v>121</v>
      </c>
      <c r="K2763" t="s">
        <v>230</v>
      </c>
      <c r="L2763" t="s">
        <v>4457</v>
      </c>
      <c r="M2763" t="s">
        <v>2388</v>
      </c>
      <c r="N2763" s="1" t="s">
        <v>247</v>
      </c>
    </row>
    <row r="2764" spans="1:14" x14ac:dyDescent="0.3">
      <c r="A2764" s="1" t="s">
        <v>4166</v>
      </c>
      <c r="B2764" t="s">
        <v>4455</v>
      </c>
      <c r="C2764" s="2" t="s">
        <v>4484</v>
      </c>
      <c r="D2764" t="s">
        <v>282</v>
      </c>
      <c r="E2764" s="7" t="s">
        <v>158</v>
      </c>
      <c r="F2764" s="15" t="s">
        <v>118</v>
      </c>
      <c r="G2764" s="5" t="s">
        <v>4440</v>
      </c>
      <c r="H2764" s="6" t="s">
        <v>120</v>
      </c>
      <c r="I2764" s="4" t="s">
        <v>1529</v>
      </c>
      <c r="J2764" s="4" t="s">
        <v>121</v>
      </c>
      <c r="K2764" t="s">
        <v>230</v>
      </c>
      <c r="L2764" t="s">
        <v>4457</v>
      </c>
      <c r="M2764" t="s">
        <v>2388</v>
      </c>
      <c r="N2764" s="1" t="s">
        <v>247</v>
      </c>
    </row>
    <row r="2765" spans="1:14" x14ac:dyDescent="0.3">
      <c r="A2765" s="1" t="s">
        <v>4166</v>
      </c>
      <c r="B2765" t="s">
        <v>4455</v>
      </c>
      <c r="C2765" s="2" t="s">
        <v>4485</v>
      </c>
      <c r="D2765" t="s">
        <v>282</v>
      </c>
      <c r="E2765" s="7" t="s">
        <v>158</v>
      </c>
      <c r="F2765" s="15" t="s">
        <v>118</v>
      </c>
      <c r="G2765" s="5" t="s">
        <v>4440</v>
      </c>
      <c r="H2765" s="6" t="s">
        <v>120</v>
      </c>
      <c r="I2765" s="4" t="s">
        <v>1529</v>
      </c>
      <c r="J2765" s="4" t="s">
        <v>121</v>
      </c>
      <c r="K2765" t="s">
        <v>230</v>
      </c>
      <c r="L2765" t="s">
        <v>4457</v>
      </c>
      <c r="M2765" t="s">
        <v>2388</v>
      </c>
      <c r="N2765" s="1" t="s">
        <v>247</v>
      </c>
    </row>
    <row r="2766" spans="1:14" x14ac:dyDescent="0.3">
      <c r="A2766" s="1" t="s">
        <v>4166</v>
      </c>
      <c r="B2766" t="s">
        <v>4455</v>
      </c>
      <c r="C2766" s="2" t="s">
        <v>4486</v>
      </c>
      <c r="D2766" t="s">
        <v>282</v>
      </c>
      <c r="E2766" s="7" t="s">
        <v>158</v>
      </c>
      <c r="F2766" s="15" t="s">
        <v>118</v>
      </c>
      <c r="G2766" s="5" t="s">
        <v>4440</v>
      </c>
      <c r="H2766" s="6" t="s">
        <v>120</v>
      </c>
      <c r="I2766" s="4" t="s">
        <v>1529</v>
      </c>
      <c r="J2766" s="4" t="s">
        <v>121</v>
      </c>
      <c r="K2766" t="s">
        <v>230</v>
      </c>
      <c r="L2766" t="s">
        <v>4457</v>
      </c>
      <c r="M2766" t="s">
        <v>2388</v>
      </c>
      <c r="N2766" s="1" t="s">
        <v>247</v>
      </c>
    </row>
    <row r="2767" spans="1:14" x14ac:dyDescent="0.3">
      <c r="A2767" s="1" t="s">
        <v>4166</v>
      </c>
      <c r="B2767" t="s">
        <v>4455</v>
      </c>
      <c r="C2767" s="2" t="s">
        <v>4487</v>
      </c>
      <c r="D2767" t="s">
        <v>282</v>
      </c>
      <c r="E2767" s="7" t="s">
        <v>158</v>
      </c>
      <c r="F2767" s="15" t="s">
        <v>118</v>
      </c>
      <c r="G2767" s="18" t="s">
        <v>4188</v>
      </c>
      <c r="H2767" s="6" t="s">
        <v>120</v>
      </c>
      <c r="I2767" s="4" t="s">
        <v>1529</v>
      </c>
      <c r="J2767" s="4" t="s">
        <v>121</v>
      </c>
      <c r="K2767" t="s">
        <v>235</v>
      </c>
      <c r="L2767" t="s">
        <v>4457</v>
      </c>
      <c r="M2767" t="s">
        <v>2388</v>
      </c>
      <c r="N2767" t="s">
        <v>247</v>
      </c>
    </row>
    <row r="2768" spans="1:14" x14ac:dyDescent="0.3">
      <c r="A2768" s="1" t="s">
        <v>4166</v>
      </c>
      <c r="B2768" t="s">
        <v>4455</v>
      </c>
      <c r="C2768" s="2" t="s">
        <v>4488</v>
      </c>
      <c r="D2768" t="s">
        <v>282</v>
      </c>
      <c r="E2768" s="7" t="s">
        <v>158</v>
      </c>
      <c r="F2768" s="15" t="s">
        <v>118</v>
      </c>
      <c r="G2768" s="5" t="s">
        <v>4440</v>
      </c>
      <c r="H2768" s="6" t="s">
        <v>120</v>
      </c>
      <c r="I2768" s="4" t="s">
        <v>1529</v>
      </c>
      <c r="J2768" s="4" t="s">
        <v>121</v>
      </c>
      <c r="K2768" t="s">
        <v>230</v>
      </c>
      <c r="L2768" t="s">
        <v>4457</v>
      </c>
      <c r="M2768" t="s">
        <v>2388</v>
      </c>
      <c r="N2768" s="1" t="s">
        <v>247</v>
      </c>
    </row>
    <row r="2769" spans="1:14" x14ac:dyDescent="0.3">
      <c r="A2769" s="1" t="s">
        <v>4166</v>
      </c>
      <c r="B2769" t="s">
        <v>4455</v>
      </c>
      <c r="C2769" s="2" t="s">
        <v>4489</v>
      </c>
      <c r="D2769" t="s">
        <v>282</v>
      </c>
      <c r="E2769" s="7" t="s">
        <v>158</v>
      </c>
      <c r="F2769" s="15" t="s">
        <v>118</v>
      </c>
      <c r="G2769" s="5" t="s">
        <v>4440</v>
      </c>
      <c r="H2769" s="6" t="s">
        <v>120</v>
      </c>
      <c r="I2769" s="4" t="s">
        <v>1529</v>
      </c>
      <c r="J2769" s="4" t="s">
        <v>121</v>
      </c>
      <c r="K2769" t="s">
        <v>230</v>
      </c>
      <c r="L2769" t="s">
        <v>4457</v>
      </c>
      <c r="M2769" t="s">
        <v>2388</v>
      </c>
      <c r="N2769" s="1" t="s">
        <v>247</v>
      </c>
    </row>
    <row r="2770" spans="1:14" x14ac:dyDescent="0.3">
      <c r="A2770" s="1" t="s">
        <v>4166</v>
      </c>
      <c r="B2770" t="s">
        <v>4455</v>
      </c>
      <c r="C2770" s="2" t="s">
        <v>4490</v>
      </c>
      <c r="D2770" t="s">
        <v>282</v>
      </c>
      <c r="E2770" s="8" t="s">
        <v>166</v>
      </c>
      <c r="F2770" s="15" t="s">
        <v>118</v>
      </c>
      <c r="G2770" s="18" t="s">
        <v>4188</v>
      </c>
      <c r="H2770" s="6" t="s">
        <v>120</v>
      </c>
      <c r="I2770" s="4" t="s">
        <v>1529</v>
      </c>
      <c r="J2770" s="4" t="s">
        <v>121</v>
      </c>
      <c r="K2770" t="s">
        <v>235</v>
      </c>
      <c r="L2770" t="s">
        <v>4457</v>
      </c>
      <c r="M2770" t="s">
        <v>2388</v>
      </c>
      <c r="N2770" s="1" t="s">
        <v>247</v>
      </c>
    </row>
    <row r="2771" spans="1:14" x14ac:dyDescent="0.3">
      <c r="A2771" s="1" t="s">
        <v>4166</v>
      </c>
      <c r="B2771" t="s">
        <v>4455</v>
      </c>
      <c r="C2771" s="2" t="s">
        <v>4491</v>
      </c>
      <c r="D2771" t="s">
        <v>282</v>
      </c>
      <c r="E2771" s="7" t="s">
        <v>158</v>
      </c>
      <c r="F2771" s="15" t="s">
        <v>118</v>
      </c>
      <c r="G2771" s="5" t="s">
        <v>4440</v>
      </c>
      <c r="H2771" s="6" t="s">
        <v>120</v>
      </c>
      <c r="I2771" s="4" t="s">
        <v>1529</v>
      </c>
      <c r="J2771" s="4" t="s">
        <v>121</v>
      </c>
      <c r="K2771" t="s">
        <v>230</v>
      </c>
      <c r="L2771" t="s">
        <v>4457</v>
      </c>
      <c r="M2771" t="s">
        <v>2388</v>
      </c>
      <c r="N2771" s="1" t="s">
        <v>247</v>
      </c>
    </row>
    <row r="2772" spans="1:14" x14ac:dyDescent="0.3">
      <c r="A2772" s="1" t="s">
        <v>4166</v>
      </c>
      <c r="B2772" t="s">
        <v>4455</v>
      </c>
      <c r="C2772" s="2" t="s">
        <v>4492</v>
      </c>
      <c r="D2772" t="s">
        <v>282</v>
      </c>
      <c r="E2772" s="7" t="s">
        <v>158</v>
      </c>
      <c r="F2772" s="15" t="s">
        <v>118</v>
      </c>
      <c r="G2772" s="5" t="s">
        <v>4440</v>
      </c>
      <c r="H2772" s="6" t="s">
        <v>120</v>
      </c>
      <c r="I2772" s="4" t="s">
        <v>1529</v>
      </c>
      <c r="J2772" s="4" t="s">
        <v>121</v>
      </c>
      <c r="K2772" t="s">
        <v>230</v>
      </c>
      <c r="L2772" t="s">
        <v>4457</v>
      </c>
      <c r="M2772" t="s">
        <v>2388</v>
      </c>
      <c r="N2772" s="1" t="s">
        <v>247</v>
      </c>
    </row>
    <row r="2773" spans="1:14" x14ac:dyDescent="0.3">
      <c r="A2773" s="1" t="s">
        <v>4166</v>
      </c>
      <c r="B2773" t="s">
        <v>4493</v>
      </c>
      <c r="C2773" s="2" t="s">
        <v>4494</v>
      </c>
      <c r="D2773" t="s">
        <v>282</v>
      </c>
      <c r="E2773" s="7" t="s">
        <v>158</v>
      </c>
      <c r="F2773" s="15" t="s">
        <v>118</v>
      </c>
      <c r="G2773" s="5" t="s">
        <v>4421</v>
      </c>
      <c r="H2773" s="6" t="s">
        <v>120</v>
      </c>
      <c r="I2773" s="4" t="s">
        <v>4495</v>
      </c>
      <c r="J2773" s="4" t="s">
        <v>121</v>
      </c>
      <c r="K2773" t="s">
        <v>230</v>
      </c>
      <c r="L2773" t="s">
        <v>4496</v>
      </c>
      <c r="M2773" t="s">
        <v>4497</v>
      </c>
      <c r="N2773" s="1" t="s">
        <v>247</v>
      </c>
    </row>
    <row r="2774" spans="1:14" x14ac:dyDescent="0.3">
      <c r="A2774" s="1" t="s">
        <v>4166</v>
      </c>
      <c r="B2774" t="s">
        <v>4493</v>
      </c>
      <c r="C2774" s="2" t="s">
        <v>4498</v>
      </c>
      <c r="D2774" t="s">
        <v>282</v>
      </c>
      <c r="E2774" s="7" t="s">
        <v>158</v>
      </c>
      <c r="F2774" s="15" t="s">
        <v>118</v>
      </c>
      <c r="G2774" s="5" t="s">
        <v>4421</v>
      </c>
      <c r="H2774" s="6" t="s">
        <v>120</v>
      </c>
      <c r="I2774" s="4" t="s">
        <v>4495</v>
      </c>
      <c r="J2774" s="4" t="s">
        <v>121</v>
      </c>
      <c r="K2774" t="s">
        <v>230</v>
      </c>
      <c r="L2774" t="s">
        <v>4496</v>
      </c>
      <c r="M2774" t="s">
        <v>4497</v>
      </c>
      <c r="N2774" s="1" t="s">
        <v>247</v>
      </c>
    </row>
    <row r="2775" spans="1:14" x14ac:dyDescent="0.3">
      <c r="A2775" s="1" t="s">
        <v>4166</v>
      </c>
      <c r="B2775" t="s">
        <v>4493</v>
      </c>
      <c r="C2775" s="2" t="s">
        <v>4499</v>
      </c>
      <c r="D2775" t="s">
        <v>282</v>
      </c>
      <c r="E2775" s="7" t="s">
        <v>158</v>
      </c>
      <c r="F2775" s="15" t="s">
        <v>118</v>
      </c>
      <c r="G2775" s="5" t="s">
        <v>4421</v>
      </c>
      <c r="H2775" s="6" t="s">
        <v>120</v>
      </c>
      <c r="I2775" s="4" t="s">
        <v>4495</v>
      </c>
      <c r="J2775" s="4" t="s">
        <v>121</v>
      </c>
      <c r="K2775" t="s">
        <v>230</v>
      </c>
      <c r="L2775" t="s">
        <v>4496</v>
      </c>
      <c r="M2775" t="s">
        <v>4497</v>
      </c>
      <c r="N2775" s="1" t="s">
        <v>247</v>
      </c>
    </row>
    <row r="2776" spans="1:14" x14ac:dyDescent="0.3">
      <c r="A2776" s="1" t="s">
        <v>4166</v>
      </c>
      <c r="B2776" t="s">
        <v>4493</v>
      </c>
      <c r="C2776" s="2" t="s">
        <v>4500</v>
      </c>
      <c r="D2776" t="s">
        <v>282</v>
      </c>
      <c r="E2776" s="7" t="s">
        <v>158</v>
      </c>
      <c r="F2776" s="15" t="s">
        <v>118</v>
      </c>
      <c r="G2776" s="5" t="s">
        <v>4421</v>
      </c>
      <c r="H2776" s="6" t="s">
        <v>120</v>
      </c>
      <c r="I2776" s="4" t="s">
        <v>4495</v>
      </c>
      <c r="J2776" s="4" t="s">
        <v>121</v>
      </c>
      <c r="K2776" t="s">
        <v>235</v>
      </c>
      <c r="L2776" t="s">
        <v>4496</v>
      </c>
      <c r="M2776" t="s">
        <v>4497</v>
      </c>
      <c r="N2776" s="1" t="s">
        <v>247</v>
      </c>
    </row>
    <row r="2777" spans="1:14" x14ac:dyDescent="0.3">
      <c r="A2777" s="1" t="s">
        <v>4166</v>
      </c>
      <c r="B2777" t="s">
        <v>4493</v>
      </c>
      <c r="C2777" s="2" t="s">
        <v>4501</v>
      </c>
      <c r="D2777" t="s">
        <v>282</v>
      </c>
      <c r="E2777" s="7" t="s">
        <v>158</v>
      </c>
      <c r="F2777" s="15" t="s">
        <v>118</v>
      </c>
      <c r="G2777" s="5" t="s">
        <v>4421</v>
      </c>
      <c r="H2777" s="6" t="s">
        <v>120</v>
      </c>
      <c r="I2777" s="4" t="s">
        <v>4495</v>
      </c>
      <c r="J2777" s="4" t="s">
        <v>121</v>
      </c>
      <c r="K2777" t="s">
        <v>235</v>
      </c>
      <c r="L2777" t="s">
        <v>4496</v>
      </c>
      <c r="M2777" t="s">
        <v>4497</v>
      </c>
      <c r="N2777" s="1" t="s">
        <v>247</v>
      </c>
    </row>
    <row r="2778" spans="1:14" x14ac:dyDescent="0.3">
      <c r="A2778" s="1" t="s">
        <v>4166</v>
      </c>
      <c r="B2778" t="s">
        <v>4502</v>
      </c>
      <c r="C2778" s="2" t="s">
        <v>4503</v>
      </c>
      <c r="D2778" t="s">
        <v>282</v>
      </c>
      <c r="E2778" s="7" t="s">
        <v>158</v>
      </c>
      <c r="F2778" s="15" t="s">
        <v>118</v>
      </c>
      <c r="G2778" s="6" t="s">
        <v>3879</v>
      </c>
      <c r="H2778" s="6" t="s">
        <v>120</v>
      </c>
      <c r="I2778" s="9" t="s">
        <v>4504</v>
      </c>
      <c r="J2778" s="5" t="s">
        <v>120</v>
      </c>
      <c r="K2778" t="s">
        <v>230</v>
      </c>
      <c r="L2778" t="s">
        <v>4505</v>
      </c>
      <c r="M2778" t="s">
        <v>4506</v>
      </c>
      <c r="N2778" t="s">
        <v>247</v>
      </c>
    </row>
    <row r="2779" spans="1:14" x14ac:dyDescent="0.3">
      <c r="A2779" s="1" t="s">
        <v>4166</v>
      </c>
      <c r="B2779" t="s">
        <v>4502</v>
      </c>
      <c r="C2779" s="2" t="s">
        <v>4507</v>
      </c>
      <c r="D2779" t="s">
        <v>282</v>
      </c>
      <c r="E2779" s="7" t="s">
        <v>158</v>
      </c>
      <c r="F2779" s="15" t="s">
        <v>118</v>
      </c>
      <c r="G2779" s="6" t="s">
        <v>3879</v>
      </c>
      <c r="H2779" s="6" t="s">
        <v>120</v>
      </c>
      <c r="I2779" s="9" t="s">
        <v>4504</v>
      </c>
      <c r="J2779" s="5" t="s">
        <v>120</v>
      </c>
      <c r="K2779" t="s">
        <v>230</v>
      </c>
      <c r="L2779" t="s">
        <v>4505</v>
      </c>
      <c r="M2779" t="s">
        <v>4506</v>
      </c>
      <c r="N2779" s="1" t="s">
        <v>247</v>
      </c>
    </row>
    <row r="2780" spans="1:14" x14ac:dyDescent="0.3">
      <c r="A2780" s="1" t="s">
        <v>4166</v>
      </c>
      <c r="B2780" t="s">
        <v>4502</v>
      </c>
      <c r="C2780" s="2" t="s">
        <v>4508</v>
      </c>
      <c r="D2780" t="s">
        <v>282</v>
      </c>
      <c r="E2780" s="7" t="s">
        <v>158</v>
      </c>
      <c r="F2780" s="15" t="s">
        <v>118</v>
      </c>
      <c r="G2780" s="6" t="s">
        <v>3879</v>
      </c>
      <c r="H2780" s="6" t="s">
        <v>120</v>
      </c>
      <c r="I2780" s="9" t="s">
        <v>4504</v>
      </c>
      <c r="J2780" s="5" t="s">
        <v>120</v>
      </c>
      <c r="K2780" t="s">
        <v>235</v>
      </c>
      <c r="L2780" t="s">
        <v>4505</v>
      </c>
      <c r="M2780" t="s">
        <v>4506</v>
      </c>
      <c r="N2780" s="1" t="s">
        <v>247</v>
      </c>
    </row>
    <row r="2781" spans="1:14" x14ac:dyDescent="0.3">
      <c r="A2781" s="1" t="s">
        <v>4166</v>
      </c>
      <c r="B2781" t="s">
        <v>4509</v>
      </c>
      <c r="C2781" s="2" t="s">
        <v>4510</v>
      </c>
      <c r="D2781" t="s">
        <v>282</v>
      </c>
      <c r="E2781" s="7" t="s">
        <v>158</v>
      </c>
      <c r="F2781" s="15" t="s">
        <v>118</v>
      </c>
      <c r="G2781" s="5" t="s">
        <v>1210</v>
      </c>
      <c r="H2781" s="6" t="s">
        <v>120</v>
      </c>
      <c r="I2781" s="4" t="s">
        <v>3130</v>
      </c>
      <c r="J2781" s="4" t="s">
        <v>121</v>
      </c>
      <c r="K2781" t="s">
        <v>230</v>
      </c>
      <c r="L2781" t="s">
        <v>4511</v>
      </c>
      <c r="M2781" t="s">
        <v>247</v>
      </c>
      <c r="N2781" s="1" t="s">
        <v>247</v>
      </c>
    </row>
    <row r="2782" spans="1:14" x14ac:dyDescent="0.3">
      <c r="A2782" s="1" t="s">
        <v>4166</v>
      </c>
      <c r="B2782" t="s">
        <v>4509</v>
      </c>
      <c r="C2782" s="2" t="s">
        <v>4512</v>
      </c>
      <c r="D2782" t="s">
        <v>282</v>
      </c>
      <c r="E2782" s="7" t="s">
        <v>158</v>
      </c>
      <c r="F2782" s="15" t="s">
        <v>118</v>
      </c>
      <c r="G2782" s="5" t="s">
        <v>1210</v>
      </c>
      <c r="H2782" s="6" t="s">
        <v>120</v>
      </c>
      <c r="I2782" s="4" t="s">
        <v>3130</v>
      </c>
      <c r="J2782" s="4" t="s">
        <v>121</v>
      </c>
      <c r="K2782" t="s">
        <v>230</v>
      </c>
      <c r="L2782" t="s">
        <v>4511</v>
      </c>
      <c r="M2782" t="s">
        <v>247</v>
      </c>
      <c r="N2782" s="1" t="s">
        <v>247</v>
      </c>
    </row>
    <row r="2783" spans="1:14" x14ac:dyDescent="0.3">
      <c r="A2783" s="1" t="s">
        <v>4166</v>
      </c>
      <c r="B2783" t="s">
        <v>4509</v>
      </c>
      <c r="C2783" s="2" t="s">
        <v>4513</v>
      </c>
      <c r="D2783" t="s">
        <v>282</v>
      </c>
      <c r="E2783" s="7" t="s">
        <v>158</v>
      </c>
      <c r="F2783" s="15" t="s">
        <v>118</v>
      </c>
      <c r="G2783" s="5" t="s">
        <v>1210</v>
      </c>
      <c r="H2783" s="6" t="s">
        <v>120</v>
      </c>
      <c r="I2783" s="4" t="s">
        <v>3130</v>
      </c>
      <c r="J2783" s="4" t="s">
        <v>121</v>
      </c>
      <c r="K2783" t="s">
        <v>230</v>
      </c>
      <c r="L2783" t="s">
        <v>4511</v>
      </c>
      <c r="M2783" t="s">
        <v>247</v>
      </c>
      <c r="N2783" s="1" t="s">
        <v>247</v>
      </c>
    </row>
    <row r="2784" spans="1:14" x14ac:dyDescent="0.3">
      <c r="A2784" s="1" t="s">
        <v>4166</v>
      </c>
      <c r="B2784" t="s">
        <v>4509</v>
      </c>
      <c r="C2784" s="2" t="s">
        <v>4514</v>
      </c>
      <c r="D2784" t="s">
        <v>282</v>
      </c>
      <c r="E2784" s="7" t="s">
        <v>158</v>
      </c>
      <c r="F2784" s="15" t="s">
        <v>118</v>
      </c>
      <c r="G2784" s="5" t="s">
        <v>1210</v>
      </c>
      <c r="H2784" s="6" t="s">
        <v>120</v>
      </c>
      <c r="I2784" s="4" t="s">
        <v>3130</v>
      </c>
      <c r="J2784" s="4" t="s">
        <v>121</v>
      </c>
      <c r="K2784" t="s">
        <v>230</v>
      </c>
      <c r="L2784" t="s">
        <v>4511</v>
      </c>
      <c r="M2784" t="s">
        <v>247</v>
      </c>
      <c r="N2784" s="1" t="s">
        <v>247</v>
      </c>
    </row>
    <row r="2785" spans="1:14" x14ac:dyDescent="0.3">
      <c r="A2785" s="1" t="s">
        <v>4166</v>
      </c>
      <c r="B2785" t="s">
        <v>4509</v>
      </c>
      <c r="C2785" s="2" t="s">
        <v>4515</v>
      </c>
      <c r="D2785" t="s">
        <v>282</v>
      </c>
      <c r="E2785" s="7" t="s">
        <v>158</v>
      </c>
      <c r="F2785" s="15" t="s">
        <v>118</v>
      </c>
      <c r="G2785" s="5" t="s">
        <v>1210</v>
      </c>
      <c r="H2785" s="6" t="s">
        <v>120</v>
      </c>
      <c r="I2785" s="4" t="s">
        <v>3130</v>
      </c>
      <c r="J2785" s="4" t="s">
        <v>121</v>
      </c>
      <c r="K2785" t="s">
        <v>230</v>
      </c>
      <c r="L2785" t="s">
        <v>4511</v>
      </c>
      <c r="M2785" t="s">
        <v>247</v>
      </c>
      <c r="N2785" s="1" t="s">
        <v>247</v>
      </c>
    </row>
    <row r="2786" spans="1:14" x14ac:dyDescent="0.3">
      <c r="A2786" s="1" t="s">
        <v>4166</v>
      </c>
      <c r="B2786" t="s">
        <v>4509</v>
      </c>
      <c r="C2786" s="2" t="s">
        <v>4516</v>
      </c>
      <c r="D2786" t="s">
        <v>282</v>
      </c>
      <c r="E2786" s="7" t="s">
        <v>158</v>
      </c>
      <c r="F2786" s="15" t="s">
        <v>118</v>
      </c>
      <c r="G2786" s="5" t="s">
        <v>1210</v>
      </c>
      <c r="H2786" s="6" t="s">
        <v>120</v>
      </c>
      <c r="I2786" s="4" t="s">
        <v>3130</v>
      </c>
      <c r="J2786" s="4" t="s">
        <v>121</v>
      </c>
      <c r="K2786" t="s">
        <v>387</v>
      </c>
      <c r="L2786" t="s">
        <v>4511</v>
      </c>
      <c r="N2786" s="1" t="s">
        <v>247</v>
      </c>
    </row>
    <row r="2787" spans="1:14" x14ac:dyDescent="0.3">
      <c r="A2787" s="1" t="s">
        <v>4166</v>
      </c>
      <c r="B2787" t="s">
        <v>4509</v>
      </c>
      <c r="C2787" s="2" t="s">
        <v>4517</v>
      </c>
      <c r="D2787" t="s">
        <v>282</v>
      </c>
      <c r="E2787" s="7" t="s">
        <v>158</v>
      </c>
      <c r="F2787" s="15" t="s">
        <v>118</v>
      </c>
      <c r="G2787" s="5" t="s">
        <v>1210</v>
      </c>
      <c r="H2787" s="6" t="s">
        <v>120</v>
      </c>
      <c r="I2787" s="4" t="s">
        <v>3130</v>
      </c>
      <c r="J2787" s="4" t="s">
        <v>121</v>
      </c>
      <c r="K2787" t="s">
        <v>230</v>
      </c>
      <c r="L2787" t="s">
        <v>4511</v>
      </c>
      <c r="M2787" t="s">
        <v>247</v>
      </c>
      <c r="N2787" s="1" t="s">
        <v>247</v>
      </c>
    </row>
    <row r="2788" spans="1:14" x14ac:dyDescent="0.3">
      <c r="A2788" s="1" t="s">
        <v>4166</v>
      </c>
      <c r="B2788" t="s">
        <v>4509</v>
      </c>
      <c r="C2788" s="2" t="s">
        <v>4518</v>
      </c>
      <c r="D2788" t="s">
        <v>282</v>
      </c>
      <c r="E2788" s="7" t="s">
        <v>158</v>
      </c>
      <c r="F2788" s="15" t="s">
        <v>118</v>
      </c>
      <c r="G2788" s="5" t="s">
        <v>1210</v>
      </c>
      <c r="H2788" s="6" t="s">
        <v>120</v>
      </c>
      <c r="I2788" s="4" t="s">
        <v>3130</v>
      </c>
      <c r="J2788" s="4" t="s">
        <v>121</v>
      </c>
      <c r="K2788" t="s">
        <v>230</v>
      </c>
      <c r="L2788" t="s">
        <v>4511</v>
      </c>
      <c r="M2788" t="s">
        <v>247</v>
      </c>
      <c r="N2788" s="1" t="s">
        <v>247</v>
      </c>
    </row>
    <row r="2789" spans="1:14" x14ac:dyDescent="0.3">
      <c r="A2789" s="1" t="s">
        <v>4519</v>
      </c>
      <c r="B2789" t="s">
        <v>4520</v>
      </c>
      <c r="C2789" s="2" t="s">
        <v>4521</v>
      </c>
      <c r="D2789" t="s">
        <v>282</v>
      </c>
      <c r="E2789" s="3" t="s">
        <v>152</v>
      </c>
      <c r="F2789" s="14" t="s">
        <v>119</v>
      </c>
      <c r="G2789" s="5" t="s">
        <v>551</v>
      </c>
      <c r="H2789" s="6" t="s">
        <v>120</v>
      </c>
      <c r="I2789" s="5" t="s">
        <v>1227</v>
      </c>
      <c r="J2789" s="5" t="s">
        <v>120</v>
      </c>
      <c r="K2789" t="s">
        <v>230</v>
      </c>
      <c r="L2789" t="s">
        <v>4522</v>
      </c>
      <c r="M2789" t="s">
        <v>4522</v>
      </c>
      <c r="N2789" s="1" t="s">
        <v>247</v>
      </c>
    </row>
    <row r="2790" spans="1:14" x14ac:dyDescent="0.3">
      <c r="A2790" s="1" t="s">
        <v>4519</v>
      </c>
      <c r="B2790" t="s">
        <v>4520</v>
      </c>
      <c r="C2790" s="2" t="s">
        <v>4523</v>
      </c>
      <c r="D2790" t="s">
        <v>282</v>
      </c>
      <c r="E2790" s="3" t="s">
        <v>152</v>
      </c>
      <c r="F2790" s="14" t="s">
        <v>119</v>
      </c>
      <c r="G2790" s="5" t="s">
        <v>551</v>
      </c>
      <c r="H2790" s="6" t="s">
        <v>120</v>
      </c>
      <c r="I2790" s="5" t="s">
        <v>1227</v>
      </c>
      <c r="J2790" s="5" t="s">
        <v>120</v>
      </c>
      <c r="K2790" t="s">
        <v>230</v>
      </c>
      <c r="L2790" t="s">
        <v>4522</v>
      </c>
      <c r="M2790" t="s">
        <v>4522</v>
      </c>
      <c r="N2790" s="1" t="s">
        <v>247</v>
      </c>
    </row>
    <row r="2791" spans="1:14" x14ac:dyDescent="0.3">
      <c r="A2791" s="1" t="s">
        <v>4519</v>
      </c>
      <c r="B2791" t="s">
        <v>4520</v>
      </c>
      <c r="C2791" s="2" t="s">
        <v>4524</v>
      </c>
      <c r="D2791" t="s">
        <v>282</v>
      </c>
      <c r="E2791" s="3" t="s">
        <v>152</v>
      </c>
      <c r="F2791" s="14" t="s">
        <v>119</v>
      </c>
      <c r="G2791" s="5" t="s">
        <v>551</v>
      </c>
      <c r="H2791" s="6" t="s">
        <v>120</v>
      </c>
      <c r="I2791" s="5" t="s">
        <v>1227</v>
      </c>
      <c r="J2791" s="5" t="s">
        <v>120</v>
      </c>
      <c r="K2791" t="s">
        <v>230</v>
      </c>
      <c r="L2791" t="s">
        <v>4522</v>
      </c>
      <c r="M2791" t="s">
        <v>4522</v>
      </c>
      <c r="N2791" s="1" t="s">
        <v>247</v>
      </c>
    </row>
    <row r="2792" spans="1:14" x14ac:dyDescent="0.3">
      <c r="A2792" s="1" t="s">
        <v>4519</v>
      </c>
      <c r="B2792" t="s">
        <v>4520</v>
      </c>
      <c r="C2792" s="2" t="s">
        <v>4525</v>
      </c>
      <c r="D2792" t="s">
        <v>282</v>
      </c>
      <c r="E2792" s="3" t="s">
        <v>152</v>
      </c>
      <c r="F2792" s="14" t="s">
        <v>119</v>
      </c>
      <c r="G2792" s="5" t="s">
        <v>885</v>
      </c>
      <c r="H2792" s="6" t="s">
        <v>120</v>
      </c>
      <c r="I2792" s="5" t="s">
        <v>1227</v>
      </c>
      <c r="J2792" s="5" t="s">
        <v>120</v>
      </c>
      <c r="K2792" t="s">
        <v>230</v>
      </c>
      <c r="L2792" t="s">
        <v>4522</v>
      </c>
      <c r="M2792" t="s">
        <v>4522</v>
      </c>
      <c r="N2792" s="1" t="s">
        <v>247</v>
      </c>
    </row>
    <row r="2793" spans="1:14" x14ac:dyDescent="0.3">
      <c r="A2793" s="1" t="s">
        <v>4519</v>
      </c>
      <c r="B2793" t="s">
        <v>4520</v>
      </c>
      <c r="C2793" s="2" t="s">
        <v>4526</v>
      </c>
      <c r="D2793" t="s">
        <v>282</v>
      </c>
      <c r="E2793" s="3" t="s">
        <v>152</v>
      </c>
      <c r="F2793" s="14" t="s">
        <v>119</v>
      </c>
      <c r="G2793" s="5" t="s">
        <v>551</v>
      </c>
      <c r="H2793" s="6" t="s">
        <v>120</v>
      </c>
      <c r="I2793" s="5" t="s">
        <v>1227</v>
      </c>
      <c r="J2793" s="5" t="s">
        <v>120</v>
      </c>
      <c r="K2793" t="s">
        <v>230</v>
      </c>
      <c r="L2793" t="s">
        <v>4522</v>
      </c>
      <c r="M2793" t="s">
        <v>4522</v>
      </c>
      <c r="N2793" s="1" t="s">
        <v>247</v>
      </c>
    </row>
    <row r="2794" spans="1:14" x14ac:dyDescent="0.3">
      <c r="A2794" s="1" t="s">
        <v>4519</v>
      </c>
      <c r="B2794" t="s">
        <v>4520</v>
      </c>
      <c r="C2794" s="2" t="s">
        <v>4527</v>
      </c>
      <c r="D2794" t="s">
        <v>282</v>
      </c>
      <c r="E2794" s="3" t="s">
        <v>152</v>
      </c>
      <c r="F2794" s="14" t="s">
        <v>119</v>
      </c>
      <c r="G2794" s="5" t="s">
        <v>551</v>
      </c>
      <c r="H2794" s="6" t="s">
        <v>120</v>
      </c>
      <c r="I2794" s="5" t="s">
        <v>1227</v>
      </c>
      <c r="J2794" s="5" t="s">
        <v>120</v>
      </c>
      <c r="K2794" t="s">
        <v>230</v>
      </c>
      <c r="L2794" t="s">
        <v>4522</v>
      </c>
      <c r="M2794" t="s">
        <v>4522</v>
      </c>
      <c r="N2794" s="1" t="s">
        <v>247</v>
      </c>
    </row>
    <row r="2795" spans="1:14" x14ac:dyDescent="0.3">
      <c r="A2795" s="1" t="s">
        <v>4519</v>
      </c>
      <c r="B2795" t="s">
        <v>4528</v>
      </c>
      <c r="C2795" s="2" t="s">
        <v>4529</v>
      </c>
      <c r="D2795" t="s">
        <v>282</v>
      </c>
      <c r="E2795" s="3" t="s">
        <v>152</v>
      </c>
      <c r="F2795" s="14" t="s">
        <v>119</v>
      </c>
      <c r="G2795" s="5" t="s">
        <v>551</v>
      </c>
      <c r="H2795" s="6" t="s">
        <v>120</v>
      </c>
      <c r="I2795" s="5" t="s">
        <v>1227</v>
      </c>
      <c r="J2795" s="5" t="s">
        <v>120</v>
      </c>
      <c r="K2795" t="s">
        <v>230</v>
      </c>
      <c r="L2795" t="s">
        <v>4522</v>
      </c>
      <c r="M2795" t="s">
        <v>4530</v>
      </c>
      <c r="N2795" s="1" t="s">
        <v>247</v>
      </c>
    </row>
    <row r="2796" spans="1:14" x14ac:dyDescent="0.3">
      <c r="A2796" s="1" t="s">
        <v>4531</v>
      </c>
      <c r="B2796" t="s">
        <v>4532</v>
      </c>
      <c r="C2796" s="2" t="s">
        <v>4533</v>
      </c>
      <c r="D2796" t="s">
        <v>282</v>
      </c>
      <c r="E2796" s="3" t="s">
        <v>152</v>
      </c>
      <c r="F2796" s="14" t="s">
        <v>119</v>
      </c>
      <c r="G2796" s="5" t="s">
        <v>299</v>
      </c>
      <c r="H2796" s="6" t="s">
        <v>120</v>
      </c>
      <c r="I2796" s="4" t="s">
        <v>4534</v>
      </c>
      <c r="J2796" s="4" t="s">
        <v>121</v>
      </c>
      <c r="K2796" t="s">
        <v>387</v>
      </c>
      <c r="L2796" t="s">
        <v>4535</v>
      </c>
      <c r="M2796" t="s">
        <v>247</v>
      </c>
      <c r="N2796" s="1" t="s">
        <v>247</v>
      </c>
    </row>
    <row r="2797" spans="1:14" x14ac:dyDescent="0.3">
      <c r="A2797" s="1" t="s">
        <v>4536</v>
      </c>
      <c r="B2797" t="s">
        <v>4537</v>
      </c>
      <c r="C2797" s="2" t="s">
        <v>4538</v>
      </c>
      <c r="D2797" t="s">
        <v>282</v>
      </c>
      <c r="E2797" s="7" t="s">
        <v>158</v>
      </c>
      <c r="F2797" s="15" t="s">
        <v>118</v>
      </c>
      <c r="G2797" s="5" t="s">
        <v>4539</v>
      </c>
      <c r="H2797" s="6" t="s">
        <v>120</v>
      </c>
      <c r="I2797" s="5" t="s">
        <v>4540</v>
      </c>
      <c r="J2797" s="5" t="s">
        <v>120</v>
      </c>
      <c r="K2797" t="s">
        <v>230</v>
      </c>
      <c r="L2797" t="s">
        <v>4541</v>
      </c>
      <c r="M2797" t="s">
        <v>2388</v>
      </c>
      <c r="N2797" s="1" t="s">
        <v>247</v>
      </c>
    </row>
    <row r="2798" spans="1:14" x14ac:dyDescent="0.3">
      <c r="A2798" s="1" t="s">
        <v>4542</v>
      </c>
      <c r="B2798" t="s">
        <v>4543</v>
      </c>
      <c r="C2798" s="2" t="s">
        <v>4544</v>
      </c>
      <c r="D2798" t="s">
        <v>282</v>
      </c>
      <c r="E2798" s="7" t="s">
        <v>158</v>
      </c>
      <c r="F2798" s="15" t="s">
        <v>118</v>
      </c>
      <c r="G2798" s="5" t="s">
        <v>299</v>
      </c>
      <c r="H2798" s="6" t="s">
        <v>120</v>
      </c>
      <c r="I2798" s="5" t="s">
        <v>2307</v>
      </c>
      <c r="J2798" s="5" t="s">
        <v>120</v>
      </c>
      <c r="K2798" t="s">
        <v>230</v>
      </c>
      <c r="L2798" t="s">
        <v>4545</v>
      </c>
      <c r="M2798" t="s">
        <v>247</v>
      </c>
      <c r="N2798" s="1" t="s">
        <v>247</v>
      </c>
    </row>
    <row r="2799" spans="1:14" x14ac:dyDescent="0.3">
      <c r="A2799" s="1" t="s">
        <v>4546</v>
      </c>
      <c r="B2799" t="s">
        <v>4547</v>
      </c>
      <c r="C2799" s="2" t="s">
        <v>4548</v>
      </c>
      <c r="D2799" t="s">
        <v>282</v>
      </c>
      <c r="E2799" s="3" t="s">
        <v>152</v>
      </c>
      <c r="F2799" s="14" t="s">
        <v>119</v>
      </c>
      <c r="G2799" s="5" t="s">
        <v>1210</v>
      </c>
      <c r="H2799" s="6" t="s">
        <v>120</v>
      </c>
      <c r="I2799" s="4" t="s">
        <v>1211</v>
      </c>
      <c r="J2799" s="4" t="s">
        <v>121</v>
      </c>
      <c r="K2799" t="s">
        <v>230</v>
      </c>
      <c r="L2799" t="s">
        <v>4549</v>
      </c>
      <c r="M2799" t="s">
        <v>4550</v>
      </c>
      <c r="N2799" t="s">
        <v>247</v>
      </c>
    </row>
    <row r="2800" spans="1:14" x14ac:dyDescent="0.3">
      <c r="A2800" s="1" t="s">
        <v>4546</v>
      </c>
      <c r="B2800" t="s">
        <v>4547</v>
      </c>
      <c r="C2800" s="2" t="s">
        <v>4551</v>
      </c>
      <c r="D2800" t="s">
        <v>282</v>
      </c>
      <c r="E2800" s="3" t="s">
        <v>152</v>
      </c>
      <c r="F2800" s="14" t="s">
        <v>119</v>
      </c>
      <c r="G2800" s="5" t="s">
        <v>1210</v>
      </c>
      <c r="H2800" s="6" t="s">
        <v>120</v>
      </c>
      <c r="I2800" s="4" t="s">
        <v>1211</v>
      </c>
      <c r="J2800" s="4" t="s">
        <v>121</v>
      </c>
      <c r="K2800" t="s">
        <v>230</v>
      </c>
      <c r="L2800" t="s">
        <v>4549</v>
      </c>
      <c r="M2800" t="s">
        <v>4550</v>
      </c>
      <c r="N2800" s="1" t="s">
        <v>247</v>
      </c>
    </row>
    <row r="2801" spans="1:14" x14ac:dyDescent="0.3">
      <c r="A2801" s="1" t="s">
        <v>4546</v>
      </c>
      <c r="B2801" t="s">
        <v>4547</v>
      </c>
      <c r="C2801" s="2" t="s">
        <v>4552</v>
      </c>
      <c r="D2801" t="s">
        <v>282</v>
      </c>
      <c r="E2801" s="3" t="s">
        <v>152</v>
      </c>
      <c r="F2801" s="14" t="s">
        <v>119</v>
      </c>
      <c r="G2801" s="5" t="s">
        <v>1210</v>
      </c>
      <c r="H2801" s="6" t="s">
        <v>120</v>
      </c>
      <c r="I2801" s="4" t="s">
        <v>1211</v>
      </c>
      <c r="J2801" s="4" t="s">
        <v>121</v>
      </c>
      <c r="K2801" t="s">
        <v>230</v>
      </c>
      <c r="L2801" t="s">
        <v>4549</v>
      </c>
      <c r="M2801" t="s">
        <v>4550</v>
      </c>
      <c r="N2801" s="1" t="s">
        <v>247</v>
      </c>
    </row>
    <row r="2802" spans="1:14" x14ac:dyDescent="0.3">
      <c r="A2802" s="1" t="s">
        <v>4553</v>
      </c>
      <c r="B2802" t="s">
        <v>4554</v>
      </c>
      <c r="C2802" s="2" t="s">
        <v>4555</v>
      </c>
      <c r="D2802" t="s">
        <v>282</v>
      </c>
      <c r="E2802" s="7" t="s">
        <v>158</v>
      </c>
      <c r="F2802" s="15" t="s">
        <v>118</v>
      </c>
      <c r="G2802" s="5" t="s">
        <v>283</v>
      </c>
      <c r="H2802" s="6" t="s">
        <v>120</v>
      </c>
      <c r="I2802" s="9" t="s">
        <v>1477</v>
      </c>
      <c r="J2802" s="5" t="s">
        <v>120</v>
      </c>
      <c r="K2802" t="s">
        <v>387</v>
      </c>
      <c r="L2802" t="s">
        <v>4556</v>
      </c>
      <c r="M2802" t="s">
        <v>2388</v>
      </c>
      <c r="N2802" s="1" t="s">
        <v>247</v>
      </c>
    </row>
    <row r="2803" spans="1:14" x14ac:dyDescent="0.3">
      <c r="A2803" s="1" t="s">
        <v>4553</v>
      </c>
      <c r="B2803" t="s">
        <v>4557</v>
      </c>
      <c r="C2803" s="2" t="s">
        <v>4558</v>
      </c>
      <c r="D2803" t="s">
        <v>282</v>
      </c>
      <c r="E2803" s="12" t="s">
        <v>205</v>
      </c>
      <c r="F2803" s="14" t="s">
        <v>119</v>
      </c>
      <c r="G2803" s="5" t="s">
        <v>283</v>
      </c>
      <c r="H2803" s="6" t="s">
        <v>120</v>
      </c>
      <c r="I2803" s="9" t="s">
        <v>1477</v>
      </c>
      <c r="J2803" s="5" t="s">
        <v>120</v>
      </c>
      <c r="K2803" t="s">
        <v>235</v>
      </c>
      <c r="L2803" t="s">
        <v>4556</v>
      </c>
      <c r="M2803" t="s">
        <v>4559</v>
      </c>
      <c r="N2803" s="1" t="s">
        <v>247</v>
      </c>
    </row>
    <row r="2804" spans="1:14" x14ac:dyDescent="0.3">
      <c r="A2804" s="1" t="s">
        <v>4560</v>
      </c>
      <c r="B2804" t="s">
        <v>4561</v>
      </c>
      <c r="C2804" s="2" t="s">
        <v>4562</v>
      </c>
      <c r="D2804" t="s">
        <v>282</v>
      </c>
      <c r="E2804" s="10" t="s">
        <v>187</v>
      </c>
      <c r="F2804" s="14" t="s">
        <v>119</v>
      </c>
      <c r="G2804" s="5" t="s">
        <v>150</v>
      </c>
      <c r="H2804" s="6" t="s">
        <v>120</v>
      </c>
      <c r="I2804" s="4" t="s">
        <v>4563</v>
      </c>
      <c r="J2804" s="4" t="s">
        <v>121</v>
      </c>
      <c r="K2804" t="s">
        <v>230</v>
      </c>
      <c r="L2804" t="s">
        <v>4564</v>
      </c>
      <c r="M2804" t="s">
        <v>4565</v>
      </c>
      <c r="N2804" s="1" t="s">
        <v>247</v>
      </c>
    </row>
    <row r="2805" spans="1:14" x14ac:dyDescent="0.3">
      <c r="A2805" s="1" t="s">
        <v>4560</v>
      </c>
      <c r="B2805" t="s">
        <v>4561</v>
      </c>
      <c r="C2805" s="2" t="s">
        <v>4566</v>
      </c>
      <c r="D2805" t="s">
        <v>282</v>
      </c>
      <c r="E2805" s="10" t="s">
        <v>187</v>
      </c>
      <c r="F2805" s="14" t="s">
        <v>119</v>
      </c>
      <c r="G2805" s="5" t="s">
        <v>150</v>
      </c>
      <c r="H2805" s="6" t="s">
        <v>120</v>
      </c>
      <c r="I2805" s="4" t="s">
        <v>4563</v>
      </c>
      <c r="J2805" s="4" t="s">
        <v>121</v>
      </c>
      <c r="K2805" t="s">
        <v>230</v>
      </c>
      <c r="L2805" t="s">
        <v>4564</v>
      </c>
      <c r="M2805" t="s">
        <v>4565</v>
      </c>
      <c r="N2805" s="1" t="s">
        <v>247</v>
      </c>
    </row>
    <row r="2806" spans="1:14" x14ac:dyDescent="0.3">
      <c r="A2806" s="1" t="s">
        <v>4560</v>
      </c>
      <c r="B2806" t="s">
        <v>4561</v>
      </c>
      <c r="C2806" s="2" t="s">
        <v>4567</v>
      </c>
      <c r="D2806" t="s">
        <v>282</v>
      </c>
      <c r="E2806" s="3" t="s">
        <v>152</v>
      </c>
      <c r="F2806" s="14" t="s">
        <v>119</v>
      </c>
      <c r="G2806" s="5" t="s">
        <v>150</v>
      </c>
      <c r="H2806" s="6" t="s">
        <v>120</v>
      </c>
      <c r="I2806" s="4" t="s">
        <v>4563</v>
      </c>
      <c r="J2806" s="4" t="s">
        <v>121</v>
      </c>
      <c r="K2806" t="s">
        <v>235</v>
      </c>
      <c r="L2806" t="s">
        <v>4564</v>
      </c>
      <c r="M2806" t="s">
        <v>4565</v>
      </c>
      <c r="N2806" s="1" t="s">
        <v>247</v>
      </c>
    </row>
    <row r="2807" spans="1:14" x14ac:dyDescent="0.3">
      <c r="A2807" s="1" t="s">
        <v>4560</v>
      </c>
      <c r="B2807" t="s">
        <v>4561</v>
      </c>
      <c r="C2807" s="2" t="s">
        <v>4568</v>
      </c>
      <c r="D2807" t="s">
        <v>282</v>
      </c>
      <c r="E2807" s="3" t="s">
        <v>152</v>
      </c>
      <c r="F2807" s="14" t="s">
        <v>119</v>
      </c>
      <c r="G2807" s="5" t="s">
        <v>150</v>
      </c>
      <c r="H2807" s="6" t="s">
        <v>120</v>
      </c>
      <c r="I2807" s="4" t="s">
        <v>4563</v>
      </c>
      <c r="J2807" s="4" t="s">
        <v>121</v>
      </c>
      <c r="K2807" t="s">
        <v>387</v>
      </c>
      <c r="L2807" t="s">
        <v>4564</v>
      </c>
      <c r="M2807" t="s">
        <v>4565</v>
      </c>
      <c r="N2807" s="1" t="s">
        <v>247</v>
      </c>
    </row>
    <row r="2808" spans="1:14" x14ac:dyDescent="0.3">
      <c r="A2808" s="1" t="s">
        <v>4560</v>
      </c>
      <c r="B2808" t="s">
        <v>1952</v>
      </c>
      <c r="C2808" s="2" t="s">
        <v>6671</v>
      </c>
      <c r="D2808" t="s">
        <v>282</v>
      </c>
      <c r="E2808" s="3" t="s">
        <v>152</v>
      </c>
      <c r="F2808" s="14" t="s">
        <v>119</v>
      </c>
      <c r="G2808" s="5" t="s">
        <v>283</v>
      </c>
      <c r="H2808" s="6" t="s">
        <v>120</v>
      </c>
      <c r="I2808" s="4" t="s">
        <v>4563</v>
      </c>
      <c r="J2808" s="4" t="s">
        <v>121</v>
      </c>
      <c r="K2808" t="s">
        <v>230</v>
      </c>
      <c r="L2808" t="s">
        <v>4569</v>
      </c>
      <c r="M2808" t="s">
        <v>4570</v>
      </c>
      <c r="N2808" s="1" t="s">
        <v>247</v>
      </c>
    </row>
    <row r="2809" spans="1:14" x14ac:dyDescent="0.3">
      <c r="A2809" s="1" t="s">
        <v>4560</v>
      </c>
      <c r="B2809" t="s">
        <v>4571</v>
      </c>
      <c r="C2809" s="2" t="s">
        <v>4572</v>
      </c>
      <c r="D2809" t="s">
        <v>282</v>
      </c>
      <c r="E2809" s="3" t="s">
        <v>152</v>
      </c>
      <c r="F2809" s="14" t="s">
        <v>119</v>
      </c>
      <c r="G2809" s="5" t="s">
        <v>4573</v>
      </c>
      <c r="H2809" s="6" t="s">
        <v>120</v>
      </c>
      <c r="I2809" s="4" t="s">
        <v>4563</v>
      </c>
      <c r="J2809" s="4" t="s">
        <v>121</v>
      </c>
      <c r="K2809" t="s">
        <v>238</v>
      </c>
      <c r="M2809" t="s">
        <v>4574</v>
      </c>
      <c r="N2809" s="1" t="s">
        <v>247</v>
      </c>
    </row>
    <row r="2810" spans="1:14" x14ac:dyDescent="0.3">
      <c r="A2810" s="1" t="s">
        <v>4560</v>
      </c>
      <c r="B2810" t="s">
        <v>4575</v>
      </c>
      <c r="C2810" s="2" t="s">
        <v>6672</v>
      </c>
      <c r="D2810" t="s">
        <v>282</v>
      </c>
      <c r="E2810" s="3" t="s">
        <v>152</v>
      </c>
      <c r="F2810" s="14" t="s">
        <v>119</v>
      </c>
      <c r="G2810" s="5" t="s">
        <v>299</v>
      </c>
      <c r="H2810" s="6" t="s">
        <v>120</v>
      </c>
      <c r="I2810" s="4" t="s">
        <v>4563</v>
      </c>
      <c r="J2810" s="4" t="s">
        <v>121</v>
      </c>
      <c r="K2810" t="s">
        <v>387</v>
      </c>
      <c r="L2810" t="s">
        <v>4576</v>
      </c>
      <c r="M2810" t="s">
        <v>4577</v>
      </c>
      <c r="N2810" s="1" t="s">
        <v>247</v>
      </c>
    </row>
    <row r="2811" spans="1:14" x14ac:dyDescent="0.3">
      <c r="A2811" s="1" t="s">
        <v>4560</v>
      </c>
      <c r="B2811" t="s">
        <v>4575</v>
      </c>
      <c r="C2811" s="2" t="s">
        <v>4578</v>
      </c>
      <c r="D2811" t="s">
        <v>282</v>
      </c>
      <c r="E2811" s="3" t="s">
        <v>152</v>
      </c>
      <c r="F2811" s="14" t="s">
        <v>119</v>
      </c>
      <c r="G2811" s="5" t="s">
        <v>299</v>
      </c>
      <c r="H2811" s="6" t="s">
        <v>120</v>
      </c>
      <c r="I2811" s="4" t="s">
        <v>4563</v>
      </c>
      <c r="J2811" s="4" t="s">
        <v>121</v>
      </c>
      <c r="K2811" t="s">
        <v>230</v>
      </c>
      <c r="L2811" t="s">
        <v>4576</v>
      </c>
      <c r="M2811" t="s">
        <v>4577</v>
      </c>
      <c r="N2811" s="1" t="s">
        <v>247</v>
      </c>
    </row>
    <row r="2812" spans="1:14" x14ac:dyDescent="0.3">
      <c r="A2812" s="1" t="s">
        <v>4560</v>
      </c>
      <c r="B2812" t="s">
        <v>4575</v>
      </c>
      <c r="C2812" s="2" t="s">
        <v>4579</v>
      </c>
      <c r="D2812" t="s">
        <v>282</v>
      </c>
      <c r="E2812" s="3" t="s">
        <v>152</v>
      </c>
      <c r="F2812" s="14" t="s">
        <v>119</v>
      </c>
      <c r="G2812" s="5" t="s">
        <v>299</v>
      </c>
      <c r="H2812" s="6" t="s">
        <v>120</v>
      </c>
      <c r="I2812" s="4" t="s">
        <v>4563</v>
      </c>
      <c r="J2812" s="4" t="s">
        <v>121</v>
      </c>
      <c r="K2812" t="s">
        <v>230</v>
      </c>
      <c r="L2812" t="s">
        <v>4576</v>
      </c>
      <c r="M2812" t="s">
        <v>4580</v>
      </c>
      <c r="N2812" s="1" t="s">
        <v>247</v>
      </c>
    </row>
    <row r="2813" spans="1:14" x14ac:dyDescent="0.3">
      <c r="A2813" s="1" t="s">
        <v>4560</v>
      </c>
      <c r="B2813" t="s">
        <v>4575</v>
      </c>
      <c r="C2813" s="2" t="s">
        <v>4581</v>
      </c>
      <c r="D2813" t="s">
        <v>282</v>
      </c>
      <c r="E2813" s="3" t="s">
        <v>152</v>
      </c>
      <c r="F2813" s="14" t="s">
        <v>119</v>
      </c>
      <c r="G2813" s="5" t="s">
        <v>299</v>
      </c>
      <c r="H2813" s="6" t="s">
        <v>120</v>
      </c>
      <c r="I2813" s="4" t="s">
        <v>4563</v>
      </c>
      <c r="J2813" s="4" t="s">
        <v>121</v>
      </c>
      <c r="K2813" t="s">
        <v>230</v>
      </c>
      <c r="L2813" t="s">
        <v>4576</v>
      </c>
      <c r="M2813" t="s">
        <v>4582</v>
      </c>
      <c r="N2813" s="1" t="s">
        <v>247</v>
      </c>
    </row>
    <row r="2814" spans="1:14" x14ac:dyDescent="0.3">
      <c r="A2814" s="1" t="s">
        <v>4560</v>
      </c>
      <c r="B2814" t="s">
        <v>4575</v>
      </c>
      <c r="C2814" s="2" t="s">
        <v>4583</v>
      </c>
      <c r="D2814" t="s">
        <v>282</v>
      </c>
      <c r="E2814" s="3" t="s">
        <v>152</v>
      </c>
      <c r="F2814" s="14" t="s">
        <v>119</v>
      </c>
      <c r="G2814" s="5" t="s">
        <v>299</v>
      </c>
      <c r="H2814" s="6" t="s">
        <v>120</v>
      </c>
      <c r="I2814" s="4" t="s">
        <v>4563</v>
      </c>
      <c r="J2814" s="4" t="s">
        <v>121</v>
      </c>
      <c r="K2814" t="s">
        <v>238</v>
      </c>
      <c r="L2814" t="s">
        <v>4576</v>
      </c>
      <c r="M2814" t="s">
        <v>4577</v>
      </c>
      <c r="N2814" s="1" t="s">
        <v>247</v>
      </c>
    </row>
    <row r="2815" spans="1:14" x14ac:dyDescent="0.3">
      <c r="A2815" s="1" t="s">
        <v>4560</v>
      </c>
      <c r="B2815" t="s">
        <v>4575</v>
      </c>
      <c r="C2815" s="2" t="s">
        <v>4584</v>
      </c>
      <c r="D2815" t="s">
        <v>282</v>
      </c>
      <c r="E2815" s="3" t="s">
        <v>152</v>
      </c>
      <c r="F2815" s="14" t="s">
        <v>119</v>
      </c>
      <c r="G2815" s="5" t="s">
        <v>299</v>
      </c>
      <c r="H2815" s="6" t="s">
        <v>120</v>
      </c>
      <c r="I2815" s="4" t="s">
        <v>4563</v>
      </c>
      <c r="J2815" s="4" t="s">
        <v>121</v>
      </c>
      <c r="K2815" t="s">
        <v>230</v>
      </c>
      <c r="L2815" t="s">
        <v>4576</v>
      </c>
      <c r="M2815" t="s">
        <v>4585</v>
      </c>
      <c r="N2815" s="1" t="s">
        <v>247</v>
      </c>
    </row>
    <row r="2816" spans="1:14" x14ac:dyDescent="0.3">
      <c r="A2816" s="1" t="s">
        <v>4560</v>
      </c>
      <c r="B2816" t="s">
        <v>4575</v>
      </c>
      <c r="C2816" s="2" t="s">
        <v>4586</v>
      </c>
      <c r="D2816" t="s">
        <v>282</v>
      </c>
      <c r="E2816" s="3" t="s">
        <v>152</v>
      </c>
      <c r="F2816" s="14" t="s">
        <v>119</v>
      </c>
      <c r="G2816" s="5" t="s">
        <v>299</v>
      </c>
      <c r="H2816" s="6" t="s">
        <v>120</v>
      </c>
      <c r="I2816" s="4" t="s">
        <v>4563</v>
      </c>
      <c r="J2816" s="4" t="s">
        <v>121</v>
      </c>
      <c r="K2816" t="s">
        <v>230</v>
      </c>
      <c r="L2816" t="s">
        <v>4576</v>
      </c>
      <c r="M2816" t="s">
        <v>4574</v>
      </c>
      <c r="N2816" s="1" t="s">
        <v>247</v>
      </c>
    </row>
    <row r="2817" spans="1:14" x14ac:dyDescent="0.3">
      <c r="A2817" s="1" t="s">
        <v>4560</v>
      </c>
      <c r="B2817" t="s">
        <v>4575</v>
      </c>
      <c r="C2817" s="2" t="s">
        <v>4587</v>
      </c>
      <c r="D2817" t="s">
        <v>282</v>
      </c>
      <c r="E2817" s="3" t="s">
        <v>152</v>
      </c>
      <c r="F2817" s="14" t="s">
        <v>119</v>
      </c>
      <c r="G2817" s="5" t="s">
        <v>299</v>
      </c>
      <c r="H2817" s="6" t="s">
        <v>120</v>
      </c>
      <c r="I2817" s="4" t="s">
        <v>4563</v>
      </c>
      <c r="J2817" s="4" t="s">
        <v>121</v>
      </c>
      <c r="K2817" t="s">
        <v>230</v>
      </c>
      <c r="L2817" t="s">
        <v>4576</v>
      </c>
      <c r="M2817" t="s">
        <v>4588</v>
      </c>
      <c r="N2817" s="1" t="s">
        <v>247</v>
      </c>
    </row>
    <row r="2818" spans="1:14" x14ac:dyDescent="0.3">
      <c r="A2818" s="1" t="s">
        <v>4560</v>
      </c>
      <c r="B2818" t="s">
        <v>4575</v>
      </c>
      <c r="C2818" s="2" t="s">
        <v>4589</v>
      </c>
      <c r="D2818" t="s">
        <v>282</v>
      </c>
      <c r="E2818" s="3" t="s">
        <v>152</v>
      </c>
      <c r="F2818" s="14" t="s">
        <v>119</v>
      </c>
      <c r="G2818" s="5" t="s">
        <v>299</v>
      </c>
      <c r="H2818" s="6" t="s">
        <v>120</v>
      </c>
      <c r="I2818" s="4" t="s">
        <v>4563</v>
      </c>
      <c r="J2818" s="4" t="s">
        <v>121</v>
      </c>
      <c r="K2818" t="s">
        <v>230</v>
      </c>
      <c r="L2818" t="s">
        <v>4576</v>
      </c>
      <c r="M2818" t="s">
        <v>4590</v>
      </c>
      <c r="N2818" s="1" t="s">
        <v>247</v>
      </c>
    </row>
    <row r="2819" spans="1:14" x14ac:dyDescent="0.3">
      <c r="A2819" s="1" t="s">
        <v>4560</v>
      </c>
      <c r="B2819" t="s">
        <v>4575</v>
      </c>
      <c r="C2819" s="2" t="s">
        <v>4591</v>
      </c>
      <c r="D2819" t="s">
        <v>282</v>
      </c>
      <c r="E2819" s="3" t="s">
        <v>152</v>
      </c>
      <c r="F2819" s="14" t="s">
        <v>119</v>
      </c>
      <c r="G2819" s="5" t="s">
        <v>299</v>
      </c>
      <c r="H2819" s="6" t="s">
        <v>120</v>
      </c>
      <c r="I2819" s="4" t="s">
        <v>4563</v>
      </c>
      <c r="J2819" s="4" t="s">
        <v>121</v>
      </c>
      <c r="K2819" t="s">
        <v>230</v>
      </c>
      <c r="L2819" t="s">
        <v>4576</v>
      </c>
      <c r="M2819" t="s">
        <v>4592</v>
      </c>
      <c r="N2819" s="1" t="s">
        <v>247</v>
      </c>
    </row>
    <row r="2820" spans="1:14" x14ac:dyDescent="0.3">
      <c r="A2820" s="1" t="s">
        <v>4560</v>
      </c>
      <c r="B2820" t="s">
        <v>4575</v>
      </c>
      <c r="C2820" s="2" t="s">
        <v>4593</v>
      </c>
      <c r="D2820" t="s">
        <v>282</v>
      </c>
      <c r="E2820" s="3" t="s">
        <v>152</v>
      </c>
      <c r="F2820" s="14" t="s">
        <v>119</v>
      </c>
      <c r="G2820" s="5" t="s">
        <v>299</v>
      </c>
      <c r="H2820" s="6" t="s">
        <v>120</v>
      </c>
      <c r="I2820" s="4" t="s">
        <v>4563</v>
      </c>
      <c r="J2820" s="4" t="s">
        <v>121</v>
      </c>
      <c r="K2820" t="s">
        <v>230</v>
      </c>
      <c r="L2820" t="s">
        <v>4576</v>
      </c>
      <c r="M2820" t="s">
        <v>4594</v>
      </c>
      <c r="N2820" s="1" t="s">
        <v>247</v>
      </c>
    </row>
    <row r="2821" spans="1:14" x14ac:dyDescent="0.3">
      <c r="A2821" s="1" t="s">
        <v>4560</v>
      </c>
      <c r="B2821" t="s">
        <v>4575</v>
      </c>
      <c r="C2821" s="2" t="s">
        <v>4595</v>
      </c>
      <c r="D2821" t="s">
        <v>282</v>
      </c>
      <c r="E2821" s="3" t="s">
        <v>152</v>
      </c>
      <c r="F2821" s="14" t="s">
        <v>119</v>
      </c>
      <c r="G2821" s="5" t="s">
        <v>299</v>
      </c>
      <c r="H2821" s="6" t="s">
        <v>120</v>
      </c>
      <c r="I2821" s="4" t="s">
        <v>4563</v>
      </c>
      <c r="J2821" s="4" t="s">
        <v>121</v>
      </c>
      <c r="K2821" t="s">
        <v>230</v>
      </c>
      <c r="L2821" t="s">
        <v>4576</v>
      </c>
      <c r="M2821" t="s">
        <v>4596</v>
      </c>
      <c r="N2821" s="1" t="s">
        <v>247</v>
      </c>
    </row>
    <row r="2822" spans="1:14" x14ac:dyDescent="0.3">
      <c r="A2822" s="1" t="s">
        <v>4560</v>
      </c>
      <c r="B2822" t="s">
        <v>4575</v>
      </c>
      <c r="C2822" s="2" t="s">
        <v>4597</v>
      </c>
      <c r="D2822" t="s">
        <v>282</v>
      </c>
      <c r="E2822" s="3" t="s">
        <v>152</v>
      </c>
      <c r="F2822" s="14" t="s">
        <v>119</v>
      </c>
      <c r="G2822" s="5" t="s">
        <v>299</v>
      </c>
      <c r="H2822" s="6" t="s">
        <v>120</v>
      </c>
      <c r="I2822" s="4" t="s">
        <v>4563</v>
      </c>
      <c r="J2822" s="4" t="s">
        <v>121</v>
      </c>
      <c r="K2822" t="s">
        <v>230</v>
      </c>
      <c r="L2822" t="s">
        <v>4576</v>
      </c>
      <c r="M2822" t="s">
        <v>4598</v>
      </c>
      <c r="N2822" s="1" t="s">
        <v>247</v>
      </c>
    </row>
    <row r="2823" spans="1:14" x14ac:dyDescent="0.3">
      <c r="A2823" s="1" t="s">
        <v>4560</v>
      </c>
      <c r="B2823" t="s">
        <v>4575</v>
      </c>
      <c r="C2823" s="2" t="s">
        <v>4599</v>
      </c>
      <c r="D2823" t="s">
        <v>282</v>
      </c>
      <c r="E2823" s="3" t="s">
        <v>152</v>
      </c>
      <c r="F2823" s="14" t="s">
        <v>119</v>
      </c>
      <c r="G2823" s="5" t="s">
        <v>299</v>
      </c>
      <c r="H2823" s="6" t="s">
        <v>120</v>
      </c>
      <c r="I2823" s="4" t="s">
        <v>4563</v>
      </c>
      <c r="J2823" s="4" t="s">
        <v>121</v>
      </c>
      <c r="K2823" t="s">
        <v>230</v>
      </c>
      <c r="L2823" t="s">
        <v>4576</v>
      </c>
      <c r="M2823" t="s">
        <v>4600</v>
      </c>
      <c r="N2823" t="s">
        <v>247</v>
      </c>
    </row>
    <row r="2824" spans="1:14" x14ac:dyDescent="0.3">
      <c r="A2824" s="1" t="s">
        <v>4560</v>
      </c>
      <c r="B2824" t="s">
        <v>4575</v>
      </c>
      <c r="C2824" s="2" t="s">
        <v>4601</v>
      </c>
      <c r="D2824" t="s">
        <v>282</v>
      </c>
      <c r="E2824" s="3" t="s">
        <v>152</v>
      </c>
      <c r="F2824" s="14" t="s">
        <v>119</v>
      </c>
      <c r="G2824" s="5" t="s">
        <v>299</v>
      </c>
      <c r="H2824" s="6" t="s">
        <v>120</v>
      </c>
      <c r="I2824" s="4" t="s">
        <v>4563</v>
      </c>
      <c r="J2824" s="4" t="s">
        <v>121</v>
      </c>
      <c r="K2824" t="s">
        <v>230</v>
      </c>
      <c r="L2824" t="s">
        <v>4576</v>
      </c>
      <c r="M2824" t="s">
        <v>4602</v>
      </c>
      <c r="N2824" s="1" t="s">
        <v>247</v>
      </c>
    </row>
    <row r="2825" spans="1:14" x14ac:dyDescent="0.3">
      <c r="A2825" s="1" t="s">
        <v>4560</v>
      </c>
      <c r="B2825" t="s">
        <v>4575</v>
      </c>
      <c r="C2825" s="2" t="s">
        <v>4603</v>
      </c>
      <c r="D2825" t="s">
        <v>282</v>
      </c>
      <c r="E2825" s="3" t="s">
        <v>152</v>
      </c>
      <c r="F2825" s="14" t="s">
        <v>119</v>
      </c>
      <c r="G2825" s="5" t="s">
        <v>299</v>
      </c>
      <c r="H2825" s="6" t="s">
        <v>120</v>
      </c>
      <c r="I2825" s="4" t="s">
        <v>4563</v>
      </c>
      <c r="J2825" s="4" t="s">
        <v>121</v>
      </c>
      <c r="K2825" t="s">
        <v>387</v>
      </c>
      <c r="L2825" t="s">
        <v>4576</v>
      </c>
      <c r="M2825" t="s">
        <v>4580</v>
      </c>
      <c r="N2825" s="1" t="s">
        <v>247</v>
      </c>
    </row>
    <row r="2826" spans="1:14" x14ac:dyDescent="0.3">
      <c r="A2826" s="1" t="s">
        <v>4560</v>
      </c>
      <c r="B2826" t="s">
        <v>4575</v>
      </c>
      <c r="C2826" s="2" t="s">
        <v>4604</v>
      </c>
      <c r="D2826" t="s">
        <v>282</v>
      </c>
      <c r="E2826" s="3" t="s">
        <v>152</v>
      </c>
      <c r="F2826" s="14" t="s">
        <v>119</v>
      </c>
      <c r="G2826" s="5" t="s">
        <v>299</v>
      </c>
      <c r="H2826" s="6" t="s">
        <v>120</v>
      </c>
      <c r="I2826" s="4" t="s">
        <v>4563</v>
      </c>
      <c r="J2826" s="4" t="s">
        <v>121</v>
      </c>
      <c r="K2826" t="s">
        <v>230</v>
      </c>
      <c r="L2826" t="s">
        <v>4576</v>
      </c>
      <c r="M2826" t="s">
        <v>4605</v>
      </c>
      <c r="N2826" s="1" t="s">
        <v>247</v>
      </c>
    </row>
    <row r="2827" spans="1:14" x14ac:dyDescent="0.3">
      <c r="A2827" s="1" t="s">
        <v>4560</v>
      </c>
      <c r="B2827" t="s">
        <v>4575</v>
      </c>
      <c r="C2827" s="2" t="s">
        <v>4606</v>
      </c>
      <c r="D2827" t="s">
        <v>282</v>
      </c>
      <c r="E2827" s="3" t="s">
        <v>152</v>
      </c>
      <c r="F2827" s="14" t="s">
        <v>119</v>
      </c>
      <c r="G2827" s="5" t="s">
        <v>299</v>
      </c>
      <c r="H2827" s="6" t="s">
        <v>120</v>
      </c>
      <c r="I2827" s="4" t="s">
        <v>4563</v>
      </c>
      <c r="J2827" s="4" t="s">
        <v>121</v>
      </c>
      <c r="K2827" t="s">
        <v>230</v>
      </c>
      <c r="L2827" t="s">
        <v>4576</v>
      </c>
      <c r="M2827" t="s">
        <v>4607</v>
      </c>
      <c r="N2827" s="1" t="s">
        <v>247</v>
      </c>
    </row>
    <row r="2828" spans="1:14" x14ac:dyDescent="0.3">
      <c r="A2828" s="1" t="s">
        <v>4560</v>
      </c>
      <c r="B2828" t="s">
        <v>4575</v>
      </c>
      <c r="C2828" s="2" t="s">
        <v>4608</v>
      </c>
      <c r="D2828" t="s">
        <v>282</v>
      </c>
      <c r="E2828" s="3" t="s">
        <v>152</v>
      </c>
      <c r="F2828" s="14" t="s">
        <v>119</v>
      </c>
      <c r="G2828" s="5" t="s">
        <v>299</v>
      </c>
      <c r="H2828" s="6" t="s">
        <v>120</v>
      </c>
      <c r="I2828" s="4" t="s">
        <v>4563</v>
      </c>
      <c r="J2828" s="4" t="s">
        <v>121</v>
      </c>
      <c r="K2828" t="s">
        <v>230</v>
      </c>
      <c r="L2828" t="s">
        <v>4576</v>
      </c>
      <c r="M2828" t="s">
        <v>4609</v>
      </c>
      <c r="N2828" t="s">
        <v>247</v>
      </c>
    </row>
    <row r="2829" spans="1:14" x14ac:dyDescent="0.3">
      <c r="A2829" s="1" t="s">
        <v>4560</v>
      </c>
      <c r="B2829" t="s">
        <v>4575</v>
      </c>
      <c r="C2829" s="2" t="s">
        <v>4610</v>
      </c>
      <c r="D2829" t="s">
        <v>282</v>
      </c>
      <c r="E2829" s="3" t="s">
        <v>152</v>
      </c>
      <c r="F2829" s="14" t="s">
        <v>119</v>
      </c>
      <c r="G2829" s="5" t="s">
        <v>299</v>
      </c>
      <c r="H2829" s="6" t="s">
        <v>120</v>
      </c>
      <c r="I2829" s="4" t="s">
        <v>4563</v>
      </c>
      <c r="J2829" s="4" t="s">
        <v>121</v>
      </c>
      <c r="K2829" t="s">
        <v>230</v>
      </c>
      <c r="L2829" t="s">
        <v>4576</v>
      </c>
      <c r="M2829" t="s">
        <v>4611</v>
      </c>
      <c r="N2829" s="1" t="s">
        <v>247</v>
      </c>
    </row>
    <row r="2830" spans="1:14" x14ac:dyDescent="0.3">
      <c r="A2830" s="1" t="s">
        <v>4560</v>
      </c>
      <c r="B2830" t="s">
        <v>4575</v>
      </c>
      <c r="C2830" s="2" t="s">
        <v>4612</v>
      </c>
      <c r="D2830" t="s">
        <v>282</v>
      </c>
      <c r="E2830" s="3" t="s">
        <v>152</v>
      </c>
      <c r="F2830" s="14" t="s">
        <v>119</v>
      </c>
      <c r="G2830" s="5" t="s">
        <v>299</v>
      </c>
      <c r="H2830" s="6" t="s">
        <v>120</v>
      </c>
      <c r="I2830" s="4" t="s">
        <v>4563</v>
      </c>
      <c r="J2830" s="4" t="s">
        <v>121</v>
      </c>
      <c r="K2830" t="s">
        <v>230</v>
      </c>
      <c r="L2830" t="s">
        <v>4576</v>
      </c>
      <c r="M2830" t="s">
        <v>4613</v>
      </c>
      <c r="N2830" s="1" t="s">
        <v>247</v>
      </c>
    </row>
    <row r="2831" spans="1:14" x14ac:dyDescent="0.3">
      <c r="A2831" s="1" t="s">
        <v>4560</v>
      </c>
      <c r="B2831" t="s">
        <v>4575</v>
      </c>
      <c r="C2831" s="2" t="s">
        <v>4614</v>
      </c>
      <c r="D2831" t="s">
        <v>282</v>
      </c>
      <c r="E2831" s="3" t="s">
        <v>152</v>
      </c>
      <c r="F2831" s="14" t="s">
        <v>119</v>
      </c>
      <c r="G2831" s="5" t="s">
        <v>299</v>
      </c>
      <c r="H2831" s="6" t="s">
        <v>120</v>
      </c>
      <c r="I2831" s="4" t="s">
        <v>4563</v>
      </c>
      <c r="J2831" s="4" t="s">
        <v>121</v>
      </c>
      <c r="K2831" t="s">
        <v>230</v>
      </c>
      <c r="L2831" t="s">
        <v>4576</v>
      </c>
      <c r="M2831" t="s">
        <v>4615</v>
      </c>
      <c r="N2831" s="1" t="s">
        <v>247</v>
      </c>
    </row>
    <row r="2832" spans="1:14" x14ac:dyDescent="0.3">
      <c r="A2832" s="1" t="s">
        <v>4560</v>
      </c>
      <c r="B2832" t="s">
        <v>4575</v>
      </c>
      <c r="C2832" s="2" t="s">
        <v>4616</v>
      </c>
      <c r="D2832" t="s">
        <v>282</v>
      </c>
      <c r="E2832" s="3" t="s">
        <v>152</v>
      </c>
      <c r="F2832" s="14" t="s">
        <v>119</v>
      </c>
      <c r="G2832" s="5" t="s">
        <v>299</v>
      </c>
      <c r="H2832" s="6" t="s">
        <v>120</v>
      </c>
      <c r="I2832" s="4" t="s">
        <v>4563</v>
      </c>
      <c r="J2832" s="4" t="s">
        <v>121</v>
      </c>
      <c r="K2832" t="s">
        <v>230</v>
      </c>
      <c r="L2832" t="s">
        <v>4576</v>
      </c>
      <c r="M2832" t="s">
        <v>4617</v>
      </c>
      <c r="N2832" s="1" t="s">
        <v>247</v>
      </c>
    </row>
    <row r="2833" spans="1:14" x14ac:dyDescent="0.3">
      <c r="A2833" s="1" t="s">
        <v>4560</v>
      </c>
      <c r="B2833" t="s">
        <v>4575</v>
      </c>
      <c r="C2833" s="2" t="s">
        <v>4618</v>
      </c>
      <c r="D2833" t="s">
        <v>282</v>
      </c>
      <c r="E2833" s="3" t="s">
        <v>152</v>
      </c>
      <c r="F2833" s="14" t="s">
        <v>119</v>
      </c>
      <c r="G2833" s="5" t="s">
        <v>299</v>
      </c>
      <c r="H2833" s="6" t="s">
        <v>120</v>
      </c>
      <c r="I2833" s="4" t="s">
        <v>4563</v>
      </c>
      <c r="J2833" s="4" t="s">
        <v>121</v>
      </c>
      <c r="K2833" t="s">
        <v>230</v>
      </c>
      <c r="L2833" t="s">
        <v>4576</v>
      </c>
      <c r="M2833" t="s">
        <v>4619</v>
      </c>
      <c r="N2833" t="s">
        <v>247</v>
      </c>
    </row>
    <row r="2834" spans="1:14" x14ac:dyDescent="0.3">
      <c r="A2834" s="1" t="s">
        <v>4560</v>
      </c>
      <c r="B2834" t="s">
        <v>4575</v>
      </c>
      <c r="C2834" s="2" t="s">
        <v>4620</v>
      </c>
      <c r="D2834" t="s">
        <v>282</v>
      </c>
      <c r="E2834" s="3" t="s">
        <v>152</v>
      </c>
      <c r="F2834" s="14" t="s">
        <v>119</v>
      </c>
      <c r="G2834" s="5" t="s">
        <v>299</v>
      </c>
      <c r="H2834" s="6" t="s">
        <v>120</v>
      </c>
      <c r="I2834" s="4" t="s">
        <v>4563</v>
      </c>
      <c r="J2834" s="4" t="s">
        <v>121</v>
      </c>
      <c r="K2834" t="s">
        <v>230</v>
      </c>
      <c r="L2834" t="s">
        <v>4576</v>
      </c>
      <c r="M2834" t="s">
        <v>4621</v>
      </c>
      <c r="N2834" s="1" t="s">
        <v>247</v>
      </c>
    </row>
    <row r="2835" spans="1:14" x14ac:dyDescent="0.3">
      <c r="A2835" s="1" t="s">
        <v>4560</v>
      </c>
      <c r="B2835" t="s">
        <v>4575</v>
      </c>
      <c r="C2835" s="2" t="s">
        <v>4622</v>
      </c>
      <c r="D2835" t="s">
        <v>282</v>
      </c>
      <c r="E2835" s="3" t="s">
        <v>152</v>
      </c>
      <c r="F2835" s="14" t="s">
        <v>119</v>
      </c>
      <c r="G2835" s="5" t="s">
        <v>299</v>
      </c>
      <c r="H2835" s="6" t="s">
        <v>120</v>
      </c>
      <c r="I2835" s="4" t="s">
        <v>4563</v>
      </c>
      <c r="J2835" s="4" t="s">
        <v>121</v>
      </c>
      <c r="K2835" t="s">
        <v>230</v>
      </c>
      <c r="L2835" t="s">
        <v>4576</v>
      </c>
      <c r="M2835" t="s">
        <v>4623</v>
      </c>
      <c r="N2835" s="1" t="s">
        <v>247</v>
      </c>
    </row>
    <row r="2836" spans="1:14" x14ac:dyDescent="0.3">
      <c r="A2836" s="1" t="s">
        <v>4560</v>
      </c>
      <c r="B2836" t="s">
        <v>4575</v>
      </c>
      <c r="C2836" s="2" t="s">
        <v>4624</v>
      </c>
      <c r="D2836" t="s">
        <v>282</v>
      </c>
      <c r="E2836" s="3" t="s">
        <v>152</v>
      </c>
      <c r="F2836" s="14" t="s">
        <v>119</v>
      </c>
      <c r="G2836" s="5" t="s">
        <v>299</v>
      </c>
      <c r="H2836" s="6" t="s">
        <v>120</v>
      </c>
      <c r="I2836" s="4" t="s">
        <v>4563</v>
      </c>
      <c r="J2836" s="4" t="s">
        <v>121</v>
      </c>
      <c r="K2836" t="s">
        <v>230</v>
      </c>
      <c r="L2836" t="s">
        <v>4576</v>
      </c>
      <c r="M2836" t="s">
        <v>4625</v>
      </c>
      <c r="N2836" s="1" t="s">
        <v>247</v>
      </c>
    </row>
    <row r="2837" spans="1:14" x14ac:dyDescent="0.3">
      <c r="A2837" s="1" t="s">
        <v>4560</v>
      </c>
      <c r="B2837" t="s">
        <v>4575</v>
      </c>
      <c r="C2837" s="2" t="s">
        <v>4626</v>
      </c>
      <c r="D2837" t="s">
        <v>282</v>
      </c>
      <c r="E2837" s="3" t="s">
        <v>152</v>
      </c>
      <c r="F2837" s="14" t="s">
        <v>119</v>
      </c>
      <c r="G2837" s="5" t="s">
        <v>299</v>
      </c>
      <c r="H2837" s="6" t="s">
        <v>120</v>
      </c>
      <c r="I2837" s="4" t="s">
        <v>4563</v>
      </c>
      <c r="J2837" s="4" t="s">
        <v>121</v>
      </c>
      <c r="K2837" t="s">
        <v>230</v>
      </c>
      <c r="L2837" t="s">
        <v>4576</v>
      </c>
      <c r="M2837" t="s">
        <v>4627</v>
      </c>
      <c r="N2837" s="1" t="s">
        <v>247</v>
      </c>
    </row>
    <row r="2838" spans="1:14" x14ac:dyDescent="0.3">
      <c r="A2838" s="1" t="s">
        <v>4560</v>
      </c>
      <c r="B2838" t="s">
        <v>4575</v>
      </c>
      <c r="C2838" s="2" t="s">
        <v>4628</v>
      </c>
      <c r="D2838" t="s">
        <v>282</v>
      </c>
      <c r="E2838" s="3" t="s">
        <v>152</v>
      </c>
      <c r="F2838" s="14" t="s">
        <v>119</v>
      </c>
      <c r="G2838" s="5" t="s">
        <v>299</v>
      </c>
      <c r="H2838" s="6" t="s">
        <v>120</v>
      </c>
      <c r="I2838" s="4" t="s">
        <v>4563</v>
      </c>
      <c r="J2838" s="4" t="s">
        <v>121</v>
      </c>
      <c r="K2838" t="s">
        <v>230</v>
      </c>
      <c r="L2838" t="s">
        <v>4576</v>
      </c>
      <c r="M2838" t="s">
        <v>4629</v>
      </c>
      <c r="N2838" s="1" t="s">
        <v>247</v>
      </c>
    </row>
    <row r="2839" spans="1:14" x14ac:dyDescent="0.3">
      <c r="A2839" s="1" t="s">
        <v>4560</v>
      </c>
      <c r="B2839" t="s">
        <v>4575</v>
      </c>
      <c r="C2839" s="2" t="s">
        <v>4630</v>
      </c>
      <c r="D2839" t="s">
        <v>282</v>
      </c>
      <c r="E2839" s="3" t="s">
        <v>152</v>
      </c>
      <c r="F2839" s="14" t="s">
        <v>119</v>
      </c>
      <c r="G2839" s="5" t="s">
        <v>299</v>
      </c>
      <c r="H2839" s="6" t="s">
        <v>120</v>
      </c>
      <c r="I2839" s="4" t="s">
        <v>4563</v>
      </c>
      <c r="J2839" s="4" t="s">
        <v>121</v>
      </c>
      <c r="K2839" t="s">
        <v>230</v>
      </c>
      <c r="L2839" t="s">
        <v>4576</v>
      </c>
      <c r="M2839" t="s">
        <v>4631</v>
      </c>
      <c r="N2839" t="s">
        <v>247</v>
      </c>
    </row>
    <row r="2840" spans="1:14" x14ac:dyDescent="0.3">
      <c r="A2840" s="1" t="s">
        <v>4560</v>
      </c>
      <c r="B2840" t="s">
        <v>4575</v>
      </c>
      <c r="C2840" s="2" t="s">
        <v>4632</v>
      </c>
      <c r="D2840" t="s">
        <v>282</v>
      </c>
      <c r="E2840" s="3" t="s">
        <v>152</v>
      </c>
      <c r="F2840" s="14" t="s">
        <v>119</v>
      </c>
      <c r="G2840" s="5" t="s">
        <v>299</v>
      </c>
      <c r="H2840" s="6" t="s">
        <v>120</v>
      </c>
      <c r="I2840" s="4" t="s">
        <v>4563</v>
      </c>
      <c r="J2840" s="4" t="s">
        <v>121</v>
      </c>
      <c r="K2840" t="s">
        <v>230</v>
      </c>
      <c r="L2840" t="s">
        <v>4576</v>
      </c>
      <c r="M2840" t="s">
        <v>4633</v>
      </c>
      <c r="N2840" s="1" t="s">
        <v>247</v>
      </c>
    </row>
    <row r="2841" spans="1:14" x14ac:dyDescent="0.3">
      <c r="A2841" s="1" t="s">
        <v>4560</v>
      </c>
      <c r="B2841" t="s">
        <v>4575</v>
      </c>
      <c r="C2841" s="2" t="s">
        <v>4634</v>
      </c>
      <c r="D2841" t="s">
        <v>282</v>
      </c>
      <c r="E2841" s="3" t="s">
        <v>152</v>
      </c>
      <c r="F2841" s="14" t="s">
        <v>119</v>
      </c>
      <c r="G2841" s="5" t="s">
        <v>299</v>
      </c>
      <c r="H2841" s="6" t="s">
        <v>120</v>
      </c>
      <c r="I2841" s="4" t="s">
        <v>4563</v>
      </c>
      <c r="J2841" s="4" t="s">
        <v>121</v>
      </c>
      <c r="K2841" t="s">
        <v>230</v>
      </c>
      <c r="L2841" t="s">
        <v>4576</v>
      </c>
      <c r="M2841" t="s">
        <v>4635</v>
      </c>
      <c r="N2841" s="1" t="s">
        <v>247</v>
      </c>
    </row>
    <row r="2842" spans="1:14" x14ac:dyDescent="0.3">
      <c r="A2842" s="1" t="s">
        <v>4560</v>
      </c>
      <c r="B2842" t="s">
        <v>4575</v>
      </c>
      <c r="C2842" s="2" t="s">
        <v>4636</v>
      </c>
      <c r="D2842" t="s">
        <v>282</v>
      </c>
      <c r="E2842" s="3" t="s">
        <v>152</v>
      </c>
      <c r="F2842" s="14" t="s">
        <v>119</v>
      </c>
      <c r="G2842" s="5" t="s">
        <v>299</v>
      </c>
      <c r="H2842" s="6" t="s">
        <v>120</v>
      </c>
      <c r="I2842" s="4" t="s">
        <v>4563</v>
      </c>
      <c r="J2842" s="4" t="s">
        <v>121</v>
      </c>
      <c r="K2842" t="s">
        <v>230</v>
      </c>
      <c r="L2842" t="s">
        <v>4576</v>
      </c>
      <c r="M2842" t="s">
        <v>4637</v>
      </c>
      <c r="N2842" s="1" t="s">
        <v>247</v>
      </c>
    </row>
    <row r="2843" spans="1:14" x14ac:dyDescent="0.3">
      <c r="A2843" s="1" t="s">
        <v>4560</v>
      </c>
      <c r="B2843" t="s">
        <v>4575</v>
      </c>
      <c r="C2843" s="2" t="s">
        <v>4638</v>
      </c>
      <c r="D2843" t="s">
        <v>282</v>
      </c>
      <c r="E2843" s="3" t="s">
        <v>152</v>
      </c>
      <c r="F2843" s="14" t="s">
        <v>119</v>
      </c>
      <c r="G2843" s="5" t="s">
        <v>299</v>
      </c>
      <c r="H2843" s="6" t="s">
        <v>120</v>
      </c>
      <c r="I2843" s="4" t="s">
        <v>4563</v>
      </c>
      <c r="J2843" s="4" t="s">
        <v>121</v>
      </c>
      <c r="K2843" t="s">
        <v>230</v>
      </c>
      <c r="L2843" t="s">
        <v>4576</v>
      </c>
      <c r="M2843" t="s">
        <v>4639</v>
      </c>
      <c r="N2843" t="s">
        <v>247</v>
      </c>
    </row>
    <row r="2844" spans="1:14" x14ac:dyDescent="0.3">
      <c r="A2844" s="1" t="s">
        <v>4560</v>
      </c>
      <c r="B2844" t="s">
        <v>4575</v>
      </c>
      <c r="C2844" s="2" t="s">
        <v>4640</v>
      </c>
      <c r="D2844" t="s">
        <v>282</v>
      </c>
      <c r="E2844" s="3" t="s">
        <v>152</v>
      </c>
      <c r="F2844" s="14" t="s">
        <v>119</v>
      </c>
      <c r="G2844" s="5" t="s">
        <v>299</v>
      </c>
      <c r="H2844" s="6" t="s">
        <v>120</v>
      </c>
      <c r="I2844" s="4" t="s">
        <v>4563</v>
      </c>
      <c r="J2844" s="4" t="s">
        <v>121</v>
      </c>
      <c r="K2844" t="s">
        <v>230</v>
      </c>
      <c r="L2844" t="s">
        <v>4576</v>
      </c>
      <c r="M2844" t="s">
        <v>4641</v>
      </c>
      <c r="N2844" s="1" t="s">
        <v>247</v>
      </c>
    </row>
    <row r="2845" spans="1:14" x14ac:dyDescent="0.3">
      <c r="A2845" s="1" t="s">
        <v>4560</v>
      </c>
      <c r="B2845" t="s">
        <v>4575</v>
      </c>
      <c r="C2845" s="2" t="s">
        <v>4642</v>
      </c>
      <c r="D2845" t="s">
        <v>282</v>
      </c>
      <c r="E2845" s="3" t="s">
        <v>152</v>
      </c>
      <c r="F2845" s="14" t="s">
        <v>119</v>
      </c>
      <c r="G2845" s="5" t="s">
        <v>299</v>
      </c>
      <c r="H2845" s="6" t="s">
        <v>120</v>
      </c>
      <c r="I2845" s="4" t="s">
        <v>4563</v>
      </c>
      <c r="J2845" s="4" t="s">
        <v>121</v>
      </c>
      <c r="K2845" t="s">
        <v>238</v>
      </c>
      <c r="L2845" t="s">
        <v>4576</v>
      </c>
      <c r="M2845" t="s">
        <v>4582</v>
      </c>
      <c r="N2845" s="1" t="s">
        <v>247</v>
      </c>
    </row>
    <row r="2846" spans="1:14" x14ac:dyDescent="0.3">
      <c r="A2846" s="1" t="s">
        <v>4560</v>
      </c>
      <c r="B2846" t="s">
        <v>4575</v>
      </c>
      <c r="C2846" s="2" t="s">
        <v>4643</v>
      </c>
      <c r="D2846" t="s">
        <v>282</v>
      </c>
      <c r="E2846" s="3" t="s">
        <v>152</v>
      </c>
      <c r="F2846" s="14" t="s">
        <v>119</v>
      </c>
      <c r="G2846" s="5" t="s">
        <v>299</v>
      </c>
      <c r="H2846" s="6" t="s">
        <v>120</v>
      </c>
      <c r="I2846" s="4" t="s">
        <v>4563</v>
      </c>
      <c r="J2846" s="4" t="s">
        <v>121</v>
      </c>
      <c r="K2846" t="s">
        <v>238</v>
      </c>
      <c r="L2846" t="s">
        <v>4576</v>
      </c>
      <c r="M2846" t="s">
        <v>4585</v>
      </c>
      <c r="N2846" t="s">
        <v>247</v>
      </c>
    </row>
    <row r="2847" spans="1:14" x14ac:dyDescent="0.3">
      <c r="A2847" s="1" t="s">
        <v>4560</v>
      </c>
      <c r="B2847" t="s">
        <v>4575</v>
      </c>
      <c r="C2847" s="2" t="s">
        <v>4644</v>
      </c>
      <c r="D2847" t="s">
        <v>282</v>
      </c>
      <c r="E2847" s="3" t="s">
        <v>152</v>
      </c>
      <c r="F2847" s="14" t="s">
        <v>119</v>
      </c>
      <c r="G2847" s="5" t="s">
        <v>299</v>
      </c>
      <c r="H2847" s="6" t="s">
        <v>120</v>
      </c>
      <c r="I2847" s="4" t="s">
        <v>4563</v>
      </c>
      <c r="J2847" s="4" t="s">
        <v>121</v>
      </c>
      <c r="K2847" t="s">
        <v>230</v>
      </c>
      <c r="L2847" t="s">
        <v>4576</v>
      </c>
      <c r="M2847" t="s">
        <v>4645</v>
      </c>
      <c r="N2847" s="1" t="s">
        <v>247</v>
      </c>
    </row>
    <row r="2848" spans="1:14" x14ac:dyDescent="0.3">
      <c r="A2848" s="1" t="s">
        <v>4560</v>
      </c>
      <c r="B2848" t="s">
        <v>4575</v>
      </c>
      <c r="C2848" s="2" t="s">
        <v>4646</v>
      </c>
      <c r="D2848" t="s">
        <v>282</v>
      </c>
      <c r="E2848" s="3" t="s">
        <v>152</v>
      </c>
      <c r="F2848" s="14" t="s">
        <v>119</v>
      </c>
      <c r="G2848" s="5" t="s">
        <v>299</v>
      </c>
      <c r="H2848" s="6" t="s">
        <v>120</v>
      </c>
      <c r="I2848" s="4" t="s">
        <v>4563</v>
      </c>
      <c r="J2848" s="4" t="s">
        <v>121</v>
      </c>
      <c r="K2848" t="s">
        <v>230</v>
      </c>
      <c r="L2848" t="s">
        <v>4576</v>
      </c>
      <c r="M2848" t="s">
        <v>4647</v>
      </c>
      <c r="N2848" s="1" t="s">
        <v>247</v>
      </c>
    </row>
    <row r="2849" spans="1:14" x14ac:dyDescent="0.3">
      <c r="A2849" s="1" t="s">
        <v>4560</v>
      </c>
      <c r="B2849" t="s">
        <v>4575</v>
      </c>
      <c r="C2849" s="2" t="s">
        <v>4648</v>
      </c>
      <c r="D2849" t="s">
        <v>282</v>
      </c>
      <c r="E2849" s="3" t="s">
        <v>152</v>
      </c>
      <c r="F2849" s="14" t="s">
        <v>119</v>
      </c>
      <c r="G2849" s="5" t="s">
        <v>299</v>
      </c>
      <c r="H2849" s="6" t="s">
        <v>120</v>
      </c>
      <c r="I2849" s="4" t="s">
        <v>4563</v>
      </c>
      <c r="J2849" s="4" t="s">
        <v>121</v>
      </c>
      <c r="K2849" t="s">
        <v>230</v>
      </c>
      <c r="L2849" t="s">
        <v>4576</v>
      </c>
      <c r="M2849" t="s">
        <v>4649</v>
      </c>
      <c r="N2849" t="s">
        <v>247</v>
      </c>
    </row>
    <row r="2850" spans="1:14" x14ac:dyDescent="0.3">
      <c r="A2850" s="1" t="s">
        <v>4560</v>
      </c>
      <c r="B2850" t="s">
        <v>4575</v>
      </c>
      <c r="C2850" s="2" t="s">
        <v>4650</v>
      </c>
      <c r="D2850" t="s">
        <v>282</v>
      </c>
      <c r="E2850" s="3" t="s">
        <v>152</v>
      </c>
      <c r="F2850" s="14" t="s">
        <v>119</v>
      </c>
      <c r="G2850" s="5" t="s">
        <v>299</v>
      </c>
      <c r="H2850" s="6" t="s">
        <v>120</v>
      </c>
      <c r="I2850" s="4" t="s">
        <v>4563</v>
      </c>
      <c r="J2850" s="4" t="s">
        <v>121</v>
      </c>
      <c r="K2850" t="s">
        <v>230</v>
      </c>
      <c r="L2850" t="s">
        <v>4576</v>
      </c>
      <c r="M2850" t="s">
        <v>4651</v>
      </c>
      <c r="N2850" t="s">
        <v>247</v>
      </c>
    </row>
    <row r="2851" spans="1:14" x14ac:dyDescent="0.3">
      <c r="A2851" s="1" t="s">
        <v>4560</v>
      </c>
      <c r="B2851" t="s">
        <v>4575</v>
      </c>
      <c r="C2851" s="2" t="s">
        <v>4652</v>
      </c>
      <c r="D2851" t="s">
        <v>282</v>
      </c>
      <c r="E2851" s="3" t="s">
        <v>152</v>
      </c>
      <c r="F2851" s="14" t="s">
        <v>119</v>
      </c>
      <c r="G2851" s="5" t="s">
        <v>299</v>
      </c>
      <c r="H2851" s="6" t="s">
        <v>120</v>
      </c>
      <c r="I2851" s="4" t="s">
        <v>4563</v>
      </c>
      <c r="J2851" s="4" t="s">
        <v>121</v>
      </c>
      <c r="K2851" t="s">
        <v>230</v>
      </c>
      <c r="L2851" t="s">
        <v>4576</v>
      </c>
      <c r="M2851" t="s">
        <v>4653</v>
      </c>
      <c r="N2851" t="s">
        <v>247</v>
      </c>
    </row>
    <row r="2852" spans="1:14" x14ac:dyDescent="0.3">
      <c r="A2852" s="1" t="s">
        <v>4560</v>
      </c>
      <c r="B2852" t="s">
        <v>4575</v>
      </c>
      <c r="C2852" s="2" t="s">
        <v>4654</v>
      </c>
      <c r="D2852" t="s">
        <v>282</v>
      </c>
      <c r="E2852" s="3" t="s">
        <v>152</v>
      </c>
      <c r="F2852" s="14" t="s">
        <v>119</v>
      </c>
      <c r="G2852" s="5" t="s">
        <v>299</v>
      </c>
      <c r="H2852" s="6" t="s">
        <v>120</v>
      </c>
      <c r="I2852" s="4" t="s">
        <v>4563</v>
      </c>
      <c r="J2852" s="4" t="s">
        <v>121</v>
      </c>
      <c r="K2852" t="s">
        <v>230</v>
      </c>
      <c r="L2852" t="s">
        <v>4576</v>
      </c>
      <c r="M2852" t="s">
        <v>4655</v>
      </c>
      <c r="N2852" t="s">
        <v>247</v>
      </c>
    </row>
    <row r="2853" spans="1:14" x14ac:dyDescent="0.3">
      <c r="A2853" s="1" t="s">
        <v>4560</v>
      </c>
      <c r="B2853" t="s">
        <v>4575</v>
      </c>
      <c r="C2853" s="2" t="s">
        <v>4656</v>
      </c>
      <c r="D2853" t="s">
        <v>282</v>
      </c>
      <c r="E2853" s="3" t="s">
        <v>152</v>
      </c>
      <c r="F2853" s="14" t="s">
        <v>119</v>
      </c>
      <c r="G2853" s="5" t="s">
        <v>299</v>
      </c>
      <c r="H2853" s="6" t="s">
        <v>120</v>
      </c>
      <c r="I2853" s="4" t="s">
        <v>4563</v>
      </c>
      <c r="J2853" s="4" t="s">
        <v>121</v>
      </c>
      <c r="K2853" t="s">
        <v>230</v>
      </c>
      <c r="L2853" t="s">
        <v>4576</v>
      </c>
      <c r="M2853" t="s">
        <v>4657</v>
      </c>
      <c r="N2853" s="1" t="s">
        <v>247</v>
      </c>
    </row>
    <row r="2854" spans="1:14" x14ac:dyDescent="0.3">
      <c r="A2854" s="1" t="s">
        <v>4560</v>
      </c>
      <c r="B2854" t="s">
        <v>4575</v>
      </c>
      <c r="C2854" s="2" t="s">
        <v>4658</v>
      </c>
      <c r="D2854" t="s">
        <v>282</v>
      </c>
      <c r="E2854" s="3" t="s">
        <v>152</v>
      </c>
      <c r="F2854" s="14" t="s">
        <v>119</v>
      </c>
      <c r="G2854" s="5" t="s">
        <v>299</v>
      </c>
      <c r="H2854" s="6" t="s">
        <v>120</v>
      </c>
      <c r="I2854" s="4" t="s">
        <v>4563</v>
      </c>
      <c r="J2854" s="4" t="s">
        <v>121</v>
      </c>
      <c r="K2854" t="s">
        <v>230</v>
      </c>
      <c r="L2854" t="s">
        <v>4576</v>
      </c>
      <c r="M2854" t="s">
        <v>4659</v>
      </c>
      <c r="N2854" s="1" t="s">
        <v>247</v>
      </c>
    </row>
    <row r="2855" spans="1:14" x14ac:dyDescent="0.3">
      <c r="A2855" s="1" t="s">
        <v>4560</v>
      </c>
      <c r="B2855" t="s">
        <v>4575</v>
      </c>
      <c r="C2855" s="2" t="s">
        <v>4660</v>
      </c>
      <c r="D2855" t="s">
        <v>282</v>
      </c>
      <c r="E2855" s="3" t="s">
        <v>152</v>
      </c>
      <c r="F2855" s="14" t="s">
        <v>119</v>
      </c>
      <c r="G2855" s="5" t="s">
        <v>299</v>
      </c>
      <c r="H2855" s="6" t="s">
        <v>120</v>
      </c>
      <c r="I2855" s="4" t="s">
        <v>4563</v>
      </c>
      <c r="J2855" s="4" t="s">
        <v>121</v>
      </c>
      <c r="K2855" t="s">
        <v>230</v>
      </c>
      <c r="L2855" t="s">
        <v>4576</v>
      </c>
      <c r="M2855" t="s">
        <v>4661</v>
      </c>
      <c r="N2855" s="1" t="s">
        <v>247</v>
      </c>
    </row>
    <row r="2856" spans="1:14" x14ac:dyDescent="0.3">
      <c r="A2856" s="1" t="s">
        <v>4560</v>
      </c>
      <c r="B2856" t="s">
        <v>4575</v>
      </c>
      <c r="C2856" s="2" t="s">
        <v>4662</v>
      </c>
      <c r="D2856" t="s">
        <v>282</v>
      </c>
      <c r="E2856" s="3" t="s">
        <v>152</v>
      </c>
      <c r="F2856" s="14" t="s">
        <v>119</v>
      </c>
      <c r="G2856" s="5" t="s">
        <v>299</v>
      </c>
      <c r="H2856" s="6" t="s">
        <v>120</v>
      </c>
      <c r="I2856" s="4" t="s">
        <v>4563</v>
      </c>
      <c r="J2856" s="4" t="s">
        <v>121</v>
      </c>
      <c r="K2856" t="s">
        <v>230</v>
      </c>
      <c r="L2856" t="s">
        <v>4576</v>
      </c>
      <c r="M2856" t="s">
        <v>4663</v>
      </c>
      <c r="N2856" s="1" t="s">
        <v>247</v>
      </c>
    </row>
    <row r="2857" spans="1:14" x14ac:dyDescent="0.3">
      <c r="A2857" s="1" t="s">
        <v>4560</v>
      </c>
      <c r="B2857" t="s">
        <v>4664</v>
      </c>
      <c r="C2857" s="2" t="s">
        <v>4665</v>
      </c>
      <c r="D2857" t="s">
        <v>282</v>
      </c>
      <c r="E2857" s="3" t="s">
        <v>152</v>
      </c>
      <c r="F2857" s="14" t="s">
        <v>119</v>
      </c>
      <c r="G2857" s="5" t="s">
        <v>299</v>
      </c>
      <c r="H2857" s="6" t="s">
        <v>120</v>
      </c>
      <c r="I2857" s="4" t="s">
        <v>4563</v>
      </c>
      <c r="J2857" s="4" t="s">
        <v>121</v>
      </c>
      <c r="K2857" t="s">
        <v>387</v>
      </c>
      <c r="L2857" t="s">
        <v>4576</v>
      </c>
      <c r="M2857" t="s">
        <v>4588</v>
      </c>
      <c r="N2857" s="1" t="s">
        <v>247</v>
      </c>
    </row>
    <row r="2858" spans="1:14" x14ac:dyDescent="0.3">
      <c r="A2858" s="1" t="s">
        <v>4560</v>
      </c>
      <c r="B2858" t="s">
        <v>4575</v>
      </c>
      <c r="C2858" s="2" t="s">
        <v>4666</v>
      </c>
      <c r="D2858" t="s">
        <v>282</v>
      </c>
      <c r="E2858" s="3" t="s">
        <v>152</v>
      </c>
      <c r="F2858" s="14" t="s">
        <v>119</v>
      </c>
      <c r="G2858" s="5" t="s">
        <v>299</v>
      </c>
      <c r="H2858" s="6" t="s">
        <v>120</v>
      </c>
      <c r="I2858" s="4" t="s">
        <v>4563</v>
      </c>
      <c r="J2858" s="4" t="s">
        <v>121</v>
      </c>
      <c r="K2858" t="s">
        <v>235</v>
      </c>
      <c r="L2858" t="s">
        <v>4576</v>
      </c>
      <c r="M2858" t="s">
        <v>4574</v>
      </c>
      <c r="N2858" s="1" t="s">
        <v>247</v>
      </c>
    </row>
    <row r="2859" spans="1:14" x14ac:dyDescent="0.3">
      <c r="A2859" s="1" t="s">
        <v>4560</v>
      </c>
      <c r="B2859" t="s">
        <v>4575</v>
      </c>
      <c r="C2859" s="2" t="s">
        <v>4667</v>
      </c>
      <c r="D2859" t="s">
        <v>282</v>
      </c>
      <c r="E2859" s="3" t="s">
        <v>152</v>
      </c>
      <c r="F2859" s="14" t="s">
        <v>119</v>
      </c>
      <c r="G2859" s="5" t="s">
        <v>299</v>
      </c>
      <c r="H2859" s="6" t="s">
        <v>120</v>
      </c>
      <c r="I2859" s="4" t="s">
        <v>4563</v>
      </c>
      <c r="J2859" s="4" t="s">
        <v>121</v>
      </c>
      <c r="K2859" t="s">
        <v>230</v>
      </c>
      <c r="L2859" t="s">
        <v>4576</v>
      </c>
      <c r="M2859" t="s">
        <v>4668</v>
      </c>
      <c r="N2859" t="s">
        <v>247</v>
      </c>
    </row>
    <row r="2860" spans="1:14" x14ac:dyDescent="0.3">
      <c r="A2860" s="1" t="s">
        <v>4560</v>
      </c>
      <c r="B2860" t="s">
        <v>4575</v>
      </c>
      <c r="C2860" s="2" t="s">
        <v>4669</v>
      </c>
      <c r="D2860" t="s">
        <v>282</v>
      </c>
      <c r="E2860" s="3" t="s">
        <v>152</v>
      </c>
      <c r="F2860" s="14" t="s">
        <v>119</v>
      </c>
      <c r="G2860" s="5" t="s">
        <v>299</v>
      </c>
      <c r="H2860" s="6" t="s">
        <v>120</v>
      </c>
      <c r="I2860" s="4" t="s">
        <v>4563</v>
      </c>
      <c r="J2860" s="4" t="s">
        <v>121</v>
      </c>
      <c r="K2860" t="s">
        <v>230</v>
      </c>
      <c r="L2860" t="s">
        <v>4576</v>
      </c>
      <c r="M2860" t="s">
        <v>4670</v>
      </c>
      <c r="N2860" s="1" t="s">
        <v>247</v>
      </c>
    </row>
    <row r="2861" spans="1:14" x14ac:dyDescent="0.3">
      <c r="A2861" s="1" t="s">
        <v>4560</v>
      </c>
      <c r="B2861" t="s">
        <v>4575</v>
      </c>
      <c r="C2861" s="2" t="s">
        <v>4671</v>
      </c>
      <c r="D2861" t="s">
        <v>282</v>
      </c>
      <c r="E2861" s="3" t="s">
        <v>152</v>
      </c>
      <c r="F2861" s="14" t="s">
        <v>119</v>
      </c>
      <c r="G2861" s="5" t="s">
        <v>299</v>
      </c>
      <c r="H2861" s="6" t="s">
        <v>120</v>
      </c>
      <c r="I2861" s="4" t="s">
        <v>4563</v>
      </c>
      <c r="J2861" s="4" t="s">
        <v>121</v>
      </c>
      <c r="K2861" t="s">
        <v>230</v>
      </c>
      <c r="L2861" t="s">
        <v>4576</v>
      </c>
      <c r="M2861" t="s">
        <v>4672</v>
      </c>
      <c r="N2861" s="1" t="s">
        <v>247</v>
      </c>
    </row>
    <row r="2862" spans="1:14" x14ac:dyDescent="0.3">
      <c r="A2862" s="1" t="s">
        <v>4560</v>
      </c>
      <c r="B2862" t="s">
        <v>4575</v>
      </c>
      <c r="C2862" s="2" t="s">
        <v>4673</v>
      </c>
      <c r="D2862" t="s">
        <v>282</v>
      </c>
      <c r="E2862" s="3" t="s">
        <v>152</v>
      </c>
      <c r="F2862" s="14" t="s">
        <v>119</v>
      </c>
      <c r="G2862" s="5" t="s">
        <v>299</v>
      </c>
      <c r="H2862" s="6" t="s">
        <v>120</v>
      </c>
      <c r="I2862" s="4" t="s">
        <v>4563</v>
      </c>
      <c r="J2862" s="4" t="s">
        <v>121</v>
      </c>
      <c r="K2862" t="s">
        <v>230</v>
      </c>
      <c r="L2862" t="s">
        <v>4576</v>
      </c>
      <c r="M2862" t="s">
        <v>4674</v>
      </c>
      <c r="N2862" s="1" t="s">
        <v>247</v>
      </c>
    </row>
    <row r="2863" spans="1:14" x14ac:dyDescent="0.3">
      <c r="A2863" s="1" t="s">
        <v>4560</v>
      </c>
      <c r="B2863" t="s">
        <v>4575</v>
      </c>
      <c r="C2863" s="2" t="s">
        <v>4675</v>
      </c>
      <c r="D2863" t="s">
        <v>282</v>
      </c>
      <c r="E2863" s="3" t="s">
        <v>152</v>
      </c>
      <c r="F2863" s="14" t="s">
        <v>119</v>
      </c>
      <c r="G2863" s="5" t="s">
        <v>299</v>
      </c>
      <c r="H2863" s="6" t="s">
        <v>120</v>
      </c>
      <c r="I2863" s="4" t="s">
        <v>4563</v>
      </c>
      <c r="J2863" s="4" t="s">
        <v>121</v>
      </c>
      <c r="K2863" t="s">
        <v>230</v>
      </c>
      <c r="L2863" t="s">
        <v>4576</v>
      </c>
      <c r="M2863" t="s">
        <v>4676</v>
      </c>
      <c r="N2863" s="1" t="s">
        <v>247</v>
      </c>
    </row>
    <row r="2864" spans="1:14" x14ac:dyDescent="0.3">
      <c r="A2864" s="1" t="s">
        <v>4560</v>
      </c>
      <c r="B2864" t="s">
        <v>4575</v>
      </c>
      <c r="C2864" s="2" t="s">
        <v>6673</v>
      </c>
      <c r="D2864" t="s">
        <v>282</v>
      </c>
      <c r="E2864" s="3" t="s">
        <v>152</v>
      </c>
      <c r="F2864" s="14" t="s">
        <v>119</v>
      </c>
      <c r="G2864" s="5" t="s">
        <v>299</v>
      </c>
      <c r="H2864" s="6" t="s">
        <v>120</v>
      </c>
      <c r="I2864" s="4" t="s">
        <v>4563</v>
      </c>
      <c r="J2864" s="4" t="s">
        <v>121</v>
      </c>
      <c r="K2864" t="s">
        <v>238</v>
      </c>
      <c r="L2864" t="s">
        <v>4576</v>
      </c>
      <c r="M2864" t="s">
        <v>4588</v>
      </c>
      <c r="N2864" s="1" t="s">
        <v>247</v>
      </c>
    </row>
    <row r="2865" spans="1:14" x14ac:dyDescent="0.3">
      <c r="A2865" s="1" t="s">
        <v>4560</v>
      </c>
      <c r="B2865" t="s">
        <v>4575</v>
      </c>
      <c r="C2865" s="2" t="s">
        <v>4677</v>
      </c>
      <c r="D2865" t="s">
        <v>282</v>
      </c>
      <c r="E2865" s="3" t="s">
        <v>152</v>
      </c>
      <c r="F2865" s="14" t="s">
        <v>119</v>
      </c>
      <c r="G2865" s="5" t="s">
        <v>299</v>
      </c>
      <c r="H2865" s="6" t="s">
        <v>120</v>
      </c>
      <c r="I2865" s="4" t="s">
        <v>4563</v>
      </c>
      <c r="J2865" s="4" t="s">
        <v>121</v>
      </c>
      <c r="K2865" t="s">
        <v>238</v>
      </c>
      <c r="L2865" t="s">
        <v>4576</v>
      </c>
      <c r="M2865" t="s">
        <v>4590</v>
      </c>
      <c r="N2865" s="1" t="s">
        <v>247</v>
      </c>
    </row>
    <row r="2866" spans="1:14" x14ac:dyDescent="0.3">
      <c r="A2866" s="1" t="s">
        <v>4560</v>
      </c>
      <c r="B2866" t="s">
        <v>4575</v>
      </c>
      <c r="C2866" s="2" t="s">
        <v>4678</v>
      </c>
      <c r="D2866" t="s">
        <v>282</v>
      </c>
      <c r="E2866" s="3" t="s">
        <v>152</v>
      </c>
      <c r="F2866" s="14" t="s">
        <v>119</v>
      </c>
      <c r="G2866" s="5" t="s">
        <v>299</v>
      </c>
      <c r="H2866" s="6" t="s">
        <v>120</v>
      </c>
      <c r="I2866" s="4" t="s">
        <v>4563</v>
      </c>
      <c r="J2866" s="4" t="s">
        <v>121</v>
      </c>
      <c r="K2866" t="s">
        <v>230</v>
      </c>
      <c r="L2866" t="s">
        <v>4576</v>
      </c>
      <c r="M2866" t="s">
        <v>4679</v>
      </c>
      <c r="N2866" s="1" t="s">
        <v>247</v>
      </c>
    </row>
    <row r="2867" spans="1:14" x14ac:dyDescent="0.3">
      <c r="A2867" s="1" t="s">
        <v>4560</v>
      </c>
      <c r="B2867" t="s">
        <v>4575</v>
      </c>
      <c r="C2867" s="2" t="s">
        <v>4680</v>
      </c>
      <c r="D2867" t="s">
        <v>282</v>
      </c>
      <c r="E2867" s="3" t="s">
        <v>152</v>
      </c>
      <c r="F2867" s="14" t="s">
        <v>119</v>
      </c>
      <c r="G2867" s="5" t="s">
        <v>299</v>
      </c>
      <c r="H2867" s="6" t="s">
        <v>120</v>
      </c>
      <c r="I2867" s="4" t="s">
        <v>4563</v>
      </c>
      <c r="J2867" s="4" t="s">
        <v>121</v>
      </c>
      <c r="K2867" t="s">
        <v>230</v>
      </c>
      <c r="L2867" t="s">
        <v>4576</v>
      </c>
      <c r="M2867" t="s">
        <v>4681</v>
      </c>
      <c r="N2867" s="1" t="s">
        <v>247</v>
      </c>
    </row>
    <row r="2868" spans="1:14" x14ac:dyDescent="0.3">
      <c r="A2868" s="1" t="s">
        <v>4560</v>
      </c>
      <c r="B2868" t="s">
        <v>4575</v>
      </c>
      <c r="C2868" s="2" t="s">
        <v>4682</v>
      </c>
      <c r="D2868" t="s">
        <v>282</v>
      </c>
      <c r="E2868" s="3" t="s">
        <v>152</v>
      </c>
      <c r="F2868" s="14" t="s">
        <v>119</v>
      </c>
      <c r="G2868" s="5" t="s">
        <v>299</v>
      </c>
      <c r="H2868" s="6" t="s">
        <v>120</v>
      </c>
      <c r="I2868" s="4" t="s">
        <v>4563</v>
      </c>
      <c r="J2868" s="4" t="s">
        <v>121</v>
      </c>
      <c r="K2868" t="s">
        <v>230</v>
      </c>
      <c r="L2868" t="s">
        <v>4576</v>
      </c>
      <c r="M2868" t="s">
        <v>4683</v>
      </c>
      <c r="N2868" s="1" t="s">
        <v>247</v>
      </c>
    </row>
    <row r="2869" spans="1:14" x14ac:dyDescent="0.3">
      <c r="A2869" s="1" t="s">
        <v>4560</v>
      </c>
      <c r="B2869" t="s">
        <v>4575</v>
      </c>
      <c r="C2869" s="2" t="s">
        <v>4684</v>
      </c>
      <c r="D2869" t="s">
        <v>282</v>
      </c>
      <c r="E2869" s="3" t="s">
        <v>152</v>
      </c>
      <c r="F2869" s="14" t="s">
        <v>119</v>
      </c>
      <c r="G2869" s="5" t="s">
        <v>299</v>
      </c>
      <c r="H2869" s="6" t="s">
        <v>120</v>
      </c>
      <c r="I2869" s="4" t="s">
        <v>4563</v>
      </c>
      <c r="J2869" s="4" t="s">
        <v>121</v>
      </c>
      <c r="K2869" t="s">
        <v>230</v>
      </c>
      <c r="L2869" t="s">
        <v>4576</v>
      </c>
      <c r="M2869" t="s">
        <v>4685</v>
      </c>
      <c r="N2869" s="1" t="s">
        <v>247</v>
      </c>
    </row>
    <row r="2870" spans="1:14" x14ac:dyDescent="0.3">
      <c r="A2870" s="1" t="s">
        <v>4560</v>
      </c>
      <c r="B2870" t="s">
        <v>4575</v>
      </c>
      <c r="C2870" s="2" t="s">
        <v>4686</v>
      </c>
      <c r="D2870" t="s">
        <v>282</v>
      </c>
      <c r="E2870" s="3" t="s">
        <v>152</v>
      </c>
      <c r="F2870" s="14" t="s">
        <v>119</v>
      </c>
      <c r="G2870" s="5" t="s">
        <v>299</v>
      </c>
      <c r="H2870" s="6" t="s">
        <v>120</v>
      </c>
      <c r="I2870" s="4" t="s">
        <v>4563</v>
      </c>
      <c r="J2870" s="4" t="s">
        <v>121</v>
      </c>
      <c r="K2870" t="s">
        <v>230</v>
      </c>
      <c r="L2870" t="s">
        <v>4576</v>
      </c>
      <c r="M2870" t="s">
        <v>4687</v>
      </c>
      <c r="N2870" s="1" t="s">
        <v>247</v>
      </c>
    </row>
    <row r="2871" spans="1:14" x14ac:dyDescent="0.3">
      <c r="A2871" s="1" t="s">
        <v>4560</v>
      </c>
      <c r="B2871" t="s">
        <v>4575</v>
      </c>
      <c r="C2871" s="2" t="s">
        <v>4688</v>
      </c>
      <c r="D2871" t="s">
        <v>282</v>
      </c>
      <c r="E2871" s="3" t="s">
        <v>152</v>
      </c>
      <c r="F2871" s="14" t="s">
        <v>119</v>
      </c>
      <c r="G2871" s="5" t="s">
        <v>299</v>
      </c>
      <c r="H2871" s="6" t="s">
        <v>120</v>
      </c>
      <c r="I2871" s="4" t="s">
        <v>4563</v>
      </c>
      <c r="J2871" s="4" t="s">
        <v>121</v>
      </c>
      <c r="K2871" t="s">
        <v>230</v>
      </c>
      <c r="L2871" t="s">
        <v>4576</v>
      </c>
      <c r="M2871" t="s">
        <v>4689</v>
      </c>
      <c r="N2871" s="1" t="s">
        <v>247</v>
      </c>
    </row>
    <row r="2872" spans="1:14" x14ac:dyDescent="0.3">
      <c r="A2872" s="1" t="s">
        <v>4560</v>
      </c>
      <c r="B2872" t="s">
        <v>4575</v>
      </c>
      <c r="C2872" s="2" t="s">
        <v>4690</v>
      </c>
      <c r="D2872" t="s">
        <v>282</v>
      </c>
      <c r="E2872" s="3" t="s">
        <v>152</v>
      </c>
      <c r="F2872" s="14" t="s">
        <v>119</v>
      </c>
      <c r="G2872" s="5" t="s">
        <v>299</v>
      </c>
      <c r="H2872" s="6" t="s">
        <v>120</v>
      </c>
      <c r="I2872" s="4" t="s">
        <v>4563</v>
      </c>
      <c r="J2872" s="4" t="s">
        <v>121</v>
      </c>
      <c r="K2872" t="s">
        <v>230</v>
      </c>
      <c r="L2872" t="s">
        <v>4576</v>
      </c>
      <c r="M2872" t="s">
        <v>4691</v>
      </c>
      <c r="N2872" s="1" t="s">
        <v>247</v>
      </c>
    </row>
    <row r="2873" spans="1:14" x14ac:dyDescent="0.3">
      <c r="A2873" s="1" t="s">
        <v>4560</v>
      </c>
      <c r="B2873" t="s">
        <v>4575</v>
      </c>
      <c r="C2873" s="2" t="s">
        <v>4692</v>
      </c>
      <c r="D2873" t="s">
        <v>282</v>
      </c>
      <c r="E2873" s="3" t="s">
        <v>152</v>
      </c>
      <c r="F2873" s="14" t="s">
        <v>119</v>
      </c>
      <c r="G2873" s="5" t="s">
        <v>299</v>
      </c>
      <c r="H2873" s="6" t="s">
        <v>120</v>
      </c>
      <c r="I2873" s="4" t="s">
        <v>4563</v>
      </c>
      <c r="J2873" s="4" t="s">
        <v>121</v>
      </c>
      <c r="K2873" t="s">
        <v>230</v>
      </c>
      <c r="L2873" t="s">
        <v>4576</v>
      </c>
      <c r="M2873" t="s">
        <v>4693</v>
      </c>
      <c r="N2873" s="1" t="s">
        <v>247</v>
      </c>
    </row>
    <row r="2874" spans="1:14" x14ac:dyDescent="0.3">
      <c r="A2874" s="1" t="s">
        <v>4560</v>
      </c>
      <c r="B2874" t="s">
        <v>4575</v>
      </c>
      <c r="C2874" s="2" t="s">
        <v>4694</v>
      </c>
      <c r="D2874" t="s">
        <v>282</v>
      </c>
      <c r="E2874" s="3" t="s">
        <v>152</v>
      </c>
      <c r="F2874" s="14" t="s">
        <v>119</v>
      </c>
      <c r="G2874" s="5" t="s">
        <v>299</v>
      </c>
      <c r="H2874" s="6" t="s">
        <v>120</v>
      </c>
      <c r="I2874" s="4" t="s">
        <v>4563</v>
      </c>
      <c r="J2874" s="4" t="s">
        <v>121</v>
      </c>
      <c r="K2874" t="s">
        <v>235</v>
      </c>
      <c r="L2874" t="s">
        <v>4576</v>
      </c>
      <c r="M2874" t="s">
        <v>4594</v>
      </c>
      <c r="N2874" s="1" t="s">
        <v>247</v>
      </c>
    </row>
    <row r="2875" spans="1:14" x14ac:dyDescent="0.3">
      <c r="A2875" s="1" t="s">
        <v>4560</v>
      </c>
      <c r="B2875" t="s">
        <v>4575</v>
      </c>
      <c r="C2875" s="2" t="s">
        <v>4695</v>
      </c>
      <c r="D2875" t="s">
        <v>282</v>
      </c>
      <c r="E2875" s="3" t="s">
        <v>152</v>
      </c>
      <c r="F2875" s="14" t="s">
        <v>119</v>
      </c>
      <c r="G2875" s="5" t="s">
        <v>299</v>
      </c>
      <c r="H2875" s="6" t="s">
        <v>120</v>
      </c>
      <c r="I2875" s="4" t="s">
        <v>4563</v>
      </c>
      <c r="J2875" s="4" t="s">
        <v>121</v>
      </c>
      <c r="K2875" t="s">
        <v>230</v>
      </c>
      <c r="L2875" t="s">
        <v>4576</v>
      </c>
      <c r="M2875" t="s">
        <v>4696</v>
      </c>
      <c r="N2875" s="1" t="s">
        <v>247</v>
      </c>
    </row>
    <row r="2876" spans="1:14" x14ac:dyDescent="0.3">
      <c r="A2876" s="1" t="s">
        <v>4560</v>
      </c>
      <c r="B2876" t="s">
        <v>4575</v>
      </c>
      <c r="C2876" s="2" t="s">
        <v>4697</v>
      </c>
      <c r="D2876" t="s">
        <v>282</v>
      </c>
      <c r="E2876" s="3" t="s">
        <v>152</v>
      </c>
      <c r="F2876" s="14" t="s">
        <v>119</v>
      </c>
      <c r="G2876" s="5" t="s">
        <v>299</v>
      </c>
      <c r="H2876" s="6" t="s">
        <v>120</v>
      </c>
      <c r="I2876" s="4" t="s">
        <v>4563</v>
      </c>
      <c r="J2876" s="4" t="s">
        <v>121</v>
      </c>
      <c r="K2876" t="s">
        <v>230</v>
      </c>
      <c r="L2876" t="s">
        <v>4576</v>
      </c>
      <c r="M2876" t="s">
        <v>4698</v>
      </c>
      <c r="N2876" s="1" t="s">
        <v>247</v>
      </c>
    </row>
    <row r="2877" spans="1:14" x14ac:dyDescent="0.3">
      <c r="A2877" s="1" t="s">
        <v>4560</v>
      </c>
      <c r="B2877" t="s">
        <v>4575</v>
      </c>
      <c r="C2877" s="2" t="s">
        <v>4699</v>
      </c>
      <c r="D2877" t="s">
        <v>282</v>
      </c>
      <c r="E2877" s="3" t="s">
        <v>152</v>
      </c>
      <c r="F2877" s="14" t="s">
        <v>119</v>
      </c>
      <c r="G2877" s="5" t="s">
        <v>299</v>
      </c>
      <c r="H2877" s="6" t="s">
        <v>120</v>
      </c>
      <c r="I2877" s="4" t="s">
        <v>4563</v>
      </c>
      <c r="J2877" s="4" t="s">
        <v>121</v>
      </c>
      <c r="K2877" t="s">
        <v>230</v>
      </c>
      <c r="L2877" t="s">
        <v>4576</v>
      </c>
      <c r="M2877" t="s">
        <v>4700</v>
      </c>
      <c r="N2877" s="1" t="s">
        <v>247</v>
      </c>
    </row>
    <row r="2878" spans="1:14" x14ac:dyDescent="0.3">
      <c r="A2878" s="1" t="s">
        <v>4560</v>
      </c>
      <c r="B2878" t="s">
        <v>4575</v>
      </c>
      <c r="C2878" s="2" t="s">
        <v>4701</v>
      </c>
      <c r="D2878" t="s">
        <v>282</v>
      </c>
      <c r="E2878" s="3" t="s">
        <v>152</v>
      </c>
      <c r="F2878" s="14" t="s">
        <v>119</v>
      </c>
      <c r="G2878" s="5" t="s">
        <v>299</v>
      </c>
      <c r="H2878" s="6" t="s">
        <v>120</v>
      </c>
      <c r="I2878" s="4" t="s">
        <v>4563</v>
      </c>
      <c r="J2878" s="4" t="s">
        <v>121</v>
      </c>
      <c r="K2878" t="s">
        <v>230</v>
      </c>
      <c r="L2878" t="s">
        <v>4576</v>
      </c>
      <c r="M2878" t="s">
        <v>4702</v>
      </c>
      <c r="N2878" s="1" t="s">
        <v>247</v>
      </c>
    </row>
    <row r="2879" spans="1:14" x14ac:dyDescent="0.3">
      <c r="A2879" s="1" t="s">
        <v>4560</v>
      </c>
      <c r="B2879" t="s">
        <v>4575</v>
      </c>
      <c r="C2879" s="2" t="s">
        <v>4703</v>
      </c>
      <c r="D2879" t="s">
        <v>282</v>
      </c>
      <c r="E2879" s="3" t="s">
        <v>152</v>
      </c>
      <c r="F2879" s="14" t="s">
        <v>119</v>
      </c>
      <c r="G2879" s="5" t="s">
        <v>299</v>
      </c>
      <c r="H2879" s="6" t="s">
        <v>120</v>
      </c>
      <c r="I2879" s="4" t="s">
        <v>4563</v>
      </c>
      <c r="J2879" s="4" t="s">
        <v>121</v>
      </c>
      <c r="K2879" t="s">
        <v>230</v>
      </c>
      <c r="L2879" t="s">
        <v>4576</v>
      </c>
      <c r="M2879" t="s">
        <v>4704</v>
      </c>
      <c r="N2879" t="s">
        <v>247</v>
      </c>
    </row>
    <row r="2880" spans="1:14" x14ac:dyDescent="0.3">
      <c r="A2880" s="1" t="s">
        <v>4560</v>
      </c>
      <c r="B2880" t="s">
        <v>4575</v>
      </c>
      <c r="C2880" s="2" t="s">
        <v>4705</v>
      </c>
      <c r="D2880" t="s">
        <v>282</v>
      </c>
      <c r="E2880" s="3" t="s">
        <v>152</v>
      </c>
      <c r="F2880" s="14" t="s">
        <v>119</v>
      </c>
      <c r="G2880" s="5" t="s">
        <v>299</v>
      </c>
      <c r="H2880" s="6" t="s">
        <v>120</v>
      </c>
      <c r="I2880" s="4" t="s">
        <v>4563</v>
      </c>
      <c r="J2880" s="4" t="s">
        <v>121</v>
      </c>
      <c r="K2880" t="s">
        <v>230</v>
      </c>
      <c r="L2880" t="s">
        <v>4576</v>
      </c>
      <c r="M2880" t="s">
        <v>4706</v>
      </c>
      <c r="N2880" s="1" t="s">
        <v>247</v>
      </c>
    </row>
    <row r="2881" spans="1:14" x14ac:dyDescent="0.3">
      <c r="A2881" s="1" t="s">
        <v>4560</v>
      </c>
      <c r="B2881" t="s">
        <v>4575</v>
      </c>
      <c r="C2881" s="2" t="s">
        <v>4707</v>
      </c>
      <c r="D2881" t="s">
        <v>282</v>
      </c>
      <c r="E2881" s="3" t="s">
        <v>152</v>
      </c>
      <c r="F2881" s="14" t="s">
        <v>119</v>
      </c>
      <c r="G2881" s="5" t="s">
        <v>299</v>
      </c>
      <c r="H2881" s="6" t="s">
        <v>120</v>
      </c>
      <c r="I2881" s="4" t="s">
        <v>4563</v>
      </c>
      <c r="J2881" s="4" t="s">
        <v>121</v>
      </c>
      <c r="K2881" t="s">
        <v>238</v>
      </c>
      <c r="L2881" t="s">
        <v>4576</v>
      </c>
      <c r="M2881" t="s">
        <v>4596</v>
      </c>
      <c r="N2881" s="1" t="s">
        <v>247</v>
      </c>
    </row>
    <row r="2882" spans="1:14" x14ac:dyDescent="0.3">
      <c r="A2882" s="1" t="s">
        <v>4560</v>
      </c>
      <c r="B2882" t="s">
        <v>4575</v>
      </c>
      <c r="C2882" s="2" t="s">
        <v>4708</v>
      </c>
      <c r="D2882" t="s">
        <v>282</v>
      </c>
      <c r="E2882" s="3" t="s">
        <v>152</v>
      </c>
      <c r="F2882" s="14" t="s">
        <v>119</v>
      </c>
      <c r="G2882" s="5" t="s">
        <v>299</v>
      </c>
      <c r="H2882" s="6" t="s">
        <v>120</v>
      </c>
      <c r="I2882" s="4" t="s">
        <v>4563</v>
      </c>
      <c r="J2882" s="4" t="s">
        <v>121</v>
      </c>
      <c r="K2882" t="s">
        <v>230</v>
      </c>
      <c r="L2882" t="s">
        <v>4576</v>
      </c>
      <c r="M2882" t="s">
        <v>4709</v>
      </c>
      <c r="N2882" s="1" t="s">
        <v>247</v>
      </c>
    </row>
    <row r="2883" spans="1:14" x14ac:dyDescent="0.3">
      <c r="A2883" s="1" t="s">
        <v>4560</v>
      </c>
      <c r="B2883" t="s">
        <v>4575</v>
      </c>
      <c r="C2883" s="2" t="s">
        <v>4710</v>
      </c>
      <c r="D2883" t="s">
        <v>282</v>
      </c>
      <c r="E2883" s="3" t="s">
        <v>152</v>
      </c>
      <c r="F2883" s="14" t="s">
        <v>119</v>
      </c>
      <c r="G2883" s="5" t="s">
        <v>299</v>
      </c>
      <c r="H2883" s="6" t="s">
        <v>120</v>
      </c>
      <c r="I2883" s="4" t="s">
        <v>4563</v>
      </c>
      <c r="J2883" s="4" t="s">
        <v>121</v>
      </c>
      <c r="K2883" t="s">
        <v>230</v>
      </c>
      <c r="L2883" t="s">
        <v>4576</v>
      </c>
      <c r="M2883" t="s">
        <v>4711</v>
      </c>
      <c r="N2883" s="1" t="s">
        <v>247</v>
      </c>
    </row>
    <row r="2884" spans="1:14" x14ac:dyDescent="0.3">
      <c r="A2884" s="1" t="s">
        <v>4560</v>
      </c>
      <c r="B2884" t="s">
        <v>4575</v>
      </c>
      <c r="C2884" s="2" t="s">
        <v>4712</v>
      </c>
      <c r="D2884" t="s">
        <v>282</v>
      </c>
      <c r="E2884" s="3" t="s">
        <v>152</v>
      </c>
      <c r="F2884" s="14" t="s">
        <v>119</v>
      </c>
      <c r="G2884" s="5" t="s">
        <v>299</v>
      </c>
      <c r="H2884" s="6" t="s">
        <v>120</v>
      </c>
      <c r="I2884" s="4" t="s">
        <v>4563</v>
      </c>
      <c r="J2884" s="4" t="s">
        <v>121</v>
      </c>
      <c r="K2884" t="s">
        <v>230</v>
      </c>
      <c r="L2884" t="s">
        <v>4576</v>
      </c>
      <c r="M2884" t="s">
        <v>4713</v>
      </c>
      <c r="N2884" s="1" t="s">
        <v>247</v>
      </c>
    </row>
    <row r="2885" spans="1:14" x14ac:dyDescent="0.3">
      <c r="A2885" s="1" t="s">
        <v>4560</v>
      </c>
      <c r="B2885" t="s">
        <v>4575</v>
      </c>
      <c r="C2885" s="2" t="s">
        <v>4714</v>
      </c>
      <c r="D2885" t="s">
        <v>282</v>
      </c>
      <c r="E2885" s="3" t="s">
        <v>152</v>
      </c>
      <c r="F2885" s="14" t="s">
        <v>119</v>
      </c>
      <c r="G2885" s="5" t="s">
        <v>299</v>
      </c>
      <c r="H2885" s="6" t="s">
        <v>120</v>
      </c>
      <c r="I2885" s="4" t="s">
        <v>4563</v>
      </c>
      <c r="J2885" s="4" t="s">
        <v>121</v>
      </c>
      <c r="K2885" t="s">
        <v>230</v>
      </c>
      <c r="L2885" t="s">
        <v>4576</v>
      </c>
      <c r="M2885" t="s">
        <v>4715</v>
      </c>
      <c r="N2885" s="1" t="s">
        <v>247</v>
      </c>
    </row>
    <row r="2886" spans="1:14" x14ac:dyDescent="0.3">
      <c r="A2886" s="1" t="s">
        <v>4560</v>
      </c>
      <c r="B2886" t="s">
        <v>4575</v>
      </c>
      <c r="C2886" s="2" t="s">
        <v>4716</v>
      </c>
      <c r="D2886" t="s">
        <v>282</v>
      </c>
      <c r="E2886" s="3" t="s">
        <v>152</v>
      </c>
      <c r="F2886" s="14" t="s">
        <v>119</v>
      </c>
      <c r="G2886" s="5" t="s">
        <v>299</v>
      </c>
      <c r="H2886" s="6" t="s">
        <v>120</v>
      </c>
      <c r="I2886" s="4" t="s">
        <v>4563</v>
      </c>
      <c r="J2886" s="4" t="s">
        <v>121</v>
      </c>
      <c r="K2886" t="s">
        <v>230</v>
      </c>
      <c r="L2886" t="s">
        <v>4576</v>
      </c>
      <c r="M2886" t="s">
        <v>4717</v>
      </c>
      <c r="N2886" s="1" t="s">
        <v>247</v>
      </c>
    </row>
    <row r="2887" spans="1:14" x14ac:dyDescent="0.3">
      <c r="A2887" s="1" t="s">
        <v>4560</v>
      </c>
      <c r="B2887" t="s">
        <v>4575</v>
      </c>
      <c r="C2887" s="2" t="s">
        <v>4718</v>
      </c>
      <c r="D2887" t="s">
        <v>282</v>
      </c>
      <c r="E2887" s="3" t="s">
        <v>152</v>
      </c>
      <c r="F2887" s="14" t="s">
        <v>119</v>
      </c>
      <c r="G2887" s="5" t="s">
        <v>299</v>
      </c>
      <c r="H2887" s="6" t="s">
        <v>120</v>
      </c>
      <c r="I2887" s="4" t="s">
        <v>4563</v>
      </c>
      <c r="J2887" s="4" t="s">
        <v>121</v>
      </c>
      <c r="K2887" t="s">
        <v>230</v>
      </c>
      <c r="L2887" t="s">
        <v>4576</v>
      </c>
      <c r="M2887" t="s">
        <v>4719</v>
      </c>
      <c r="N2887" s="1" t="s">
        <v>247</v>
      </c>
    </row>
    <row r="2888" spans="1:14" x14ac:dyDescent="0.3">
      <c r="A2888" s="1" t="s">
        <v>4560</v>
      </c>
      <c r="B2888" t="s">
        <v>4575</v>
      </c>
      <c r="C2888" s="2" t="s">
        <v>4720</v>
      </c>
      <c r="D2888" t="s">
        <v>282</v>
      </c>
      <c r="E2888" s="3" t="s">
        <v>152</v>
      </c>
      <c r="F2888" s="14" t="s">
        <v>119</v>
      </c>
      <c r="G2888" s="5" t="s">
        <v>299</v>
      </c>
      <c r="H2888" s="6" t="s">
        <v>120</v>
      </c>
      <c r="I2888" s="4" t="s">
        <v>4563</v>
      </c>
      <c r="J2888" s="4" t="s">
        <v>121</v>
      </c>
      <c r="K2888" t="s">
        <v>238</v>
      </c>
      <c r="L2888" t="s">
        <v>4576</v>
      </c>
      <c r="M2888" t="s">
        <v>4598</v>
      </c>
      <c r="N2888" s="1" t="s">
        <v>247</v>
      </c>
    </row>
    <row r="2889" spans="1:14" x14ac:dyDescent="0.3">
      <c r="A2889" s="1" t="s">
        <v>4560</v>
      </c>
      <c r="B2889" t="s">
        <v>4575</v>
      </c>
      <c r="C2889" s="2" t="s">
        <v>4721</v>
      </c>
      <c r="D2889" t="s">
        <v>282</v>
      </c>
      <c r="E2889" s="3" t="s">
        <v>152</v>
      </c>
      <c r="F2889" s="14" t="s">
        <v>119</v>
      </c>
      <c r="G2889" s="5" t="s">
        <v>299</v>
      </c>
      <c r="H2889" s="6" t="s">
        <v>120</v>
      </c>
      <c r="I2889" s="4" t="s">
        <v>4563</v>
      </c>
      <c r="J2889" s="4" t="s">
        <v>121</v>
      </c>
      <c r="K2889" t="s">
        <v>230</v>
      </c>
      <c r="L2889" t="s">
        <v>4576</v>
      </c>
      <c r="M2889" t="s">
        <v>4722</v>
      </c>
      <c r="N2889" s="1" t="s">
        <v>247</v>
      </c>
    </row>
    <row r="2890" spans="1:14" x14ac:dyDescent="0.3">
      <c r="A2890" s="1" t="s">
        <v>4560</v>
      </c>
      <c r="B2890" t="s">
        <v>4575</v>
      </c>
      <c r="C2890" s="2" t="s">
        <v>4723</v>
      </c>
      <c r="D2890" t="s">
        <v>282</v>
      </c>
      <c r="E2890" s="3" t="s">
        <v>152</v>
      </c>
      <c r="F2890" s="14" t="s">
        <v>119</v>
      </c>
      <c r="G2890" s="5" t="s">
        <v>299</v>
      </c>
      <c r="H2890" s="6" t="s">
        <v>120</v>
      </c>
      <c r="I2890" s="4" t="s">
        <v>4563</v>
      </c>
      <c r="J2890" s="4" t="s">
        <v>121</v>
      </c>
      <c r="K2890" t="s">
        <v>230</v>
      </c>
      <c r="L2890" t="s">
        <v>4576</v>
      </c>
      <c r="M2890" t="s">
        <v>4724</v>
      </c>
      <c r="N2890" s="1" t="s">
        <v>247</v>
      </c>
    </row>
    <row r="2891" spans="1:14" x14ac:dyDescent="0.3">
      <c r="A2891" s="1" t="s">
        <v>4560</v>
      </c>
      <c r="B2891" t="s">
        <v>4575</v>
      </c>
      <c r="C2891" s="2" t="s">
        <v>4725</v>
      </c>
      <c r="D2891" t="s">
        <v>282</v>
      </c>
      <c r="E2891" s="3" t="s">
        <v>152</v>
      </c>
      <c r="F2891" s="14" t="s">
        <v>119</v>
      </c>
      <c r="G2891" s="5" t="s">
        <v>299</v>
      </c>
      <c r="H2891" s="6" t="s">
        <v>120</v>
      </c>
      <c r="I2891" s="4" t="s">
        <v>4563</v>
      </c>
      <c r="J2891" s="4" t="s">
        <v>121</v>
      </c>
      <c r="K2891" t="s">
        <v>230</v>
      </c>
      <c r="L2891" t="s">
        <v>4576</v>
      </c>
      <c r="M2891" t="s">
        <v>4726</v>
      </c>
      <c r="N2891" s="1" t="s">
        <v>247</v>
      </c>
    </row>
    <row r="2892" spans="1:14" x14ac:dyDescent="0.3">
      <c r="A2892" s="1" t="s">
        <v>4560</v>
      </c>
      <c r="B2892" t="s">
        <v>4575</v>
      </c>
      <c r="C2892" s="2" t="s">
        <v>4727</v>
      </c>
      <c r="D2892" t="s">
        <v>282</v>
      </c>
      <c r="E2892" s="3" t="s">
        <v>152</v>
      </c>
      <c r="F2892" s="14" t="s">
        <v>119</v>
      </c>
      <c r="G2892" s="5" t="s">
        <v>299</v>
      </c>
      <c r="H2892" s="6" t="s">
        <v>120</v>
      </c>
      <c r="I2892" s="4" t="s">
        <v>4563</v>
      </c>
      <c r="J2892" s="4" t="s">
        <v>121</v>
      </c>
      <c r="K2892" t="s">
        <v>230</v>
      </c>
      <c r="L2892" t="s">
        <v>4576</v>
      </c>
      <c r="M2892" t="s">
        <v>4728</v>
      </c>
      <c r="N2892" s="1" t="s">
        <v>247</v>
      </c>
    </row>
    <row r="2893" spans="1:14" x14ac:dyDescent="0.3">
      <c r="A2893" s="1" t="s">
        <v>4560</v>
      </c>
      <c r="B2893" t="s">
        <v>4575</v>
      </c>
      <c r="C2893" s="2" t="s">
        <v>4729</v>
      </c>
      <c r="D2893" t="s">
        <v>282</v>
      </c>
      <c r="E2893" s="3" t="s">
        <v>152</v>
      </c>
      <c r="F2893" s="14" t="s">
        <v>119</v>
      </c>
      <c r="G2893" s="5" t="s">
        <v>299</v>
      </c>
      <c r="H2893" s="6" t="s">
        <v>120</v>
      </c>
      <c r="I2893" s="4" t="s">
        <v>4563</v>
      </c>
      <c r="J2893" s="4" t="s">
        <v>121</v>
      </c>
      <c r="K2893" t="s">
        <v>230</v>
      </c>
      <c r="L2893" t="s">
        <v>4576</v>
      </c>
      <c r="M2893" t="s">
        <v>4730</v>
      </c>
      <c r="N2893" s="1" t="s">
        <v>247</v>
      </c>
    </row>
    <row r="2894" spans="1:14" x14ac:dyDescent="0.3">
      <c r="A2894" s="1" t="s">
        <v>4560</v>
      </c>
      <c r="B2894" t="s">
        <v>4575</v>
      </c>
      <c r="C2894" s="2" t="s">
        <v>4731</v>
      </c>
      <c r="D2894" t="s">
        <v>282</v>
      </c>
      <c r="E2894" s="3" t="s">
        <v>152</v>
      </c>
      <c r="F2894" s="14" t="s">
        <v>119</v>
      </c>
      <c r="G2894" s="5" t="s">
        <v>299</v>
      </c>
      <c r="H2894" s="6" t="s">
        <v>120</v>
      </c>
      <c r="I2894" s="4" t="s">
        <v>4563</v>
      </c>
      <c r="J2894" s="4" t="s">
        <v>121</v>
      </c>
      <c r="K2894" t="s">
        <v>230</v>
      </c>
      <c r="L2894" t="s">
        <v>4576</v>
      </c>
      <c r="M2894" t="s">
        <v>4732</v>
      </c>
      <c r="N2894" s="1" t="s">
        <v>247</v>
      </c>
    </row>
    <row r="2895" spans="1:14" x14ac:dyDescent="0.3">
      <c r="A2895" s="1" t="s">
        <v>4560</v>
      </c>
      <c r="B2895" t="s">
        <v>4733</v>
      </c>
      <c r="C2895" s="2" t="s">
        <v>4734</v>
      </c>
      <c r="D2895" t="s">
        <v>282</v>
      </c>
      <c r="E2895" s="3" t="s">
        <v>152</v>
      </c>
      <c r="F2895" s="14" t="s">
        <v>119</v>
      </c>
      <c r="G2895" s="5" t="s">
        <v>299</v>
      </c>
      <c r="H2895" s="6" t="s">
        <v>120</v>
      </c>
      <c r="I2895" s="4" t="s">
        <v>4563</v>
      </c>
      <c r="J2895" s="4" t="s">
        <v>121</v>
      </c>
      <c r="K2895" t="s">
        <v>230</v>
      </c>
      <c r="L2895" t="s">
        <v>4735</v>
      </c>
      <c r="M2895" t="s">
        <v>4736</v>
      </c>
      <c r="N2895" s="1" t="s">
        <v>247</v>
      </c>
    </row>
    <row r="2896" spans="1:14" x14ac:dyDescent="0.3">
      <c r="A2896" s="1" t="s">
        <v>4560</v>
      </c>
      <c r="B2896" t="s">
        <v>4737</v>
      </c>
      <c r="C2896" s="2" t="s">
        <v>4738</v>
      </c>
      <c r="D2896" t="s">
        <v>282</v>
      </c>
      <c r="E2896" s="3" t="s">
        <v>152</v>
      </c>
      <c r="F2896" s="14" t="s">
        <v>119</v>
      </c>
      <c r="G2896" s="5" t="s">
        <v>299</v>
      </c>
      <c r="H2896" s="6" t="s">
        <v>120</v>
      </c>
      <c r="I2896" s="4" t="s">
        <v>4563</v>
      </c>
      <c r="J2896" s="4" t="s">
        <v>121</v>
      </c>
      <c r="K2896" t="s">
        <v>230</v>
      </c>
      <c r="L2896" t="s">
        <v>4739</v>
      </c>
      <c r="M2896" t="s">
        <v>4740</v>
      </c>
      <c r="N2896" s="1" t="s">
        <v>247</v>
      </c>
    </row>
    <row r="2897" spans="1:14" x14ac:dyDescent="0.3">
      <c r="A2897" s="1" t="s">
        <v>4560</v>
      </c>
      <c r="B2897" t="s">
        <v>4737</v>
      </c>
      <c r="C2897" s="2" t="s">
        <v>4741</v>
      </c>
      <c r="D2897" t="s">
        <v>282</v>
      </c>
      <c r="E2897" s="3" t="s">
        <v>152</v>
      </c>
      <c r="F2897" s="14" t="s">
        <v>119</v>
      </c>
      <c r="G2897" s="5" t="s">
        <v>299</v>
      </c>
      <c r="H2897" s="6" t="s">
        <v>120</v>
      </c>
      <c r="I2897" s="4" t="s">
        <v>4563</v>
      </c>
      <c r="J2897" s="4" t="s">
        <v>121</v>
      </c>
      <c r="K2897" t="s">
        <v>387</v>
      </c>
      <c r="L2897" t="s">
        <v>4739</v>
      </c>
      <c r="M2897" t="s">
        <v>4740</v>
      </c>
      <c r="N2897" t="s">
        <v>247</v>
      </c>
    </row>
    <row r="2898" spans="1:14" x14ac:dyDescent="0.3">
      <c r="A2898" s="1" t="s">
        <v>4560</v>
      </c>
      <c r="B2898" t="s">
        <v>4737</v>
      </c>
      <c r="C2898" s="2" t="s">
        <v>4742</v>
      </c>
      <c r="D2898" t="s">
        <v>282</v>
      </c>
      <c r="E2898" s="3" t="s">
        <v>152</v>
      </c>
      <c r="F2898" s="14" t="s">
        <v>119</v>
      </c>
      <c r="G2898" s="5" t="s">
        <v>299</v>
      </c>
      <c r="H2898" s="6" t="s">
        <v>120</v>
      </c>
      <c r="I2898" s="4" t="s">
        <v>4563</v>
      </c>
      <c r="J2898" s="4" t="s">
        <v>121</v>
      </c>
      <c r="K2898" t="s">
        <v>230</v>
      </c>
      <c r="L2898" t="s">
        <v>4739</v>
      </c>
      <c r="M2898" t="s">
        <v>4740</v>
      </c>
      <c r="N2898" s="1" t="s">
        <v>247</v>
      </c>
    </row>
    <row r="2899" spans="1:14" x14ac:dyDescent="0.3">
      <c r="A2899" s="1" t="s">
        <v>4560</v>
      </c>
      <c r="B2899" t="s">
        <v>4737</v>
      </c>
      <c r="C2899" s="2" t="s">
        <v>4743</v>
      </c>
      <c r="D2899" t="s">
        <v>282</v>
      </c>
      <c r="E2899" s="3" t="s">
        <v>152</v>
      </c>
      <c r="F2899" s="14" t="s">
        <v>119</v>
      </c>
      <c r="G2899" s="5" t="s">
        <v>299</v>
      </c>
      <c r="H2899" s="6" t="s">
        <v>120</v>
      </c>
      <c r="I2899" s="4" t="s">
        <v>4563</v>
      </c>
      <c r="J2899" s="4" t="s">
        <v>121</v>
      </c>
      <c r="K2899" t="s">
        <v>230</v>
      </c>
      <c r="L2899" t="s">
        <v>4739</v>
      </c>
      <c r="M2899" t="s">
        <v>4740</v>
      </c>
      <c r="N2899" s="1" t="s">
        <v>247</v>
      </c>
    </row>
    <row r="2900" spans="1:14" x14ac:dyDescent="0.3">
      <c r="A2900" s="1" t="s">
        <v>4560</v>
      </c>
      <c r="B2900" t="s">
        <v>4737</v>
      </c>
      <c r="C2900" s="2" t="s">
        <v>4744</v>
      </c>
      <c r="D2900" t="s">
        <v>282</v>
      </c>
      <c r="E2900" s="3" t="s">
        <v>152</v>
      </c>
      <c r="F2900" s="14" t="s">
        <v>119</v>
      </c>
      <c r="G2900" s="5" t="s">
        <v>299</v>
      </c>
      <c r="H2900" s="6" t="s">
        <v>120</v>
      </c>
      <c r="I2900" s="4" t="s">
        <v>4563</v>
      </c>
      <c r="J2900" s="4" t="s">
        <v>121</v>
      </c>
      <c r="K2900" t="s">
        <v>230</v>
      </c>
      <c r="L2900" t="s">
        <v>4739</v>
      </c>
      <c r="M2900" t="s">
        <v>4740</v>
      </c>
      <c r="N2900" s="1" t="s">
        <v>247</v>
      </c>
    </row>
    <row r="2901" spans="1:14" x14ac:dyDescent="0.3">
      <c r="A2901" s="1" t="s">
        <v>4560</v>
      </c>
      <c r="B2901" t="s">
        <v>4737</v>
      </c>
      <c r="C2901" s="2" t="s">
        <v>4745</v>
      </c>
      <c r="D2901" t="s">
        <v>282</v>
      </c>
      <c r="E2901" s="3" t="s">
        <v>152</v>
      </c>
      <c r="F2901" s="14" t="s">
        <v>119</v>
      </c>
      <c r="G2901" s="5" t="s">
        <v>299</v>
      </c>
      <c r="H2901" s="6" t="s">
        <v>120</v>
      </c>
      <c r="I2901" s="4" t="s">
        <v>4563</v>
      </c>
      <c r="J2901" s="4" t="s">
        <v>121</v>
      </c>
      <c r="K2901" t="s">
        <v>230</v>
      </c>
      <c r="L2901" t="s">
        <v>4739</v>
      </c>
      <c r="M2901" t="s">
        <v>4740</v>
      </c>
      <c r="N2901" s="1" t="s">
        <v>247</v>
      </c>
    </row>
    <row r="2902" spans="1:14" x14ac:dyDescent="0.3">
      <c r="A2902" s="1" t="s">
        <v>4560</v>
      </c>
      <c r="B2902" t="s">
        <v>4737</v>
      </c>
      <c r="C2902" s="2" t="s">
        <v>4746</v>
      </c>
      <c r="D2902" t="s">
        <v>282</v>
      </c>
      <c r="E2902" s="3" t="s">
        <v>152</v>
      </c>
      <c r="F2902" s="14" t="s">
        <v>119</v>
      </c>
      <c r="G2902" s="5" t="s">
        <v>299</v>
      </c>
      <c r="H2902" s="6" t="s">
        <v>120</v>
      </c>
      <c r="I2902" s="4" t="s">
        <v>4563</v>
      </c>
      <c r="J2902" s="4" t="s">
        <v>121</v>
      </c>
      <c r="K2902" t="s">
        <v>230</v>
      </c>
      <c r="L2902" t="s">
        <v>4739</v>
      </c>
      <c r="M2902" t="s">
        <v>4740</v>
      </c>
      <c r="N2902" s="1" t="s">
        <v>247</v>
      </c>
    </row>
    <row r="2903" spans="1:14" x14ac:dyDescent="0.3">
      <c r="A2903" s="1" t="s">
        <v>4560</v>
      </c>
      <c r="B2903" t="s">
        <v>4747</v>
      </c>
      <c r="C2903" s="2" t="s">
        <v>4748</v>
      </c>
      <c r="D2903" t="s">
        <v>282</v>
      </c>
      <c r="E2903" s="3" t="s">
        <v>152</v>
      </c>
      <c r="F2903" s="14" t="s">
        <v>119</v>
      </c>
      <c r="G2903" s="5" t="s">
        <v>310</v>
      </c>
      <c r="H2903" s="6" t="s">
        <v>120</v>
      </c>
      <c r="I2903" s="4" t="s">
        <v>4563</v>
      </c>
      <c r="J2903" s="4" t="s">
        <v>121</v>
      </c>
      <c r="K2903" t="s">
        <v>387</v>
      </c>
      <c r="L2903" t="s">
        <v>4749</v>
      </c>
      <c r="M2903" t="s">
        <v>4570</v>
      </c>
      <c r="N2903" t="s">
        <v>247</v>
      </c>
    </row>
    <row r="2904" spans="1:14" x14ac:dyDescent="0.3">
      <c r="A2904" s="1" t="s">
        <v>4560</v>
      </c>
      <c r="B2904" t="s">
        <v>4747</v>
      </c>
      <c r="C2904" s="2" t="s">
        <v>4750</v>
      </c>
      <c r="D2904" t="s">
        <v>282</v>
      </c>
      <c r="E2904" s="3" t="s">
        <v>152</v>
      </c>
      <c r="F2904" s="14" t="s">
        <v>119</v>
      </c>
      <c r="G2904" s="5" t="s">
        <v>310</v>
      </c>
      <c r="H2904" s="6" t="s">
        <v>120</v>
      </c>
      <c r="I2904" s="4" t="s">
        <v>4563</v>
      </c>
      <c r="J2904" s="4" t="s">
        <v>121</v>
      </c>
      <c r="K2904" t="s">
        <v>230</v>
      </c>
      <c r="L2904" t="s">
        <v>4749</v>
      </c>
      <c r="M2904" t="s">
        <v>4570</v>
      </c>
      <c r="N2904" s="1" t="s">
        <v>247</v>
      </c>
    </row>
    <row r="2905" spans="1:14" x14ac:dyDescent="0.3">
      <c r="A2905" s="1" t="s">
        <v>4560</v>
      </c>
      <c r="B2905" t="s">
        <v>4747</v>
      </c>
      <c r="C2905" s="2" t="s">
        <v>4751</v>
      </c>
      <c r="D2905" t="s">
        <v>282</v>
      </c>
      <c r="E2905" s="3" t="s">
        <v>152</v>
      </c>
      <c r="F2905" s="14" t="s">
        <v>119</v>
      </c>
      <c r="G2905" s="5" t="s">
        <v>310</v>
      </c>
      <c r="H2905" s="6" t="s">
        <v>120</v>
      </c>
      <c r="I2905" s="4" t="s">
        <v>4563</v>
      </c>
      <c r="J2905" s="4" t="s">
        <v>121</v>
      </c>
      <c r="K2905" t="s">
        <v>230</v>
      </c>
      <c r="L2905" t="s">
        <v>4749</v>
      </c>
      <c r="M2905" t="s">
        <v>4570</v>
      </c>
      <c r="N2905" s="1" t="s">
        <v>247</v>
      </c>
    </row>
    <row r="2906" spans="1:14" x14ac:dyDescent="0.3">
      <c r="A2906" s="1" t="s">
        <v>4560</v>
      </c>
      <c r="B2906" t="s">
        <v>4747</v>
      </c>
      <c r="C2906" s="2" t="s">
        <v>4752</v>
      </c>
      <c r="D2906" t="s">
        <v>282</v>
      </c>
      <c r="E2906" s="3" t="s">
        <v>152</v>
      </c>
      <c r="F2906" s="14" t="s">
        <v>119</v>
      </c>
      <c r="G2906" s="5" t="s">
        <v>310</v>
      </c>
      <c r="H2906" s="6" t="s">
        <v>120</v>
      </c>
      <c r="I2906" s="4" t="s">
        <v>4563</v>
      </c>
      <c r="J2906" s="4" t="s">
        <v>121</v>
      </c>
      <c r="K2906" t="s">
        <v>230</v>
      </c>
      <c r="L2906" t="s">
        <v>4749</v>
      </c>
      <c r="M2906" t="s">
        <v>4570</v>
      </c>
      <c r="N2906" s="1" t="s">
        <v>247</v>
      </c>
    </row>
    <row r="2907" spans="1:14" x14ac:dyDescent="0.3">
      <c r="A2907" s="1" t="s">
        <v>4560</v>
      </c>
      <c r="B2907" t="s">
        <v>4753</v>
      </c>
      <c r="C2907" s="2" t="s">
        <v>4754</v>
      </c>
      <c r="D2907" t="s">
        <v>282</v>
      </c>
      <c r="E2907" s="3" t="s">
        <v>152</v>
      </c>
      <c r="F2907" s="14" t="s">
        <v>119</v>
      </c>
      <c r="G2907" s="5" t="s">
        <v>150</v>
      </c>
      <c r="H2907" s="6" t="s">
        <v>120</v>
      </c>
      <c r="I2907" s="4" t="s">
        <v>4563</v>
      </c>
      <c r="J2907" s="4" t="s">
        <v>121</v>
      </c>
      <c r="K2907" t="s">
        <v>235</v>
      </c>
      <c r="L2907" t="s">
        <v>4755</v>
      </c>
      <c r="M2907" t="s">
        <v>4590</v>
      </c>
      <c r="N2907" t="s">
        <v>247</v>
      </c>
    </row>
    <row r="2908" spans="1:14" x14ac:dyDescent="0.3">
      <c r="A2908" s="1" t="s">
        <v>4560</v>
      </c>
      <c r="B2908" t="s">
        <v>4753</v>
      </c>
      <c r="C2908" s="2" t="s">
        <v>4756</v>
      </c>
      <c r="D2908" t="s">
        <v>282</v>
      </c>
      <c r="E2908" s="3" t="s">
        <v>152</v>
      </c>
      <c r="F2908" s="14" t="s">
        <v>119</v>
      </c>
      <c r="G2908" s="5" t="s">
        <v>150</v>
      </c>
      <c r="H2908" s="6" t="s">
        <v>120</v>
      </c>
      <c r="I2908" s="4" t="s">
        <v>4563</v>
      </c>
      <c r="J2908" s="4" t="s">
        <v>121</v>
      </c>
      <c r="K2908" t="s">
        <v>238</v>
      </c>
      <c r="L2908" t="s">
        <v>4755</v>
      </c>
      <c r="M2908" t="s">
        <v>4594</v>
      </c>
      <c r="N2908" t="s">
        <v>247</v>
      </c>
    </row>
    <row r="2909" spans="1:14" x14ac:dyDescent="0.3">
      <c r="A2909" s="1" t="s">
        <v>4560</v>
      </c>
      <c r="B2909" t="s">
        <v>4753</v>
      </c>
      <c r="C2909" s="2" t="s">
        <v>4757</v>
      </c>
      <c r="D2909" t="s">
        <v>282</v>
      </c>
      <c r="E2909" s="3" t="s">
        <v>152</v>
      </c>
      <c r="F2909" s="14" t="s">
        <v>119</v>
      </c>
      <c r="G2909" s="5" t="s">
        <v>150</v>
      </c>
      <c r="H2909" s="6" t="s">
        <v>120</v>
      </c>
      <c r="I2909" s="4" t="s">
        <v>4563</v>
      </c>
      <c r="J2909" s="4" t="s">
        <v>121</v>
      </c>
      <c r="K2909" t="s">
        <v>238</v>
      </c>
      <c r="L2909" t="s">
        <v>4755</v>
      </c>
      <c r="M2909" t="s">
        <v>4596</v>
      </c>
      <c r="N2909" s="1" t="s">
        <v>247</v>
      </c>
    </row>
    <row r="2910" spans="1:14" x14ac:dyDescent="0.3">
      <c r="A2910" s="1" t="s">
        <v>4560</v>
      </c>
      <c r="B2910" t="s">
        <v>4758</v>
      </c>
      <c r="C2910" s="2" t="s">
        <v>4759</v>
      </c>
      <c r="D2910" t="s">
        <v>282</v>
      </c>
      <c r="E2910" s="3" t="s">
        <v>152</v>
      </c>
      <c r="F2910" s="14" t="s">
        <v>119</v>
      </c>
      <c r="G2910" s="5" t="s">
        <v>310</v>
      </c>
      <c r="H2910" s="6" t="s">
        <v>120</v>
      </c>
      <c r="I2910" s="4" t="s">
        <v>4563</v>
      </c>
      <c r="J2910" s="4" t="s">
        <v>121</v>
      </c>
      <c r="K2910" t="s">
        <v>238</v>
      </c>
      <c r="L2910" t="s">
        <v>4760</v>
      </c>
      <c r="M2910" t="s">
        <v>4761</v>
      </c>
      <c r="N2910" s="1" t="s">
        <v>247</v>
      </c>
    </row>
    <row r="2911" spans="1:14" x14ac:dyDescent="0.3">
      <c r="A2911" s="1" t="s">
        <v>4560</v>
      </c>
      <c r="B2911" t="s">
        <v>4758</v>
      </c>
      <c r="C2911" s="2" t="s">
        <v>4762</v>
      </c>
      <c r="D2911" t="s">
        <v>282</v>
      </c>
      <c r="E2911" s="3" t="s">
        <v>152</v>
      </c>
      <c r="F2911" s="14" t="s">
        <v>119</v>
      </c>
      <c r="G2911" s="5" t="s">
        <v>310</v>
      </c>
      <c r="H2911" s="6" t="s">
        <v>120</v>
      </c>
      <c r="I2911" s="4" t="s">
        <v>4563</v>
      </c>
      <c r="J2911" s="4" t="s">
        <v>121</v>
      </c>
      <c r="K2911" t="s">
        <v>230</v>
      </c>
      <c r="L2911" t="s">
        <v>4760</v>
      </c>
      <c r="M2911" t="s">
        <v>4761</v>
      </c>
      <c r="N2911" s="1" t="s">
        <v>247</v>
      </c>
    </row>
    <row r="2912" spans="1:14" x14ac:dyDescent="0.3">
      <c r="A2912" s="1" t="s">
        <v>4560</v>
      </c>
      <c r="B2912" t="s">
        <v>4758</v>
      </c>
      <c r="C2912" s="2" t="s">
        <v>4763</v>
      </c>
      <c r="D2912" t="s">
        <v>282</v>
      </c>
      <c r="E2912" s="3" t="s">
        <v>152</v>
      </c>
      <c r="F2912" s="14" t="s">
        <v>119</v>
      </c>
      <c r="G2912" s="5" t="s">
        <v>310</v>
      </c>
      <c r="H2912" s="6" t="s">
        <v>120</v>
      </c>
      <c r="I2912" s="4" t="s">
        <v>4563</v>
      </c>
      <c r="J2912" s="4" t="s">
        <v>121</v>
      </c>
      <c r="K2912" t="s">
        <v>230</v>
      </c>
      <c r="L2912" t="s">
        <v>4760</v>
      </c>
      <c r="M2912" t="s">
        <v>4761</v>
      </c>
      <c r="N2912" s="1" t="s">
        <v>247</v>
      </c>
    </row>
    <row r="2913" spans="1:14" x14ac:dyDescent="0.3">
      <c r="A2913" s="1" t="s">
        <v>4560</v>
      </c>
      <c r="B2913" t="s">
        <v>4758</v>
      </c>
      <c r="C2913" s="2" t="s">
        <v>4764</v>
      </c>
      <c r="D2913" t="s">
        <v>282</v>
      </c>
      <c r="E2913" s="3" t="s">
        <v>152</v>
      </c>
      <c r="F2913" s="14" t="s">
        <v>119</v>
      </c>
      <c r="G2913" s="5" t="s">
        <v>310</v>
      </c>
      <c r="H2913" s="6" t="s">
        <v>120</v>
      </c>
      <c r="I2913" s="4" t="s">
        <v>4563</v>
      </c>
      <c r="J2913" s="4" t="s">
        <v>121</v>
      </c>
      <c r="K2913" t="s">
        <v>230</v>
      </c>
      <c r="L2913" t="s">
        <v>4760</v>
      </c>
      <c r="M2913" t="s">
        <v>4761</v>
      </c>
      <c r="N2913" s="1" t="s">
        <v>247</v>
      </c>
    </row>
    <row r="2914" spans="1:14" x14ac:dyDescent="0.3">
      <c r="A2914" s="1" t="s">
        <v>4560</v>
      </c>
      <c r="B2914" t="s">
        <v>4758</v>
      </c>
      <c r="C2914" s="2" t="s">
        <v>4765</v>
      </c>
      <c r="D2914" t="s">
        <v>282</v>
      </c>
      <c r="E2914" s="3" t="s">
        <v>152</v>
      </c>
      <c r="F2914" s="14" t="s">
        <v>119</v>
      </c>
      <c r="G2914" s="5" t="s">
        <v>310</v>
      </c>
      <c r="H2914" s="6" t="s">
        <v>120</v>
      </c>
      <c r="I2914" s="4" t="s">
        <v>4563</v>
      </c>
      <c r="J2914" s="4" t="s">
        <v>121</v>
      </c>
      <c r="K2914" t="s">
        <v>230</v>
      </c>
      <c r="L2914" t="s">
        <v>4760</v>
      </c>
      <c r="M2914" t="s">
        <v>4761</v>
      </c>
      <c r="N2914" s="1" t="s">
        <v>247</v>
      </c>
    </row>
    <row r="2915" spans="1:14" x14ac:dyDescent="0.3">
      <c r="A2915" s="1" t="s">
        <v>4560</v>
      </c>
      <c r="B2915" t="s">
        <v>4758</v>
      </c>
      <c r="C2915" s="2" t="s">
        <v>4766</v>
      </c>
      <c r="D2915" t="s">
        <v>282</v>
      </c>
      <c r="E2915" s="3" t="s">
        <v>152</v>
      </c>
      <c r="F2915" s="14" t="s">
        <v>119</v>
      </c>
      <c r="G2915" s="5" t="s">
        <v>310</v>
      </c>
      <c r="H2915" s="6" t="s">
        <v>120</v>
      </c>
      <c r="I2915" s="4" t="s">
        <v>4563</v>
      </c>
      <c r="J2915" s="4" t="s">
        <v>121</v>
      </c>
      <c r="K2915" t="s">
        <v>230</v>
      </c>
      <c r="L2915" t="s">
        <v>4760</v>
      </c>
      <c r="M2915" t="s">
        <v>4761</v>
      </c>
      <c r="N2915" t="s">
        <v>247</v>
      </c>
    </row>
    <row r="2916" spans="1:14" x14ac:dyDescent="0.3">
      <c r="A2916" s="1" t="s">
        <v>4560</v>
      </c>
      <c r="B2916" t="s">
        <v>4758</v>
      </c>
      <c r="C2916" s="2" t="s">
        <v>4767</v>
      </c>
      <c r="D2916" t="s">
        <v>282</v>
      </c>
      <c r="E2916" s="3" t="s">
        <v>152</v>
      </c>
      <c r="F2916" s="14" t="s">
        <v>119</v>
      </c>
      <c r="G2916" s="5" t="s">
        <v>310</v>
      </c>
      <c r="H2916" s="6" t="s">
        <v>120</v>
      </c>
      <c r="I2916" s="4" t="s">
        <v>4563</v>
      </c>
      <c r="J2916" s="4" t="s">
        <v>121</v>
      </c>
      <c r="K2916" t="s">
        <v>230</v>
      </c>
      <c r="L2916" t="s">
        <v>4760</v>
      </c>
      <c r="M2916" t="s">
        <v>4761</v>
      </c>
      <c r="N2916" t="s">
        <v>247</v>
      </c>
    </row>
    <row r="2917" spans="1:14" x14ac:dyDescent="0.3">
      <c r="A2917" s="1" t="s">
        <v>4560</v>
      </c>
      <c r="B2917" t="s">
        <v>4768</v>
      </c>
      <c r="C2917" s="2" t="s">
        <v>4769</v>
      </c>
      <c r="D2917" t="s">
        <v>282</v>
      </c>
      <c r="E2917" s="3" t="s">
        <v>152</v>
      </c>
      <c r="F2917" s="14" t="s">
        <v>119</v>
      </c>
      <c r="G2917" s="5" t="s">
        <v>4770</v>
      </c>
      <c r="H2917" s="6" t="s">
        <v>120</v>
      </c>
      <c r="I2917" s="4" t="s">
        <v>4563</v>
      </c>
      <c r="J2917" s="4" t="s">
        <v>121</v>
      </c>
      <c r="K2917" t="s">
        <v>230</v>
      </c>
      <c r="L2917" t="s">
        <v>4771</v>
      </c>
      <c r="M2917" t="s">
        <v>4772</v>
      </c>
      <c r="N2917" s="1" t="s">
        <v>247</v>
      </c>
    </row>
    <row r="2918" spans="1:14" x14ac:dyDescent="0.3">
      <c r="A2918" s="1" t="s">
        <v>4560</v>
      </c>
      <c r="B2918" t="s">
        <v>4773</v>
      </c>
      <c r="C2918" s="2" t="s">
        <v>4774</v>
      </c>
      <c r="D2918" t="s">
        <v>282</v>
      </c>
      <c r="E2918" s="3" t="s">
        <v>152</v>
      </c>
      <c r="F2918" s="14" t="s">
        <v>119</v>
      </c>
      <c r="G2918" s="5" t="s">
        <v>779</v>
      </c>
      <c r="H2918" s="6" t="s">
        <v>120</v>
      </c>
      <c r="I2918" s="4" t="s">
        <v>4563</v>
      </c>
      <c r="J2918" s="4" t="s">
        <v>121</v>
      </c>
      <c r="K2918" t="s">
        <v>387</v>
      </c>
      <c r="L2918" t="s">
        <v>4775</v>
      </c>
      <c r="M2918" t="s">
        <v>4776</v>
      </c>
      <c r="N2918" t="s">
        <v>247</v>
      </c>
    </row>
    <row r="2919" spans="1:14" x14ac:dyDescent="0.3">
      <c r="A2919" s="1" t="s">
        <v>4560</v>
      </c>
      <c r="B2919" t="s">
        <v>4777</v>
      </c>
      <c r="C2919" s="2" t="s">
        <v>4778</v>
      </c>
      <c r="D2919" t="s">
        <v>282</v>
      </c>
      <c r="E2919" s="3" t="s">
        <v>152</v>
      </c>
      <c r="F2919" s="14" t="s">
        <v>119</v>
      </c>
      <c r="G2919" s="5" t="s">
        <v>468</v>
      </c>
      <c r="H2919" s="6" t="s">
        <v>120</v>
      </c>
      <c r="I2919" s="4" t="s">
        <v>4563</v>
      </c>
      <c r="J2919" s="4" t="s">
        <v>121</v>
      </c>
      <c r="K2919" t="s">
        <v>230</v>
      </c>
      <c r="L2919" t="s">
        <v>4779</v>
      </c>
      <c r="M2919" t="s">
        <v>4780</v>
      </c>
      <c r="N2919" t="s">
        <v>247</v>
      </c>
    </row>
    <row r="2920" spans="1:14" x14ac:dyDescent="0.3">
      <c r="A2920" s="1" t="s">
        <v>4560</v>
      </c>
      <c r="B2920" t="s">
        <v>4777</v>
      </c>
      <c r="C2920" s="2" t="s">
        <v>4781</v>
      </c>
      <c r="D2920" t="s">
        <v>282</v>
      </c>
      <c r="E2920" s="3" t="s">
        <v>152</v>
      </c>
      <c r="F2920" s="14" t="s">
        <v>119</v>
      </c>
      <c r="G2920" s="5" t="s">
        <v>468</v>
      </c>
      <c r="H2920" s="6" t="s">
        <v>120</v>
      </c>
      <c r="I2920" s="4" t="s">
        <v>4563</v>
      </c>
      <c r="J2920" s="4" t="s">
        <v>121</v>
      </c>
      <c r="K2920" t="s">
        <v>230</v>
      </c>
      <c r="L2920" t="s">
        <v>4779</v>
      </c>
      <c r="M2920" t="s">
        <v>4780</v>
      </c>
      <c r="N2920" t="s">
        <v>247</v>
      </c>
    </row>
    <row r="2921" spans="1:14" x14ac:dyDescent="0.3">
      <c r="A2921" s="1" t="s">
        <v>4560</v>
      </c>
      <c r="B2921" t="s">
        <v>4782</v>
      </c>
      <c r="C2921" s="2" t="s">
        <v>4783</v>
      </c>
      <c r="D2921" t="s">
        <v>282</v>
      </c>
      <c r="E2921" s="3" t="s">
        <v>152</v>
      </c>
      <c r="F2921" s="14" t="s">
        <v>119</v>
      </c>
      <c r="G2921" s="5" t="s">
        <v>779</v>
      </c>
      <c r="H2921" s="6" t="s">
        <v>120</v>
      </c>
      <c r="I2921" s="4" t="s">
        <v>4563</v>
      </c>
      <c r="J2921" s="4" t="s">
        <v>121</v>
      </c>
      <c r="K2921" t="s">
        <v>230</v>
      </c>
      <c r="L2921" t="s">
        <v>4775</v>
      </c>
      <c r="M2921" t="s">
        <v>4776</v>
      </c>
      <c r="N2921" t="s">
        <v>247</v>
      </c>
    </row>
    <row r="2922" spans="1:14" x14ac:dyDescent="0.3">
      <c r="A2922" s="1" t="s">
        <v>4560</v>
      </c>
      <c r="B2922" t="s">
        <v>4782</v>
      </c>
      <c r="C2922" s="2" t="s">
        <v>4784</v>
      </c>
      <c r="D2922" t="s">
        <v>282</v>
      </c>
      <c r="E2922" s="3" t="s">
        <v>152</v>
      </c>
      <c r="F2922" s="14" t="s">
        <v>119</v>
      </c>
      <c r="G2922" s="5" t="s">
        <v>779</v>
      </c>
      <c r="H2922" s="6" t="s">
        <v>120</v>
      </c>
      <c r="I2922" s="4" t="s">
        <v>4563</v>
      </c>
      <c r="J2922" s="4" t="s">
        <v>121</v>
      </c>
      <c r="K2922" t="s">
        <v>238</v>
      </c>
      <c r="L2922" t="s">
        <v>4785</v>
      </c>
      <c r="M2922" t="s">
        <v>4786</v>
      </c>
      <c r="N2922" t="s">
        <v>247</v>
      </c>
    </row>
    <row r="2923" spans="1:14" x14ac:dyDescent="0.3">
      <c r="A2923" s="1" t="s">
        <v>4560</v>
      </c>
      <c r="B2923" t="s">
        <v>4782</v>
      </c>
      <c r="C2923" s="2" t="s">
        <v>4787</v>
      </c>
      <c r="D2923" t="s">
        <v>282</v>
      </c>
      <c r="E2923" s="3" t="s">
        <v>152</v>
      </c>
      <c r="F2923" s="14" t="s">
        <v>119</v>
      </c>
      <c r="G2923" s="5" t="s">
        <v>779</v>
      </c>
      <c r="H2923" s="6" t="s">
        <v>120</v>
      </c>
      <c r="I2923" s="4" t="s">
        <v>4563</v>
      </c>
      <c r="J2923" s="4" t="s">
        <v>121</v>
      </c>
      <c r="K2923" t="s">
        <v>230</v>
      </c>
      <c r="L2923" t="s">
        <v>4775</v>
      </c>
      <c r="M2923" t="s">
        <v>4776</v>
      </c>
      <c r="N2923" s="1" t="s">
        <v>247</v>
      </c>
    </row>
    <row r="2924" spans="1:14" x14ac:dyDescent="0.3">
      <c r="A2924" s="1" t="s">
        <v>4560</v>
      </c>
      <c r="B2924" t="s">
        <v>4782</v>
      </c>
      <c r="C2924" s="2" t="s">
        <v>4788</v>
      </c>
      <c r="D2924" t="s">
        <v>282</v>
      </c>
      <c r="E2924" s="3" t="s">
        <v>152</v>
      </c>
      <c r="F2924" s="14" t="s">
        <v>119</v>
      </c>
      <c r="G2924" s="5" t="s">
        <v>779</v>
      </c>
      <c r="H2924" s="6" t="s">
        <v>120</v>
      </c>
      <c r="I2924" s="4" t="s">
        <v>4563</v>
      </c>
      <c r="J2924" s="4" t="s">
        <v>121</v>
      </c>
      <c r="K2924" t="s">
        <v>230</v>
      </c>
      <c r="L2924" t="s">
        <v>4775</v>
      </c>
      <c r="M2924" t="s">
        <v>4776</v>
      </c>
      <c r="N2924" s="1" t="s">
        <v>247</v>
      </c>
    </row>
    <row r="2925" spans="1:14" x14ac:dyDescent="0.3">
      <c r="A2925" s="1" t="s">
        <v>4560</v>
      </c>
      <c r="B2925" t="s">
        <v>4782</v>
      </c>
      <c r="C2925" s="2" t="s">
        <v>4789</v>
      </c>
      <c r="D2925" t="s">
        <v>282</v>
      </c>
      <c r="E2925" s="3" t="s">
        <v>152</v>
      </c>
      <c r="F2925" s="14" t="s">
        <v>119</v>
      </c>
      <c r="G2925" s="5" t="s">
        <v>779</v>
      </c>
      <c r="H2925" s="6" t="s">
        <v>120</v>
      </c>
      <c r="I2925" s="4" t="s">
        <v>4563</v>
      </c>
      <c r="J2925" s="4" t="s">
        <v>121</v>
      </c>
      <c r="K2925" t="s">
        <v>230</v>
      </c>
      <c r="L2925" t="s">
        <v>4775</v>
      </c>
      <c r="M2925" t="s">
        <v>4776</v>
      </c>
      <c r="N2925" s="1" t="s">
        <v>247</v>
      </c>
    </row>
    <row r="2926" spans="1:14" x14ac:dyDescent="0.3">
      <c r="A2926" s="1" t="s">
        <v>4560</v>
      </c>
      <c r="B2926" t="s">
        <v>4790</v>
      </c>
      <c r="C2926" s="2" t="s">
        <v>4791</v>
      </c>
      <c r="D2926" t="s">
        <v>282</v>
      </c>
      <c r="E2926" s="3" t="s">
        <v>152</v>
      </c>
      <c r="F2926" s="14" t="s">
        <v>119</v>
      </c>
      <c r="G2926" s="5" t="s">
        <v>299</v>
      </c>
      <c r="H2926" s="6" t="s">
        <v>120</v>
      </c>
      <c r="I2926" s="4" t="s">
        <v>4563</v>
      </c>
      <c r="J2926" s="4" t="s">
        <v>121</v>
      </c>
      <c r="K2926" t="s">
        <v>230</v>
      </c>
      <c r="L2926" t="s">
        <v>4785</v>
      </c>
      <c r="M2926" t="s">
        <v>4786</v>
      </c>
      <c r="N2926" s="1" t="s">
        <v>247</v>
      </c>
    </row>
    <row r="2927" spans="1:14" x14ac:dyDescent="0.3">
      <c r="A2927" s="1" t="s">
        <v>4560</v>
      </c>
      <c r="B2927" t="s">
        <v>4790</v>
      </c>
      <c r="C2927" s="2" t="s">
        <v>4792</v>
      </c>
      <c r="D2927" t="s">
        <v>282</v>
      </c>
      <c r="E2927" s="3" t="s">
        <v>152</v>
      </c>
      <c r="F2927" s="14" t="s">
        <v>119</v>
      </c>
      <c r="G2927" s="5" t="s">
        <v>299</v>
      </c>
      <c r="H2927" s="6" t="s">
        <v>120</v>
      </c>
      <c r="I2927" s="4" t="s">
        <v>4563</v>
      </c>
      <c r="J2927" s="4" t="s">
        <v>121</v>
      </c>
      <c r="K2927" t="s">
        <v>230</v>
      </c>
      <c r="L2927" t="s">
        <v>4785</v>
      </c>
      <c r="M2927" t="s">
        <v>4786</v>
      </c>
      <c r="N2927" s="1" t="s">
        <v>247</v>
      </c>
    </row>
    <row r="2928" spans="1:14" x14ac:dyDescent="0.3">
      <c r="A2928" s="1" t="s">
        <v>4560</v>
      </c>
      <c r="B2928" t="s">
        <v>4790</v>
      </c>
      <c r="C2928" s="2" t="s">
        <v>4793</v>
      </c>
      <c r="D2928" t="s">
        <v>282</v>
      </c>
      <c r="E2928" s="3" t="s">
        <v>152</v>
      </c>
      <c r="F2928" s="14" t="s">
        <v>119</v>
      </c>
      <c r="G2928" s="5" t="s">
        <v>299</v>
      </c>
      <c r="H2928" s="6" t="s">
        <v>120</v>
      </c>
      <c r="I2928" s="4" t="s">
        <v>4563</v>
      </c>
      <c r="J2928" s="4" t="s">
        <v>121</v>
      </c>
      <c r="K2928" t="s">
        <v>230</v>
      </c>
      <c r="L2928" t="s">
        <v>4785</v>
      </c>
      <c r="M2928" t="s">
        <v>4786</v>
      </c>
      <c r="N2928" s="1" t="s">
        <v>247</v>
      </c>
    </row>
    <row r="2929" spans="1:14" x14ac:dyDescent="0.3">
      <c r="A2929" s="1" t="s">
        <v>4560</v>
      </c>
      <c r="B2929" t="s">
        <v>4790</v>
      </c>
      <c r="C2929" s="2" t="s">
        <v>4794</v>
      </c>
      <c r="D2929" t="s">
        <v>282</v>
      </c>
      <c r="E2929" s="3" t="s">
        <v>152</v>
      </c>
      <c r="F2929" s="14" t="s">
        <v>119</v>
      </c>
      <c r="G2929" s="5" t="s">
        <v>299</v>
      </c>
      <c r="H2929" s="6" t="s">
        <v>120</v>
      </c>
      <c r="I2929" s="4" t="s">
        <v>4563</v>
      </c>
      <c r="J2929" s="4" t="s">
        <v>121</v>
      </c>
      <c r="K2929" t="s">
        <v>230</v>
      </c>
      <c r="L2929" t="s">
        <v>4785</v>
      </c>
      <c r="M2929" t="s">
        <v>4786</v>
      </c>
      <c r="N2929" t="s">
        <v>247</v>
      </c>
    </row>
    <row r="2930" spans="1:14" x14ac:dyDescent="0.3">
      <c r="A2930" s="1" t="s">
        <v>4560</v>
      </c>
      <c r="B2930" t="s">
        <v>4790</v>
      </c>
      <c r="C2930" s="2" t="s">
        <v>4795</v>
      </c>
      <c r="D2930" t="s">
        <v>282</v>
      </c>
      <c r="E2930" s="3" t="s">
        <v>152</v>
      </c>
      <c r="F2930" s="14" t="s">
        <v>119</v>
      </c>
      <c r="G2930" s="5" t="s">
        <v>299</v>
      </c>
      <c r="H2930" s="6" t="s">
        <v>120</v>
      </c>
      <c r="I2930" s="4" t="s">
        <v>4563</v>
      </c>
      <c r="J2930" s="4" t="s">
        <v>121</v>
      </c>
      <c r="K2930" t="s">
        <v>238</v>
      </c>
      <c r="L2930" t="s">
        <v>4785</v>
      </c>
      <c r="M2930" t="s">
        <v>4786</v>
      </c>
      <c r="N2930" s="1" t="s">
        <v>247</v>
      </c>
    </row>
    <row r="2931" spans="1:14" x14ac:dyDescent="0.3">
      <c r="A2931" s="1" t="s">
        <v>4560</v>
      </c>
      <c r="B2931" t="s">
        <v>4790</v>
      </c>
      <c r="C2931" s="2" t="s">
        <v>4796</v>
      </c>
      <c r="D2931" t="s">
        <v>282</v>
      </c>
      <c r="E2931" s="3" t="s">
        <v>152</v>
      </c>
      <c r="F2931" s="14" t="s">
        <v>119</v>
      </c>
      <c r="G2931" s="5" t="s">
        <v>299</v>
      </c>
      <c r="H2931" s="6" t="s">
        <v>120</v>
      </c>
      <c r="I2931" s="4" t="s">
        <v>4563</v>
      </c>
      <c r="J2931" s="4" t="s">
        <v>121</v>
      </c>
      <c r="K2931" t="s">
        <v>235</v>
      </c>
      <c r="L2931" t="s">
        <v>4785</v>
      </c>
      <c r="M2931" t="s">
        <v>4786</v>
      </c>
      <c r="N2931" s="1" t="s">
        <v>247</v>
      </c>
    </row>
    <row r="2932" spans="1:14" x14ac:dyDescent="0.3">
      <c r="A2932" s="1" t="s">
        <v>4560</v>
      </c>
      <c r="B2932" t="s">
        <v>4790</v>
      </c>
      <c r="C2932" s="2" t="s">
        <v>4797</v>
      </c>
      <c r="D2932" t="s">
        <v>282</v>
      </c>
      <c r="E2932" s="3" t="s">
        <v>152</v>
      </c>
      <c r="F2932" s="14" t="s">
        <v>119</v>
      </c>
      <c r="G2932" s="5" t="s">
        <v>299</v>
      </c>
      <c r="H2932" s="6" t="s">
        <v>120</v>
      </c>
      <c r="I2932" s="4" t="s">
        <v>4563</v>
      </c>
      <c r="J2932" s="4" t="s">
        <v>121</v>
      </c>
      <c r="K2932" t="s">
        <v>238</v>
      </c>
      <c r="L2932" t="s">
        <v>4785</v>
      </c>
      <c r="M2932" t="s">
        <v>4786</v>
      </c>
      <c r="N2932" s="1" t="s">
        <v>247</v>
      </c>
    </row>
    <row r="2933" spans="1:14" x14ac:dyDescent="0.3">
      <c r="A2933" s="1" t="s">
        <v>4560</v>
      </c>
      <c r="B2933" t="s">
        <v>4790</v>
      </c>
      <c r="C2933" s="2" t="s">
        <v>4798</v>
      </c>
      <c r="D2933" t="s">
        <v>282</v>
      </c>
      <c r="E2933" s="3" t="s">
        <v>152</v>
      </c>
      <c r="F2933" s="14" t="s">
        <v>119</v>
      </c>
      <c r="G2933" s="5" t="s">
        <v>299</v>
      </c>
      <c r="H2933" s="6" t="s">
        <v>120</v>
      </c>
      <c r="I2933" s="4" t="s">
        <v>4563</v>
      </c>
      <c r="J2933" s="4" t="s">
        <v>121</v>
      </c>
      <c r="K2933" t="s">
        <v>238</v>
      </c>
      <c r="L2933" t="s">
        <v>4785</v>
      </c>
      <c r="M2933" t="s">
        <v>4786</v>
      </c>
      <c r="N2933" s="1" t="s">
        <v>247</v>
      </c>
    </row>
    <row r="2934" spans="1:14" x14ac:dyDescent="0.3">
      <c r="A2934" s="1" t="s">
        <v>4560</v>
      </c>
      <c r="B2934" t="s">
        <v>4790</v>
      </c>
      <c r="C2934" s="2" t="s">
        <v>4799</v>
      </c>
      <c r="D2934" t="s">
        <v>282</v>
      </c>
      <c r="E2934" s="3" t="s">
        <v>152</v>
      </c>
      <c r="F2934" s="14" t="s">
        <v>119</v>
      </c>
      <c r="G2934" s="5" t="s">
        <v>299</v>
      </c>
      <c r="H2934" s="6" t="s">
        <v>120</v>
      </c>
      <c r="I2934" s="4" t="s">
        <v>4563</v>
      </c>
      <c r="J2934" s="4" t="s">
        <v>121</v>
      </c>
      <c r="K2934" t="s">
        <v>387</v>
      </c>
      <c r="L2934" t="s">
        <v>4785</v>
      </c>
      <c r="M2934" t="s">
        <v>4786</v>
      </c>
      <c r="N2934" t="s">
        <v>247</v>
      </c>
    </row>
    <row r="2935" spans="1:14" x14ac:dyDescent="0.3">
      <c r="A2935" s="1" t="s">
        <v>4560</v>
      </c>
      <c r="B2935" t="s">
        <v>4790</v>
      </c>
      <c r="C2935" s="2" t="s">
        <v>4800</v>
      </c>
      <c r="D2935" t="s">
        <v>282</v>
      </c>
      <c r="E2935" s="3" t="s">
        <v>152</v>
      </c>
      <c r="F2935" s="14" t="s">
        <v>119</v>
      </c>
      <c r="G2935" s="5" t="s">
        <v>299</v>
      </c>
      <c r="H2935" s="6" t="s">
        <v>120</v>
      </c>
      <c r="I2935" s="4" t="s">
        <v>4563</v>
      </c>
      <c r="J2935" s="4" t="s">
        <v>121</v>
      </c>
      <c r="K2935" t="s">
        <v>238</v>
      </c>
      <c r="L2935" t="s">
        <v>4785</v>
      </c>
      <c r="M2935" t="s">
        <v>4786</v>
      </c>
      <c r="N2935" s="1" t="s">
        <v>247</v>
      </c>
    </row>
    <row r="2936" spans="1:14" x14ac:dyDescent="0.3">
      <c r="A2936" s="1" t="s">
        <v>4560</v>
      </c>
      <c r="B2936" t="s">
        <v>4790</v>
      </c>
      <c r="C2936" s="2" t="s">
        <v>4801</v>
      </c>
      <c r="D2936" t="s">
        <v>282</v>
      </c>
      <c r="E2936" s="3" t="s">
        <v>152</v>
      </c>
      <c r="F2936" s="14" t="s">
        <v>119</v>
      </c>
      <c r="G2936" s="5" t="s">
        <v>299</v>
      </c>
      <c r="H2936" s="6" t="s">
        <v>120</v>
      </c>
      <c r="I2936" s="4" t="s">
        <v>4563</v>
      </c>
      <c r="J2936" s="4" t="s">
        <v>121</v>
      </c>
      <c r="K2936" t="s">
        <v>230</v>
      </c>
      <c r="L2936" t="s">
        <v>4785</v>
      </c>
      <c r="M2936" t="s">
        <v>4786</v>
      </c>
      <c r="N2936" s="1" t="s">
        <v>247</v>
      </c>
    </row>
    <row r="2937" spans="1:14" x14ac:dyDescent="0.3">
      <c r="A2937" s="1" t="s">
        <v>4560</v>
      </c>
      <c r="B2937" t="s">
        <v>4790</v>
      </c>
      <c r="C2937" s="2" t="s">
        <v>4802</v>
      </c>
      <c r="D2937" t="s">
        <v>282</v>
      </c>
      <c r="E2937" s="3" t="s">
        <v>152</v>
      </c>
      <c r="F2937" s="14" t="s">
        <v>119</v>
      </c>
      <c r="G2937" s="5" t="s">
        <v>299</v>
      </c>
      <c r="H2937" s="6" t="s">
        <v>120</v>
      </c>
      <c r="I2937" s="4" t="s">
        <v>4563</v>
      </c>
      <c r="J2937" s="4" t="s">
        <v>121</v>
      </c>
      <c r="K2937" t="s">
        <v>230</v>
      </c>
      <c r="L2937" t="s">
        <v>4785</v>
      </c>
      <c r="M2937" t="s">
        <v>4786</v>
      </c>
      <c r="N2937" s="1" t="s">
        <v>247</v>
      </c>
    </row>
    <row r="2938" spans="1:14" x14ac:dyDescent="0.3">
      <c r="A2938" s="1" t="s">
        <v>4560</v>
      </c>
      <c r="B2938" t="s">
        <v>4790</v>
      </c>
      <c r="C2938" s="2" t="s">
        <v>4803</v>
      </c>
      <c r="D2938" t="s">
        <v>282</v>
      </c>
      <c r="E2938" s="3" t="s">
        <v>152</v>
      </c>
      <c r="F2938" s="14" t="s">
        <v>119</v>
      </c>
      <c r="G2938" s="5" t="s">
        <v>299</v>
      </c>
      <c r="H2938" s="6" t="s">
        <v>120</v>
      </c>
      <c r="I2938" s="4" t="s">
        <v>4563</v>
      </c>
      <c r="J2938" s="4" t="s">
        <v>121</v>
      </c>
      <c r="K2938" t="s">
        <v>230</v>
      </c>
      <c r="L2938" t="s">
        <v>4785</v>
      </c>
      <c r="M2938" t="s">
        <v>4786</v>
      </c>
      <c r="N2938" s="1" t="s">
        <v>247</v>
      </c>
    </row>
    <row r="2939" spans="1:14" x14ac:dyDescent="0.3">
      <c r="A2939" s="1" t="s">
        <v>4560</v>
      </c>
      <c r="B2939" t="s">
        <v>4790</v>
      </c>
      <c r="C2939" s="2" t="s">
        <v>4804</v>
      </c>
      <c r="D2939" t="s">
        <v>282</v>
      </c>
      <c r="E2939" s="3" t="s">
        <v>152</v>
      </c>
      <c r="F2939" s="14" t="s">
        <v>119</v>
      </c>
      <c r="G2939" s="5" t="s">
        <v>299</v>
      </c>
      <c r="H2939" s="6" t="s">
        <v>120</v>
      </c>
      <c r="I2939" s="4" t="s">
        <v>4563</v>
      </c>
      <c r="J2939" s="4" t="s">
        <v>121</v>
      </c>
      <c r="K2939" t="s">
        <v>238</v>
      </c>
      <c r="L2939" t="s">
        <v>4785</v>
      </c>
      <c r="M2939" t="s">
        <v>4786</v>
      </c>
      <c r="N2939" t="s">
        <v>247</v>
      </c>
    </row>
    <row r="2940" spans="1:14" x14ac:dyDescent="0.3">
      <c r="A2940" s="1" t="s">
        <v>4560</v>
      </c>
      <c r="B2940" t="s">
        <v>4790</v>
      </c>
      <c r="C2940" s="2" t="s">
        <v>4805</v>
      </c>
      <c r="D2940" t="s">
        <v>282</v>
      </c>
      <c r="E2940" s="3" t="s">
        <v>152</v>
      </c>
      <c r="F2940" s="14" t="s">
        <v>119</v>
      </c>
      <c r="G2940" s="5" t="s">
        <v>299</v>
      </c>
      <c r="H2940" s="6" t="s">
        <v>120</v>
      </c>
      <c r="I2940" s="4" t="s">
        <v>4563</v>
      </c>
      <c r="J2940" s="4" t="s">
        <v>121</v>
      </c>
      <c r="K2940" t="s">
        <v>230</v>
      </c>
      <c r="L2940" t="s">
        <v>4785</v>
      </c>
      <c r="M2940" t="s">
        <v>4786</v>
      </c>
      <c r="N2940" s="1" t="s">
        <v>247</v>
      </c>
    </row>
    <row r="2941" spans="1:14" x14ac:dyDescent="0.3">
      <c r="A2941" s="1" t="s">
        <v>4560</v>
      </c>
      <c r="B2941" t="s">
        <v>4790</v>
      </c>
      <c r="C2941" s="2" t="s">
        <v>4806</v>
      </c>
      <c r="D2941" t="s">
        <v>282</v>
      </c>
      <c r="E2941" s="3" t="s">
        <v>152</v>
      </c>
      <c r="F2941" s="14" t="s">
        <v>119</v>
      </c>
      <c r="G2941" s="5" t="s">
        <v>299</v>
      </c>
      <c r="H2941" s="6" t="s">
        <v>120</v>
      </c>
      <c r="I2941" s="4" t="s">
        <v>4563</v>
      </c>
      <c r="J2941" s="4" t="s">
        <v>121</v>
      </c>
      <c r="K2941" t="s">
        <v>230</v>
      </c>
      <c r="L2941" t="s">
        <v>4785</v>
      </c>
      <c r="M2941" t="s">
        <v>4786</v>
      </c>
      <c r="N2941" t="s">
        <v>247</v>
      </c>
    </row>
    <row r="2942" spans="1:14" x14ac:dyDescent="0.3">
      <c r="A2942" s="1" t="s">
        <v>4560</v>
      </c>
      <c r="B2942" t="s">
        <v>4807</v>
      </c>
      <c r="C2942" s="2" t="s">
        <v>4808</v>
      </c>
      <c r="D2942" t="s">
        <v>282</v>
      </c>
      <c r="E2942" s="3" t="s">
        <v>152</v>
      </c>
      <c r="F2942" s="14" t="s">
        <v>119</v>
      </c>
      <c r="G2942" s="5" t="s">
        <v>4809</v>
      </c>
      <c r="H2942" s="6" t="s">
        <v>120</v>
      </c>
      <c r="I2942" s="4" t="s">
        <v>4563</v>
      </c>
      <c r="J2942" s="4" t="s">
        <v>121</v>
      </c>
      <c r="K2942" t="s">
        <v>230</v>
      </c>
      <c r="L2942" t="s">
        <v>4810</v>
      </c>
      <c r="M2942" t="s">
        <v>4811</v>
      </c>
      <c r="N2942" s="1" t="s">
        <v>247</v>
      </c>
    </row>
    <row r="2943" spans="1:14" x14ac:dyDescent="0.3">
      <c r="A2943" s="1" t="s">
        <v>4560</v>
      </c>
      <c r="B2943" t="s">
        <v>4807</v>
      </c>
      <c r="C2943" s="2" t="s">
        <v>4812</v>
      </c>
      <c r="D2943" t="s">
        <v>282</v>
      </c>
      <c r="E2943" s="3" t="s">
        <v>152</v>
      </c>
      <c r="F2943" s="14" t="s">
        <v>119</v>
      </c>
      <c r="G2943" s="5" t="s">
        <v>4809</v>
      </c>
      <c r="H2943" s="6" t="s">
        <v>120</v>
      </c>
      <c r="I2943" s="4" t="s">
        <v>4563</v>
      </c>
      <c r="J2943" s="4" t="s">
        <v>121</v>
      </c>
      <c r="K2943" t="s">
        <v>230</v>
      </c>
      <c r="L2943" t="s">
        <v>4810</v>
      </c>
      <c r="M2943" t="s">
        <v>4811</v>
      </c>
      <c r="N2943" t="s">
        <v>247</v>
      </c>
    </row>
    <row r="2944" spans="1:14" x14ac:dyDescent="0.3">
      <c r="A2944" s="1" t="s">
        <v>4560</v>
      </c>
      <c r="B2944" t="s">
        <v>4807</v>
      </c>
      <c r="C2944" s="2" t="s">
        <v>4813</v>
      </c>
      <c r="D2944" t="s">
        <v>282</v>
      </c>
      <c r="E2944" s="3" t="s">
        <v>152</v>
      </c>
      <c r="F2944" s="14" t="s">
        <v>119</v>
      </c>
      <c r="G2944" s="5" t="s">
        <v>4809</v>
      </c>
      <c r="H2944" s="6" t="s">
        <v>120</v>
      </c>
      <c r="I2944" s="4" t="s">
        <v>4563</v>
      </c>
      <c r="J2944" s="4" t="s">
        <v>121</v>
      </c>
      <c r="K2944" t="s">
        <v>230</v>
      </c>
      <c r="L2944" t="s">
        <v>4810</v>
      </c>
      <c r="M2944" t="s">
        <v>4811</v>
      </c>
      <c r="N2944" s="1" t="s">
        <v>247</v>
      </c>
    </row>
    <row r="2945" spans="1:14" x14ac:dyDescent="0.3">
      <c r="A2945" s="1" t="s">
        <v>4560</v>
      </c>
      <c r="B2945" t="s">
        <v>4814</v>
      </c>
      <c r="C2945" s="2" t="s">
        <v>4815</v>
      </c>
      <c r="D2945" t="s">
        <v>282</v>
      </c>
      <c r="E2945" s="3" t="s">
        <v>152</v>
      </c>
      <c r="F2945" s="14" t="s">
        <v>119</v>
      </c>
      <c r="G2945" s="5" t="s">
        <v>299</v>
      </c>
      <c r="H2945" s="6" t="s">
        <v>120</v>
      </c>
      <c r="I2945" s="4" t="s">
        <v>4563</v>
      </c>
      <c r="J2945" s="4" t="s">
        <v>121</v>
      </c>
      <c r="K2945" t="s">
        <v>230</v>
      </c>
      <c r="L2945" t="s">
        <v>4816</v>
      </c>
      <c r="M2945" t="s">
        <v>4817</v>
      </c>
      <c r="N2945" t="s">
        <v>247</v>
      </c>
    </row>
    <row r="2946" spans="1:14" x14ac:dyDescent="0.3">
      <c r="A2946" s="1" t="s">
        <v>4560</v>
      </c>
      <c r="B2946" t="s">
        <v>4814</v>
      </c>
      <c r="C2946" s="2" t="s">
        <v>4818</v>
      </c>
      <c r="D2946" t="s">
        <v>282</v>
      </c>
      <c r="E2946" s="3" t="s">
        <v>152</v>
      </c>
      <c r="F2946" s="14" t="s">
        <v>119</v>
      </c>
      <c r="G2946" s="5" t="s">
        <v>299</v>
      </c>
      <c r="H2946" s="6" t="s">
        <v>120</v>
      </c>
      <c r="I2946" s="4" t="s">
        <v>4563</v>
      </c>
      <c r="J2946" s="4" t="s">
        <v>121</v>
      </c>
      <c r="K2946" t="s">
        <v>230</v>
      </c>
      <c r="L2946" t="s">
        <v>4816</v>
      </c>
      <c r="M2946" t="s">
        <v>4817</v>
      </c>
      <c r="N2946" s="1" t="s">
        <v>247</v>
      </c>
    </row>
    <row r="2947" spans="1:14" x14ac:dyDescent="0.3">
      <c r="A2947" s="1" t="s">
        <v>4560</v>
      </c>
      <c r="B2947" t="s">
        <v>4814</v>
      </c>
      <c r="C2947" s="2" t="s">
        <v>4819</v>
      </c>
      <c r="D2947" t="s">
        <v>282</v>
      </c>
      <c r="E2947" s="3" t="s">
        <v>152</v>
      </c>
      <c r="F2947" s="14" t="s">
        <v>119</v>
      </c>
      <c r="G2947" s="5" t="s">
        <v>299</v>
      </c>
      <c r="H2947" s="6" t="s">
        <v>120</v>
      </c>
      <c r="I2947" s="4" t="s">
        <v>4563</v>
      </c>
      <c r="J2947" s="4" t="s">
        <v>121</v>
      </c>
      <c r="K2947" t="s">
        <v>230</v>
      </c>
      <c r="L2947" t="s">
        <v>4816</v>
      </c>
      <c r="M2947" t="s">
        <v>4817</v>
      </c>
      <c r="N2947" t="s">
        <v>247</v>
      </c>
    </row>
    <row r="2948" spans="1:14" x14ac:dyDescent="0.3">
      <c r="A2948" s="1" t="s">
        <v>4560</v>
      </c>
      <c r="B2948" t="s">
        <v>4753</v>
      </c>
      <c r="C2948" s="2" t="s">
        <v>4820</v>
      </c>
      <c r="D2948" t="s">
        <v>282</v>
      </c>
      <c r="E2948" s="3" t="s">
        <v>152</v>
      </c>
      <c r="F2948" s="14" t="s">
        <v>119</v>
      </c>
      <c r="G2948" s="5" t="s">
        <v>150</v>
      </c>
      <c r="H2948" s="6" t="s">
        <v>120</v>
      </c>
      <c r="I2948" s="4" t="s">
        <v>4563</v>
      </c>
      <c r="J2948" s="4" t="s">
        <v>121</v>
      </c>
      <c r="K2948" t="s">
        <v>238</v>
      </c>
      <c r="L2948" t="s">
        <v>4755</v>
      </c>
      <c r="M2948" t="s">
        <v>4588</v>
      </c>
      <c r="N2948" s="1" t="s">
        <v>247</v>
      </c>
    </row>
    <row r="2949" spans="1:14" x14ac:dyDescent="0.3">
      <c r="A2949" s="1" t="s">
        <v>4560</v>
      </c>
      <c r="B2949" t="s">
        <v>4821</v>
      </c>
      <c r="C2949" s="2" t="s">
        <v>4822</v>
      </c>
      <c r="D2949" t="s">
        <v>282</v>
      </c>
      <c r="E2949" s="3" t="s">
        <v>152</v>
      </c>
      <c r="F2949" s="14" t="s">
        <v>119</v>
      </c>
      <c r="G2949" s="5" t="s">
        <v>299</v>
      </c>
      <c r="H2949" s="6" t="s">
        <v>120</v>
      </c>
      <c r="I2949" s="4" t="s">
        <v>4563</v>
      </c>
      <c r="J2949" s="4" t="s">
        <v>121</v>
      </c>
      <c r="K2949" t="s">
        <v>230</v>
      </c>
      <c r="L2949" t="s">
        <v>4823</v>
      </c>
      <c r="M2949" t="s">
        <v>4824</v>
      </c>
      <c r="N2949" s="1" t="s">
        <v>247</v>
      </c>
    </row>
    <row r="2950" spans="1:14" x14ac:dyDescent="0.3">
      <c r="A2950" s="1" t="s">
        <v>4560</v>
      </c>
      <c r="B2950" t="s">
        <v>4821</v>
      </c>
      <c r="C2950" s="2" t="s">
        <v>4825</v>
      </c>
      <c r="D2950" t="s">
        <v>282</v>
      </c>
      <c r="E2950" s="3" t="s">
        <v>152</v>
      </c>
      <c r="F2950" s="14" t="s">
        <v>119</v>
      </c>
      <c r="G2950" s="5" t="s">
        <v>299</v>
      </c>
      <c r="H2950" s="6" t="s">
        <v>120</v>
      </c>
      <c r="I2950" s="4" t="s">
        <v>4563</v>
      </c>
      <c r="J2950" s="4" t="s">
        <v>121</v>
      </c>
      <c r="K2950" t="s">
        <v>387</v>
      </c>
      <c r="L2950" t="s">
        <v>4823</v>
      </c>
      <c r="M2950" t="s">
        <v>4824</v>
      </c>
      <c r="N2950" s="1" t="s">
        <v>247</v>
      </c>
    </row>
    <row r="2951" spans="1:14" x14ac:dyDescent="0.3">
      <c r="A2951" s="1" t="s">
        <v>4560</v>
      </c>
      <c r="B2951" t="s">
        <v>4821</v>
      </c>
      <c r="C2951" s="2" t="s">
        <v>4826</v>
      </c>
      <c r="D2951" t="s">
        <v>282</v>
      </c>
      <c r="E2951" s="3" t="s">
        <v>152</v>
      </c>
      <c r="F2951" s="14" t="s">
        <v>119</v>
      </c>
      <c r="G2951" s="5" t="s">
        <v>299</v>
      </c>
      <c r="H2951" s="6" t="s">
        <v>120</v>
      </c>
      <c r="I2951" s="4" t="s">
        <v>4563</v>
      </c>
      <c r="J2951" s="4" t="s">
        <v>121</v>
      </c>
      <c r="K2951" t="s">
        <v>230</v>
      </c>
      <c r="L2951" t="s">
        <v>4823</v>
      </c>
      <c r="M2951" t="s">
        <v>4824</v>
      </c>
      <c r="N2951" s="1" t="s">
        <v>247</v>
      </c>
    </row>
    <row r="2952" spans="1:14" x14ac:dyDescent="0.3">
      <c r="A2952" s="1" t="s">
        <v>4560</v>
      </c>
      <c r="B2952" t="s">
        <v>4821</v>
      </c>
      <c r="C2952" s="2" t="s">
        <v>4827</v>
      </c>
      <c r="D2952" t="s">
        <v>282</v>
      </c>
      <c r="E2952" s="3" t="s">
        <v>152</v>
      </c>
      <c r="F2952" s="14" t="s">
        <v>119</v>
      </c>
      <c r="G2952" s="5" t="s">
        <v>299</v>
      </c>
      <c r="H2952" s="6" t="s">
        <v>120</v>
      </c>
      <c r="I2952" s="4" t="s">
        <v>4563</v>
      </c>
      <c r="J2952" s="4" t="s">
        <v>121</v>
      </c>
      <c r="K2952" t="s">
        <v>230</v>
      </c>
      <c r="L2952" t="s">
        <v>4823</v>
      </c>
      <c r="M2952" t="s">
        <v>4824</v>
      </c>
      <c r="N2952" t="s">
        <v>247</v>
      </c>
    </row>
    <row r="2953" spans="1:14" x14ac:dyDescent="0.3">
      <c r="A2953" s="1" t="s">
        <v>4560</v>
      </c>
      <c r="B2953" t="s">
        <v>4821</v>
      </c>
      <c r="C2953" s="2" t="s">
        <v>4828</v>
      </c>
      <c r="D2953" t="s">
        <v>282</v>
      </c>
      <c r="E2953" s="3" t="s">
        <v>152</v>
      </c>
      <c r="F2953" s="14" t="s">
        <v>119</v>
      </c>
      <c r="G2953" s="5" t="s">
        <v>299</v>
      </c>
      <c r="H2953" s="6" t="s">
        <v>120</v>
      </c>
      <c r="I2953" s="4" t="s">
        <v>4563</v>
      </c>
      <c r="J2953" s="4" t="s">
        <v>121</v>
      </c>
      <c r="K2953" t="s">
        <v>230</v>
      </c>
      <c r="L2953" t="s">
        <v>4823</v>
      </c>
      <c r="M2953" t="s">
        <v>4824</v>
      </c>
      <c r="N2953" s="1" t="s">
        <v>247</v>
      </c>
    </row>
    <row r="2954" spans="1:14" x14ac:dyDescent="0.3">
      <c r="A2954" s="1" t="s">
        <v>4560</v>
      </c>
      <c r="B2954" t="s">
        <v>4821</v>
      </c>
      <c r="C2954" s="2" t="s">
        <v>4829</v>
      </c>
      <c r="D2954" t="s">
        <v>282</v>
      </c>
      <c r="E2954" s="3" t="s">
        <v>152</v>
      </c>
      <c r="F2954" s="14" t="s">
        <v>119</v>
      </c>
      <c r="G2954" s="5" t="s">
        <v>299</v>
      </c>
      <c r="H2954" s="6" t="s">
        <v>120</v>
      </c>
      <c r="I2954" s="4" t="s">
        <v>4563</v>
      </c>
      <c r="J2954" s="4" t="s">
        <v>121</v>
      </c>
      <c r="K2954" t="s">
        <v>387</v>
      </c>
      <c r="L2954" t="s">
        <v>4823</v>
      </c>
      <c r="M2954" t="s">
        <v>4824</v>
      </c>
      <c r="N2954" s="1" t="s">
        <v>247</v>
      </c>
    </row>
    <row r="2955" spans="1:14" x14ac:dyDescent="0.3">
      <c r="A2955" s="1" t="s">
        <v>4560</v>
      </c>
      <c r="B2955" t="s">
        <v>4821</v>
      </c>
      <c r="C2955" s="2" t="s">
        <v>4830</v>
      </c>
      <c r="D2955" t="s">
        <v>282</v>
      </c>
      <c r="E2955" s="3" t="s">
        <v>152</v>
      </c>
      <c r="F2955" s="14" t="s">
        <v>119</v>
      </c>
      <c r="G2955" s="5" t="s">
        <v>299</v>
      </c>
      <c r="H2955" s="6" t="s">
        <v>120</v>
      </c>
      <c r="I2955" s="4" t="s">
        <v>4563</v>
      </c>
      <c r="J2955" s="4" t="s">
        <v>121</v>
      </c>
      <c r="K2955" t="s">
        <v>230</v>
      </c>
      <c r="L2955" t="s">
        <v>4823</v>
      </c>
      <c r="M2955" t="s">
        <v>4824</v>
      </c>
      <c r="N2955" t="s">
        <v>247</v>
      </c>
    </row>
    <row r="2956" spans="1:14" x14ac:dyDescent="0.3">
      <c r="A2956" s="1" t="s">
        <v>4560</v>
      </c>
      <c r="B2956" t="s">
        <v>4831</v>
      </c>
      <c r="C2956" s="2" t="s">
        <v>4832</v>
      </c>
      <c r="D2956" t="s">
        <v>282</v>
      </c>
      <c r="E2956" s="3" t="s">
        <v>152</v>
      </c>
      <c r="F2956" s="14" t="s">
        <v>119</v>
      </c>
      <c r="G2956" s="5" t="s">
        <v>4833</v>
      </c>
      <c r="H2956" s="6" t="s">
        <v>120</v>
      </c>
      <c r="I2956" s="4" t="s">
        <v>4563</v>
      </c>
      <c r="J2956" s="4" t="s">
        <v>121</v>
      </c>
      <c r="K2956" t="s">
        <v>230</v>
      </c>
      <c r="M2956" t="s">
        <v>4834</v>
      </c>
      <c r="N2956" t="s">
        <v>247</v>
      </c>
    </row>
    <row r="2957" spans="1:14" x14ac:dyDescent="0.3">
      <c r="A2957" s="1" t="s">
        <v>4560</v>
      </c>
      <c r="B2957" t="s">
        <v>4835</v>
      </c>
      <c r="C2957" s="2" t="s">
        <v>4836</v>
      </c>
      <c r="D2957" t="s">
        <v>282</v>
      </c>
      <c r="E2957" s="3" t="s">
        <v>152</v>
      </c>
      <c r="F2957" s="14" t="s">
        <v>119</v>
      </c>
      <c r="G2957" s="5" t="s">
        <v>283</v>
      </c>
      <c r="H2957" s="6" t="s">
        <v>120</v>
      </c>
      <c r="I2957" s="4" t="s">
        <v>4563</v>
      </c>
      <c r="J2957" s="4" t="s">
        <v>121</v>
      </c>
      <c r="K2957" t="s">
        <v>230</v>
      </c>
      <c r="L2957" t="s">
        <v>4779</v>
      </c>
      <c r="M2957" t="s">
        <v>4837</v>
      </c>
      <c r="N2957" s="1" t="s">
        <v>247</v>
      </c>
    </row>
    <row r="2958" spans="1:14" x14ac:dyDescent="0.3">
      <c r="A2958" s="1" t="s">
        <v>4560</v>
      </c>
      <c r="B2958" t="s">
        <v>4838</v>
      </c>
      <c r="C2958" s="2" t="s">
        <v>4839</v>
      </c>
      <c r="D2958" t="s">
        <v>282</v>
      </c>
      <c r="E2958" s="3" t="s">
        <v>152</v>
      </c>
      <c r="F2958" s="14" t="s">
        <v>119</v>
      </c>
      <c r="G2958" s="5" t="s">
        <v>1210</v>
      </c>
      <c r="H2958" s="6" t="s">
        <v>120</v>
      </c>
      <c r="I2958" s="4" t="s">
        <v>4563</v>
      </c>
      <c r="J2958" s="4" t="s">
        <v>121</v>
      </c>
      <c r="K2958" t="s">
        <v>230</v>
      </c>
      <c r="L2958" t="s">
        <v>4840</v>
      </c>
      <c r="M2958" t="s">
        <v>4841</v>
      </c>
      <c r="N2958" t="s">
        <v>247</v>
      </c>
    </row>
    <row r="2959" spans="1:14" x14ac:dyDescent="0.3">
      <c r="A2959" s="1" t="s">
        <v>4560</v>
      </c>
      <c r="B2959" t="s">
        <v>4842</v>
      </c>
      <c r="C2959" s="2" t="s">
        <v>4843</v>
      </c>
      <c r="D2959" t="s">
        <v>282</v>
      </c>
      <c r="E2959" s="3" t="s">
        <v>152</v>
      </c>
      <c r="F2959" s="14" t="s">
        <v>119</v>
      </c>
      <c r="G2959" s="5" t="s">
        <v>283</v>
      </c>
      <c r="H2959" s="6" t="s">
        <v>120</v>
      </c>
      <c r="I2959" s="4" t="s">
        <v>4563</v>
      </c>
      <c r="J2959" s="4" t="s">
        <v>121</v>
      </c>
      <c r="K2959" t="s">
        <v>230</v>
      </c>
      <c r="L2959" t="s">
        <v>4779</v>
      </c>
      <c r="M2959" t="s">
        <v>4844</v>
      </c>
      <c r="N2959" t="s">
        <v>247</v>
      </c>
    </row>
    <row r="2960" spans="1:14" x14ac:dyDescent="0.3">
      <c r="A2960" s="1" t="s">
        <v>4560</v>
      </c>
      <c r="B2960" t="s">
        <v>4845</v>
      </c>
      <c r="C2960" s="2" t="s">
        <v>4846</v>
      </c>
      <c r="D2960" t="s">
        <v>282</v>
      </c>
      <c r="E2960" s="3" t="s">
        <v>152</v>
      </c>
      <c r="F2960" s="14" t="s">
        <v>119</v>
      </c>
      <c r="G2960" s="5" t="s">
        <v>4847</v>
      </c>
      <c r="H2960" s="6" t="s">
        <v>120</v>
      </c>
      <c r="I2960" s="4" t="s">
        <v>4563</v>
      </c>
      <c r="J2960" s="4" t="s">
        <v>121</v>
      </c>
      <c r="K2960" t="s">
        <v>387</v>
      </c>
      <c r="M2960" t="s">
        <v>4598</v>
      </c>
      <c r="N2960" s="1" t="s">
        <v>247</v>
      </c>
    </row>
    <row r="2961" spans="1:14" x14ac:dyDescent="0.3">
      <c r="A2961" s="1" t="s">
        <v>4560</v>
      </c>
      <c r="B2961" t="s">
        <v>4848</v>
      </c>
      <c r="C2961" s="2" t="s">
        <v>4849</v>
      </c>
      <c r="D2961" t="s">
        <v>282</v>
      </c>
      <c r="E2961" s="3" t="s">
        <v>152</v>
      </c>
      <c r="F2961" s="14" t="s">
        <v>119</v>
      </c>
      <c r="G2961" s="5" t="s">
        <v>1210</v>
      </c>
      <c r="H2961" s="6" t="s">
        <v>120</v>
      </c>
      <c r="I2961" s="4" t="s">
        <v>4563</v>
      </c>
      <c r="J2961" s="4" t="s">
        <v>121</v>
      </c>
      <c r="K2961" t="s">
        <v>230</v>
      </c>
      <c r="L2961" t="s">
        <v>4850</v>
      </c>
      <c r="M2961" t="s">
        <v>4851</v>
      </c>
      <c r="N2961" t="s">
        <v>247</v>
      </c>
    </row>
    <row r="2962" spans="1:14" x14ac:dyDescent="0.3">
      <c r="A2962" s="1" t="s">
        <v>4560</v>
      </c>
      <c r="B2962" t="s">
        <v>4848</v>
      </c>
      <c r="C2962" s="2" t="s">
        <v>4852</v>
      </c>
      <c r="D2962" t="s">
        <v>282</v>
      </c>
      <c r="E2962" s="3" t="s">
        <v>152</v>
      </c>
      <c r="F2962" s="14" t="s">
        <v>119</v>
      </c>
      <c r="G2962" s="5" t="s">
        <v>1210</v>
      </c>
      <c r="H2962" s="6" t="s">
        <v>120</v>
      </c>
      <c r="I2962" s="4" t="s">
        <v>4563</v>
      </c>
      <c r="J2962" s="4" t="s">
        <v>121</v>
      </c>
      <c r="K2962" t="s">
        <v>230</v>
      </c>
      <c r="L2962" t="s">
        <v>4850</v>
      </c>
      <c r="M2962" t="s">
        <v>4851</v>
      </c>
      <c r="N2962" s="1" t="s">
        <v>247</v>
      </c>
    </row>
    <row r="2963" spans="1:14" x14ac:dyDescent="0.3">
      <c r="A2963" s="1" t="s">
        <v>4560</v>
      </c>
      <c r="B2963" t="s">
        <v>4848</v>
      </c>
      <c r="C2963" s="2" t="s">
        <v>4853</v>
      </c>
      <c r="D2963" t="s">
        <v>282</v>
      </c>
      <c r="E2963" s="3" t="s">
        <v>152</v>
      </c>
      <c r="F2963" s="14" t="s">
        <v>119</v>
      </c>
      <c r="G2963" s="5" t="s">
        <v>1210</v>
      </c>
      <c r="H2963" s="6" t="s">
        <v>120</v>
      </c>
      <c r="I2963" s="4" t="s">
        <v>4563</v>
      </c>
      <c r="J2963" s="4" t="s">
        <v>121</v>
      </c>
      <c r="K2963" t="s">
        <v>230</v>
      </c>
      <c r="L2963" t="s">
        <v>4850</v>
      </c>
      <c r="M2963" t="s">
        <v>4851</v>
      </c>
      <c r="N2963" s="1" t="s">
        <v>247</v>
      </c>
    </row>
    <row r="2964" spans="1:14" x14ac:dyDescent="0.3">
      <c r="A2964" s="1" t="s">
        <v>4560</v>
      </c>
      <c r="B2964" t="s">
        <v>4848</v>
      </c>
      <c r="C2964" s="2" t="s">
        <v>4854</v>
      </c>
      <c r="D2964" t="s">
        <v>282</v>
      </c>
      <c r="E2964" s="3" t="s">
        <v>152</v>
      </c>
      <c r="F2964" s="14" t="s">
        <v>119</v>
      </c>
      <c r="G2964" s="5" t="s">
        <v>1210</v>
      </c>
      <c r="H2964" s="6" t="s">
        <v>120</v>
      </c>
      <c r="I2964" s="4" t="s">
        <v>4563</v>
      </c>
      <c r="J2964" s="4" t="s">
        <v>121</v>
      </c>
      <c r="K2964" t="s">
        <v>230</v>
      </c>
      <c r="L2964" t="s">
        <v>4850</v>
      </c>
      <c r="M2964" t="s">
        <v>4851</v>
      </c>
      <c r="N2964" t="s">
        <v>247</v>
      </c>
    </row>
    <row r="2965" spans="1:14" x14ac:dyDescent="0.3">
      <c r="A2965" s="1" t="s">
        <v>4560</v>
      </c>
      <c r="B2965" t="s">
        <v>4848</v>
      </c>
      <c r="C2965" s="2" t="s">
        <v>4855</v>
      </c>
      <c r="D2965" t="s">
        <v>282</v>
      </c>
      <c r="E2965" s="3" t="s">
        <v>152</v>
      </c>
      <c r="F2965" s="14" t="s">
        <v>119</v>
      </c>
      <c r="G2965" s="5" t="s">
        <v>1210</v>
      </c>
      <c r="H2965" s="6" t="s">
        <v>120</v>
      </c>
      <c r="I2965" s="4" t="s">
        <v>4563</v>
      </c>
      <c r="J2965" s="4" t="s">
        <v>121</v>
      </c>
      <c r="K2965" t="s">
        <v>230</v>
      </c>
      <c r="L2965" t="s">
        <v>4850</v>
      </c>
      <c r="M2965" t="s">
        <v>4851</v>
      </c>
      <c r="N2965" s="1" t="s">
        <v>247</v>
      </c>
    </row>
    <row r="2966" spans="1:14" x14ac:dyDescent="0.3">
      <c r="A2966" s="1" t="s">
        <v>4560</v>
      </c>
      <c r="B2966" t="s">
        <v>4848</v>
      </c>
      <c r="C2966" s="2" t="s">
        <v>4856</v>
      </c>
      <c r="D2966" t="s">
        <v>282</v>
      </c>
      <c r="E2966" s="3" t="s">
        <v>152</v>
      </c>
      <c r="F2966" s="14" t="s">
        <v>119</v>
      </c>
      <c r="G2966" s="5" t="s">
        <v>1210</v>
      </c>
      <c r="H2966" s="6" t="s">
        <v>120</v>
      </c>
      <c r="I2966" s="4" t="s">
        <v>4563</v>
      </c>
      <c r="J2966" s="4" t="s">
        <v>121</v>
      </c>
      <c r="K2966" t="s">
        <v>230</v>
      </c>
      <c r="L2966" t="s">
        <v>4850</v>
      </c>
      <c r="M2966" t="s">
        <v>4851</v>
      </c>
      <c r="N2966" s="1" t="s">
        <v>247</v>
      </c>
    </row>
    <row r="2967" spans="1:14" x14ac:dyDescent="0.3">
      <c r="A2967" s="1" t="s">
        <v>4560</v>
      </c>
      <c r="B2967" t="s">
        <v>4848</v>
      </c>
      <c r="C2967" s="2" t="s">
        <v>4857</v>
      </c>
      <c r="D2967" t="s">
        <v>282</v>
      </c>
      <c r="E2967" s="3" t="s">
        <v>152</v>
      </c>
      <c r="F2967" s="14" t="s">
        <v>119</v>
      </c>
      <c r="G2967" s="5" t="s">
        <v>1210</v>
      </c>
      <c r="H2967" s="6" t="s">
        <v>120</v>
      </c>
      <c r="I2967" s="4" t="s">
        <v>4563</v>
      </c>
      <c r="J2967" s="4" t="s">
        <v>121</v>
      </c>
      <c r="K2967" t="s">
        <v>230</v>
      </c>
      <c r="L2967" t="s">
        <v>4850</v>
      </c>
      <c r="M2967" t="s">
        <v>4851</v>
      </c>
      <c r="N2967" t="s">
        <v>247</v>
      </c>
    </row>
    <row r="2968" spans="1:14" x14ac:dyDescent="0.3">
      <c r="A2968" s="1" t="s">
        <v>4560</v>
      </c>
      <c r="B2968" t="s">
        <v>4848</v>
      </c>
      <c r="C2968" s="2" t="s">
        <v>4858</v>
      </c>
      <c r="D2968" t="s">
        <v>282</v>
      </c>
      <c r="E2968" s="3" t="s">
        <v>152</v>
      </c>
      <c r="F2968" s="14" t="s">
        <v>119</v>
      </c>
      <c r="G2968" s="5" t="s">
        <v>1210</v>
      </c>
      <c r="H2968" s="6" t="s">
        <v>120</v>
      </c>
      <c r="I2968" s="4" t="s">
        <v>4563</v>
      </c>
      <c r="J2968" s="4" t="s">
        <v>121</v>
      </c>
      <c r="K2968" t="s">
        <v>230</v>
      </c>
      <c r="L2968" t="s">
        <v>4850</v>
      </c>
      <c r="M2968" t="s">
        <v>4851</v>
      </c>
      <c r="N2968" s="1" t="s">
        <v>247</v>
      </c>
    </row>
    <row r="2969" spans="1:14" x14ac:dyDescent="0.3">
      <c r="A2969" s="1" t="s">
        <v>4560</v>
      </c>
      <c r="B2969" t="s">
        <v>4848</v>
      </c>
      <c r="C2969" s="2" t="s">
        <v>4859</v>
      </c>
      <c r="D2969" t="s">
        <v>282</v>
      </c>
      <c r="E2969" s="3" t="s">
        <v>152</v>
      </c>
      <c r="F2969" s="14" t="s">
        <v>119</v>
      </c>
      <c r="G2969" s="5" t="s">
        <v>1210</v>
      </c>
      <c r="H2969" s="6" t="s">
        <v>120</v>
      </c>
      <c r="I2969" s="4" t="s">
        <v>4563</v>
      </c>
      <c r="J2969" s="4" t="s">
        <v>121</v>
      </c>
      <c r="K2969" t="s">
        <v>230</v>
      </c>
      <c r="L2969" t="s">
        <v>4850</v>
      </c>
      <c r="M2969" t="s">
        <v>4851</v>
      </c>
      <c r="N2969" t="s">
        <v>247</v>
      </c>
    </row>
    <row r="2970" spans="1:14" x14ac:dyDescent="0.3">
      <c r="A2970" s="1" t="s">
        <v>4560</v>
      </c>
      <c r="B2970" t="s">
        <v>4848</v>
      </c>
      <c r="C2970" s="2" t="s">
        <v>4860</v>
      </c>
      <c r="D2970" t="s">
        <v>282</v>
      </c>
      <c r="E2970" s="3" t="s">
        <v>152</v>
      </c>
      <c r="F2970" s="14" t="s">
        <v>119</v>
      </c>
      <c r="G2970" s="5" t="s">
        <v>1210</v>
      </c>
      <c r="H2970" s="6" t="s">
        <v>120</v>
      </c>
      <c r="I2970" s="4" t="s">
        <v>4563</v>
      </c>
      <c r="J2970" s="4" t="s">
        <v>121</v>
      </c>
      <c r="K2970" t="s">
        <v>230</v>
      </c>
      <c r="L2970" t="s">
        <v>4850</v>
      </c>
      <c r="M2970" t="s">
        <v>4851</v>
      </c>
      <c r="N2970" s="1" t="s">
        <v>247</v>
      </c>
    </row>
    <row r="2971" spans="1:14" x14ac:dyDescent="0.3">
      <c r="A2971" s="1" t="s">
        <v>4560</v>
      </c>
      <c r="B2971" t="s">
        <v>4861</v>
      </c>
      <c r="C2971" s="2" t="s">
        <v>4862</v>
      </c>
      <c r="D2971" t="s">
        <v>282</v>
      </c>
      <c r="E2971" s="3" t="s">
        <v>152</v>
      </c>
      <c r="F2971" s="14" t="s">
        <v>119</v>
      </c>
      <c r="G2971" s="4" t="s">
        <v>4863</v>
      </c>
      <c r="H2971" s="4" t="s">
        <v>121</v>
      </c>
      <c r="I2971" s="4" t="s">
        <v>4563</v>
      </c>
      <c r="J2971" s="4" t="s">
        <v>121</v>
      </c>
      <c r="K2971" t="s">
        <v>230</v>
      </c>
      <c r="L2971" s="16" t="s">
        <v>4864</v>
      </c>
      <c r="M2971" t="s">
        <v>4865</v>
      </c>
      <c r="N2971" s="1" t="s">
        <v>247</v>
      </c>
    </row>
    <row r="2972" spans="1:14" x14ac:dyDescent="0.3">
      <c r="A2972" s="1" t="s">
        <v>4560</v>
      </c>
      <c r="B2972" t="s">
        <v>4866</v>
      </c>
      <c r="C2972" s="2" t="s">
        <v>4867</v>
      </c>
      <c r="D2972" t="s">
        <v>282</v>
      </c>
      <c r="E2972" s="3" t="s">
        <v>152</v>
      </c>
      <c r="F2972" s="14" t="s">
        <v>119</v>
      </c>
      <c r="G2972" s="5" t="s">
        <v>1210</v>
      </c>
      <c r="H2972" s="6" t="s">
        <v>120</v>
      </c>
      <c r="I2972" s="4" t="s">
        <v>4563</v>
      </c>
      <c r="J2972" s="4" t="s">
        <v>121</v>
      </c>
      <c r="K2972" t="s">
        <v>230</v>
      </c>
      <c r="L2972" t="s">
        <v>4868</v>
      </c>
      <c r="M2972" t="s">
        <v>4869</v>
      </c>
      <c r="N2972" s="1" t="s">
        <v>247</v>
      </c>
    </row>
    <row r="2973" spans="1:14" x14ac:dyDescent="0.3">
      <c r="A2973" s="1" t="s">
        <v>4560</v>
      </c>
      <c r="B2973" t="s">
        <v>4866</v>
      </c>
      <c r="C2973" s="2" t="s">
        <v>4870</v>
      </c>
      <c r="D2973" t="s">
        <v>282</v>
      </c>
      <c r="E2973" s="3" t="s">
        <v>152</v>
      </c>
      <c r="F2973" s="14" t="s">
        <v>119</v>
      </c>
      <c r="G2973" s="5" t="s">
        <v>1210</v>
      </c>
      <c r="H2973" s="6" t="s">
        <v>120</v>
      </c>
      <c r="I2973" s="4" t="s">
        <v>4563</v>
      </c>
      <c r="J2973" s="4" t="s">
        <v>121</v>
      </c>
      <c r="K2973" t="s">
        <v>230</v>
      </c>
      <c r="L2973" t="s">
        <v>4868</v>
      </c>
      <c r="M2973" t="s">
        <v>4869</v>
      </c>
      <c r="N2973" s="1" t="s">
        <v>247</v>
      </c>
    </row>
    <row r="2974" spans="1:14" x14ac:dyDescent="0.3">
      <c r="A2974" s="1" t="s">
        <v>4560</v>
      </c>
      <c r="B2974" t="s">
        <v>4871</v>
      </c>
      <c r="C2974" s="2" t="s">
        <v>4872</v>
      </c>
      <c r="D2974" t="s">
        <v>282</v>
      </c>
      <c r="E2974" s="3" t="s">
        <v>152</v>
      </c>
      <c r="F2974" s="14" t="s">
        <v>119</v>
      </c>
      <c r="G2974" s="5" t="s">
        <v>299</v>
      </c>
      <c r="H2974" s="6" t="s">
        <v>120</v>
      </c>
      <c r="I2974" s="4" t="s">
        <v>4563</v>
      </c>
      <c r="J2974" s="4" t="s">
        <v>121</v>
      </c>
      <c r="K2974" t="s">
        <v>230</v>
      </c>
      <c r="L2974" t="s">
        <v>4873</v>
      </c>
      <c r="M2974" t="s">
        <v>4874</v>
      </c>
      <c r="N2974" t="s">
        <v>247</v>
      </c>
    </row>
    <row r="2975" spans="1:14" x14ac:dyDescent="0.3">
      <c r="A2975" s="1" t="s">
        <v>4560</v>
      </c>
      <c r="B2975" t="s">
        <v>4875</v>
      </c>
      <c r="C2975" s="2" t="s">
        <v>4876</v>
      </c>
      <c r="D2975" t="s">
        <v>282</v>
      </c>
      <c r="E2975" s="3" t="s">
        <v>152</v>
      </c>
      <c r="F2975" s="14" t="s">
        <v>119</v>
      </c>
      <c r="G2975" s="5" t="s">
        <v>1210</v>
      </c>
      <c r="H2975" s="6" t="s">
        <v>120</v>
      </c>
      <c r="I2975" s="4" t="s">
        <v>4563</v>
      </c>
      <c r="J2975" s="4" t="s">
        <v>121</v>
      </c>
      <c r="K2975" t="s">
        <v>230</v>
      </c>
      <c r="L2975" t="s">
        <v>4877</v>
      </c>
      <c r="M2975" t="s">
        <v>4878</v>
      </c>
      <c r="N2975" t="s">
        <v>247</v>
      </c>
    </row>
    <row r="2976" spans="1:14" x14ac:dyDescent="0.3">
      <c r="A2976" s="1" t="s">
        <v>4560</v>
      </c>
      <c r="B2976" t="s">
        <v>4875</v>
      </c>
      <c r="C2976" s="2" t="s">
        <v>4879</v>
      </c>
      <c r="D2976" t="s">
        <v>282</v>
      </c>
      <c r="E2976" s="3" t="s">
        <v>152</v>
      </c>
      <c r="F2976" s="14" t="s">
        <v>119</v>
      </c>
      <c r="G2976" s="5" t="s">
        <v>1210</v>
      </c>
      <c r="H2976" s="6" t="s">
        <v>120</v>
      </c>
      <c r="I2976" s="4" t="s">
        <v>4563</v>
      </c>
      <c r="J2976" s="4" t="s">
        <v>121</v>
      </c>
      <c r="K2976" t="s">
        <v>230</v>
      </c>
      <c r="L2976" t="s">
        <v>4877</v>
      </c>
      <c r="M2976" t="s">
        <v>4880</v>
      </c>
      <c r="N2976" s="1" t="s">
        <v>247</v>
      </c>
    </row>
    <row r="2977" spans="1:14" x14ac:dyDescent="0.3">
      <c r="A2977" s="1" t="s">
        <v>4560</v>
      </c>
      <c r="B2977" t="s">
        <v>4875</v>
      </c>
      <c r="C2977" s="2" t="s">
        <v>4881</v>
      </c>
      <c r="D2977" t="s">
        <v>282</v>
      </c>
      <c r="E2977" s="3" t="s">
        <v>152</v>
      </c>
      <c r="F2977" s="14" t="s">
        <v>119</v>
      </c>
      <c r="G2977" s="5" t="s">
        <v>1210</v>
      </c>
      <c r="H2977" s="6" t="s">
        <v>120</v>
      </c>
      <c r="I2977" s="4" t="s">
        <v>4563</v>
      </c>
      <c r="J2977" s="4" t="s">
        <v>121</v>
      </c>
      <c r="K2977" t="s">
        <v>387</v>
      </c>
      <c r="L2977" t="s">
        <v>4877</v>
      </c>
      <c r="M2977" t="s">
        <v>4878</v>
      </c>
      <c r="N2977" s="1" t="s">
        <v>247</v>
      </c>
    </row>
    <row r="2978" spans="1:14" x14ac:dyDescent="0.3">
      <c r="A2978" s="1" t="s">
        <v>4560</v>
      </c>
      <c r="B2978" t="s">
        <v>4875</v>
      </c>
      <c r="C2978" s="2" t="s">
        <v>4882</v>
      </c>
      <c r="D2978" t="s">
        <v>282</v>
      </c>
      <c r="E2978" s="3" t="s">
        <v>152</v>
      </c>
      <c r="F2978" s="14" t="s">
        <v>119</v>
      </c>
      <c r="G2978" s="5" t="s">
        <v>1210</v>
      </c>
      <c r="H2978" s="6" t="s">
        <v>120</v>
      </c>
      <c r="I2978" s="4" t="s">
        <v>4563</v>
      </c>
      <c r="J2978" s="4" t="s">
        <v>121</v>
      </c>
      <c r="K2978" t="s">
        <v>230</v>
      </c>
      <c r="L2978" t="s">
        <v>4877</v>
      </c>
      <c r="M2978" t="s">
        <v>4621</v>
      </c>
      <c r="N2978" t="s">
        <v>247</v>
      </c>
    </row>
    <row r="2979" spans="1:14" x14ac:dyDescent="0.3">
      <c r="A2979" s="1" t="s">
        <v>4560</v>
      </c>
      <c r="B2979" t="s">
        <v>4875</v>
      </c>
      <c r="C2979" s="2" t="s">
        <v>4883</v>
      </c>
      <c r="D2979" t="s">
        <v>282</v>
      </c>
      <c r="E2979" s="3" t="s">
        <v>152</v>
      </c>
      <c r="F2979" s="14" t="s">
        <v>119</v>
      </c>
      <c r="G2979" s="5" t="s">
        <v>1210</v>
      </c>
      <c r="H2979" s="6" t="s">
        <v>120</v>
      </c>
      <c r="I2979" s="4" t="s">
        <v>4563</v>
      </c>
      <c r="J2979" s="4" t="s">
        <v>121</v>
      </c>
      <c r="K2979" t="s">
        <v>230</v>
      </c>
      <c r="L2979" t="s">
        <v>4877</v>
      </c>
      <c r="M2979" t="s">
        <v>4623</v>
      </c>
      <c r="N2979" s="1" t="s">
        <v>247</v>
      </c>
    </row>
    <row r="2980" spans="1:14" x14ac:dyDescent="0.3">
      <c r="A2980" s="1" t="s">
        <v>4560</v>
      </c>
      <c r="B2980" t="s">
        <v>4875</v>
      </c>
      <c r="C2980" s="2" t="s">
        <v>4884</v>
      </c>
      <c r="D2980" t="s">
        <v>282</v>
      </c>
      <c r="E2980" s="3" t="s">
        <v>152</v>
      </c>
      <c r="F2980" s="14" t="s">
        <v>119</v>
      </c>
      <c r="G2980" s="5" t="s">
        <v>1210</v>
      </c>
      <c r="H2980" s="6" t="s">
        <v>120</v>
      </c>
      <c r="I2980" s="4" t="s">
        <v>4563</v>
      </c>
      <c r="J2980" s="4" t="s">
        <v>121</v>
      </c>
      <c r="K2980" t="s">
        <v>230</v>
      </c>
      <c r="L2980" t="s">
        <v>4877</v>
      </c>
      <c r="M2980" t="s">
        <v>4625</v>
      </c>
      <c r="N2980" s="1" t="s">
        <v>247</v>
      </c>
    </row>
    <row r="2981" spans="1:14" x14ac:dyDescent="0.3">
      <c r="A2981" s="1" t="s">
        <v>4560</v>
      </c>
      <c r="B2981" t="s">
        <v>4875</v>
      </c>
      <c r="C2981" s="2" t="s">
        <v>4885</v>
      </c>
      <c r="D2981" t="s">
        <v>282</v>
      </c>
      <c r="E2981" s="3" t="s">
        <v>152</v>
      </c>
      <c r="F2981" s="14" t="s">
        <v>119</v>
      </c>
      <c r="G2981" s="5" t="s">
        <v>1210</v>
      </c>
      <c r="H2981" s="6" t="s">
        <v>120</v>
      </c>
      <c r="I2981" s="4" t="s">
        <v>4563</v>
      </c>
      <c r="J2981" s="4" t="s">
        <v>121</v>
      </c>
      <c r="K2981" t="s">
        <v>230</v>
      </c>
      <c r="L2981" t="s">
        <v>4877</v>
      </c>
      <c r="M2981" t="s">
        <v>4627</v>
      </c>
      <c r="N2981" s="1" t="s">
        <v>247</v>
      </c>
    </row>
    <row r="2982" spans="1:14" x14ac:dyDescent="0.3">
      <c r="A2982" s="1" t="s">
        <v>4560</v>
      </c>
      <c r="B2982" t="s">
        <v>4875</v>
      </c>
      <c r="C2982" s="2" t="s">
        <v>4886</v>
      </c>
      <c r="D2982" t="s">
        <v>282</v>
      </c>
      <c r="E2982" s="3" t="s">
        <v>152</v>
      </c>
      <c r="F2982" s="14" t="s">
        <v>119</v>
      </c>
      <c r="G2982" s="5" t="s">
        <v>1210</v>
      </c>
      <c r="H2982" s="6" t="s">
        <v>120</v>
      </c>
      <c r="I2982" s="4" t="s">
        <v>4563</v>
      </c>
      <c r="J2982" s="4" t="s">
        <v>121</v>
      </c>
      <c r="K2982" t="s">
        <v>238</v>
      </c>
      <c r="L2982" t="s">
        <v>4877</v>
      </c>
      <c r="M2982" t="s">
        <v>4878</v>
      </c>
      <c r="N2982" s="1" t="s">
        <v>247</v>
      </c>
    </row>
    <row r="2983" spans="1:14" x14ac:dyDescent="0.3">
      <c r="A2983" s="1" t="s">
        <v>4560</v>
      </c>
      <c r="B2983" t="s">
        <v>4875</v>
      </c>
      <c r="C2983" s="2" t="s">
        <v>4887</v>
      </c>
      <c r="D2983" t="s">
        <v>282</v>
      </c>
      <c r="E2983" s="3" t="s">
        <v>152</v>
      </c>
      <c r="F2983" s="14" t="s">
        <v>119</v>
      </c>
      <c r="G2983" s="5" t="s">
        <v>1210</v>
      </c>
      <c r="H2983" s="6" t="s">
        <v>120</v>
      </c>
      <c r="I2983" s="4" t="s">
        <v>4563</v>
      </c>
      <c r="J2983" s="4" t="s">
        <v>121</v>
      </c>
      <c r="K2983" t="s">
        <v>230</v>
      </c>
      <c r="L2983" t="s">
        <v>4877</v>
      </c>
      <c r="M2983" t="s">
        <v>4629</v>
      </c>
      <c r="N2983" s="1" t="s">
        <v>247</v>
      </c>
    </row>
    <row r="2984" spans="1:14" x14ac:dyDescent="0.3">
      <c r="A2984" s="1" t="s">
        <v>4560</v>
      </c>
      <c r="B2984" t="s">
        <v>4875</v>
      </c>
      <c r="C2984" s="2" t="s">
        <v>4888</v>
      </c>
      <c r="D2984" t="s">
        <v>282</v>
      </c>
      <c r="E2984" s="3" t="s">
        <v>152</v>
      </c>
      <c r="F2984" s="14" t="s">
        <v>119</v>
      </c>
      <c r="G2984" s="5" t="s">
        <v>1210</v>
      </c>
      <c r="H2984" s="6" t="s">
        <v>120</v>
      </c>
      <c r="I2984" s="4" t="s">
        <v>4563</v>
      </c>
      <c r="J2984" s="4" t="s">
        <v>121</v>
      </c>
      <c r="K2984" t="s">
        <v>230</v>
      </c>
      <c r="L2984" t="s">
        <v>4877</v>
      </c>
      <c r="M2984" t="s">
        <v>4631</v>
      </c>
      <c r="N2984" s="1" t="s">
        <v>247</v>
      </c>
    </row>
    <row r="2985" spans="1:14" x14ac:dyDescent="0.3">
      <c r="A2985" s="1" t="s">
        <v>4560</v>
      </c>
      <c r="B2985" t="s">
        <v>4875</v>
      </c>
      <c r="C2985" s="2" t="s">
        <v>4889</v>
      </c>
      <c r="D2985" t="s">
        <v>282</v>
      </c>
      <c r="E2985" s="3" t="s">
        <v>152</v>
      </c>
      <c r="F2985" s="14" t="s">
        <v>119</v>
      </c>
      <c r="G2985" s="5" t="s">
        <v>1210</v>
      </c>
      <c r="H2985" s="6" t="s">
        <v>120</v>
      </c>
      <c r="I2985" s="4" t="s">
        <v>4563</v>
      </c>
      <c r="J2985" s="4" t="s">
        <v>121</v>
      </c>
      <c r="K2985" t="s">
        <v>230</v>
      </c>
      <c r="L2985" t="s">
        <v>4877</v>
      </c>
      <c r="M2985" t="s">
        <v>4633</v>
      </c>
      <c r="N2985" s="1" t="s">
        <v>247</v>
      </c>
    </row>
    <row r="2986" spans="1:14" x14ac:dyDescent="0.3">
      <c r="A2986" s="1" t="s">
        <v>4560</v>
      </c>
      <c r="B2986" t="s">
        <v>4875</v>
      </c>
      <c r="C2986" s="2" t="s">
        <v>4890</v>
      </c>
      <c r="D2986" t="s">
        <v>282</v>
      </c>
      <c r="E2986" s="3" t="s">
        <v>152</v>
      </c>
      <c r="F2986" s="14" t="s">
        <v>119</v>
      </c>
      <c r="G2986" s="5" t="s">
        <v>1210</v>
      </c>
      <c r="H2986" s="6" t="s">
        <v>120</v>
      </c>
      <c r="I2986" s="4" t="s">
        <v>4563</v>
      </c>
      <c r="J2986" s="4" t="s">
        <v>121</v>
      </c>
      <c r="K2986" t="s">
        <v>230</v>
      </c>
      <c r="L2986" t="s">
        <v>4877</v>
      </c>
      <c r="M2986" t="s">
        <v>4635</v>
      </c>
      <c r="N2986" s="1" t="s">
        <v>247</v>
      </c>
    </row>
    <row r="2987" spans="1:14" x14ac:dyDescent="0.3">
      <c r="A2987" s="1" t="s">
        <v>4560</v>
      </c>
      <c r="B2987" t="s">
        <v>4875</v>
      </c>
      <c r="C2987" s="2" t="s">
        <v>4891</v>
      </c>
      <c r="D2987" t="s">
        <v>282</v>
      </c>
      <c r="E2987" s="3" t="s">
        <v>152</v>
      </c>
      <c r="F2987" s="14" t="s">
        <v>119</v>
      </c>
      <c r="G2987" s="5" t="s">
        <v>1210</v>
      </c>
      <c r="H2987" s="6" t="s">
        <v>120</v>
      </c>
      <c r="I2987" s="4" t="s">
        <v>4563</v>
      </c>
      <c r="J2987" s="4" t="s">
        <v>121</v>
      </c>
      <c r="K2987" t="s">
        <v>387</v>
      </c>
      <c r="L2987" t="s">
        <v>4877</v>
      </c>
      <c r="M2987" t="s">
        <v>4878</v>
      </c>
      <c r="N2987" s="1" t="s">
        <v>247</v>
      </c>
    </row>
    <row r="2988" spans="1:14" x14ac:dyDescent="0.3">
      <c r="A2988" s="1" t="s">
        <v>4560</v>
      </c>
      <c r="B2988" t="s">
        <v>4875</v>
      </c>
      <c r="C2988" s="2" t="s">
        <v>4892</v>
      </c>
      <c r="D2988" t="s">
        <v>282</v>
      </c>
      <c r="E2988" s="3" t="s">
        <v>152</v>
      </c>
      <c r="F2988" s="14" t="s">
        <v>119</v>
      </c>
      <c r="G2988" s="5" t="s">
        <v>1210</v>
      </c>
      <c r="H2988" s="6" t="s">
        <v>120</v>
      </c>
      <c r="I2988" s="4" t="s">
        <v>4563</v>
      </c>
      <c r="J2988" s="4" t="s">
        <v>121</v>
      </c>
      <c r="K2988" t="s">
        <v>230</v>
      </c>
      <c r="L2988" t="s">
        <v>4877</v>
      </c>
      <c r="M2988" t="s">
        <v>4637</v>
      </c>
      <c r="N2988" s="1" t="s">
        <v>247</v>
      </c>
    </row>
    <row r="2989" spans="1:14" x14ac:dyDescent="0.3">
      <c r="A2989" s="1" t="s">
        <v>4560</v>
      </c>
      <c r="B2989" t="s">
        <v>4875</v>
      </c>
      <c r="C2989" s="2" t="s">
        <v>4893</v>
      </c>
      <c r="D2989" t="s">
        <v>282</v>
      </c>
      <c r="E2989" s="3" t="s">
        <v>152</v>
      </c>
      <c r="F2989" s="14" t="s">
        <v>119</v>
      </c>
      <c r="G2989" s="5" t="s">
        <v>1210</v>
      </c>
      <c r="H2989" s="6" t="s">
        <v>120</v>
      </c>
      <c r="I2989" s="4" t="s">
        <v>4563</v>
      </c>
      <c r="J2989" s="4" t="s">
        <v>121</v>
      </c>
      <c r="K2989" t="s">
        <v>235</v>
      </c>
      <c r="L2989" t="s">
        <v>4877</v>
      </c>
      <c r="M2989" t="s">
        <v>4880</v>
      </c>
      <c r="N2989" s="1" t="s">
        <v>247</v>
      </c>
    </row>
    <row r="2990" spans="1:14" x14ac:dyDescent="0.3">
      <c r="A2990" s="1" t="s">
        <v>4560</v>
      </c>
      <c r="B2990" t="s">
        <v>4875</v>
      </c>
      <c r="C2990" s="2" t="s">
        <v>4894</v>
      </c>
      <c r="D2990" t="s">
        <v>282</v>
      </c>
      <c r="E2990" s="3" t="s">
        <v>152</v>
      </c>
      <c r="F2990" s="14" t="s">
        <v>119</v>
      </c>
      <c r="G2990" s="5" t="s">
        <v>1210</v>
      </c>
      <c r="H2990" s="6" t="s">
        <v>120</v>
      </c>
      <c r="I2990" s="4" t="s">
        <v>4563</v>
      </c>
      <c r="J2990" s="4" t="s">
        <v>121</v>
      </c>
      <c r="K2990" t="s">
        <v>230</v>
      </c>
      <c r="L2990" t="s">
        <v>4877</v>
      </c>
      <c r="M2990" t="s">
        <v>4639</v>
      </c>
      <c r="N2990" s="1" t="s">
        <v>247</v>
      </c>
    </row>
    <row r="2991" spans="1:14" x14ac:dyDescent="0.3">
      <c r="A2991" s="1" t="s">
        <v>4560</v>
      </c>
      <c r="B2991" t="s">
        <v>4875</v>
      </c>
      <c r="C2991" s="2" t="s">
        <v>4895</v>
      </c>
      <c r="D2991" t="s">
        <v>282</v>
      </c>
      <c r="E2991" s="3" t="s">
        <v>152</v>
      </c>
      <c r="F2991" s="14" t="s">
        <v>119</v>
      </c>
      <c r="G2991" s="5" t="s">
        <v>1210</v>
      </c>
      <c r="H2991" s="6" t="s">
        <v>120</v>
      </c>
      <c r="I2991" s="4" t="s">
        <v>4563</v>
      </c>
      <c r="J2991" s="4" t="s">
        <v>121</v>
      </c>
      <c r="K2991" t="s">
        <v>238</v>
      </c>
      <c r="L2991" t="s">
        <v>4877</v>
      </c>
      <c r="M2991" t="s">
        <v>4621</v>
      </c>
      <c r="N2991" s="1" t="s">
        <v>247</v>
      </c>
    </row>
    <row r="2992" spans="1:14" x14ac:dyDescent="0.3">
      <c r="A2992" s="1" t="s">
        <v>4560</v>
      </c>
      <c r="B2992" t="s">
        <v>4875</v>
      </c>
      <c r="C2992" s="2" t="s">
        <v>4896</v>
      </c>
      <c r="D2992" t="s">
        <v>282</v>
      </c>
      <c r="E2992" s="3" t="s">
        <v>152</v>
      </c>
      <c r="F2992" s="14" t="s">
        <v>119</v>
      </c>
      <c r="G2992" s="5" t="s">
        <v>1210</v>
      </c>
      <c r="H2992" s="6" t="s">
        <v>120</v>
      </c>
      <c r="I2992" s="4" t="s">
        <v>4563</v>
      </c>
      <c r="J2992" s="4" t="s">
        <v>121</v>
      </c>
      <c r="K2992" t="s">
        <v>230</v>
      </c>
      <c r="L2992" t="s">
        <v>4877</v>
      </c>
      <c r="M2992" t="s">
        <v>4641</v>
      </c>
      <c r="N2992" s="1" t="s">
        <v>247</v>
      </c>
    </row>
    <row r="2993" spans="1:14" x14ac:dyDescent="0.3">
      <c r="A2993" s="1" t="s">
        <v>4560</v>
      </c>
      <c r="B2993" t="s">
        <v>4875</v>
      </c>
      <c r="C2993" s="2" t="s">
        <v>4897</v>
      </c>
      <c r="D2993" t="s">
        <v>282</v>
      </c>
      <c r="E2993" s="3" t="s">
        <v>152</v>
      </c>
      <c r="F2993" s="14" t="s">
        <v>119</v>
      </c>
      <c r="G2993" s="5" t="s">
        <v>1210</v>
      </c>
      <c r="H2993" s="6" t="s">
        <v>120</v>
      </c>
      <c r="I2993" s="4" t="s">
        <v>4563</v>
      </c>
      <c r="J2993" s="4" t="s">
        <v>121</v>
      </c>
      <c r="K2993" t="s">
        <v>238</v>
      </c>
      <c r="L2993" t="s">
        <v>4877</v>
      </c>
      <c r="M2993" t="s">
        <v>4623</v>
      </c>
      <c r="N2993" s="1" t="s">
        <v>247</v>
      </c>
    </row>
    <row r="2994" spans="1:14" x14ac:dyDescent="0.3">
      <c r="A2994" s="1" t="s">
        <v>4560</v>
      </c>
      <c r="B2994" t="s">
        <v>4875</v>
      </c>
      <c r="C2994" s="2" t="s">
        <v>4898</v>
      </c>
      <c r="D2994" t="s">
        <v>282</v>
      </c>
      <c r="E2994" s="3" t="s">
        <v>152</v>
      </c>
      <c r="F2994" s="14" t="s">
        <v>119</v>
      </c>
      <c r="G2994" s="5" t="s">
        <v>1210</v>
      </c>
      <c r="H2994" s="6" t="s">
        <v>120</v>
      </c>
      <c r="I2994" s="4" t="s">
        <v>4563</v>
      </c>
      <c r="J2994" s="4" t="s">
        <v>121</v>
      </c>
      <c r="K2994" t="s">
        <v>230</v>
      </c>
      <c r="L2994" t="s">
        <v>4877</v>
      </c>
      <c r="M2994" t="s">
        <v>4645</v>
      </c>
      <c r="N2994" s="1" t="s">
        <v>247</v>
      </c>
    </row>
    <row r="2995" spans="1:14" x14ac:dyDescent="0.3">
      <c r="A2995" s="1" t="s">
        <v>4560</v>
      </c>
      <c r="B2995" t="s">
        <v>4875</v>
      </c>
      <c r="C2995" s="2" t="s">
        <v>4899</v>
      </c>
      <c r="D2995" t="s">
        <v>282</v>
      </c>
      <c r="E2995" s="3" t="s">
        <v>152</v>
      </c>
      <c r="F2995" s="14" t="s">
        <v>119</v>
      </c>
      <c r="G2995" s="5" t="s">
        <v>1210</v>
      </c>
      <c r="H2995" s="6" t="s">
        <v>120</v>
      </c>
      <c r="I2995" s="4" t="s">
        <v>4563</v>
      </c>
      <c r="J2995" s="4" t="s">
        <v>121</v>
      </c>
      <c r="K2995" t="s">
        <v>238</v>
      </c>
      <c r="L2995" t="s">
        <v>4877</v>
      </c>
      <c r="M2995" t="s">
        <v>4625</v>
      </c>
      <c r="N2995" s="1" t="s">
        <v>247</v>
      </c>
    </row>
    <row r="2996" spans="1:14" x14ac:dyDescent="0.3">
      <c r="A2996" s="1" t="s">
        <v>4560</v>
      </c>
      <c r="B2996" t="s">
        <v>4875</v>
      </c>
      <c r="C2996" s="2" t="s">
        <v>4900</v>
      </c>
      <c r="D2996" t="s">
        <v>282</v>
      </c>
      <c r="E2996" s="3" t="s">
        <v>152</v>
      </c>
      <c r="F2996" s="14" t="s">
        <v>119</v>
      </c>
      <c r="G2996" s="5" t="s">
        <v>1210</v>
      </c>
      <c r="H2996" s="6" t="s">
        <v>120</v>
      </c>
      <c r="I2996" s="4" t="s">
        <v>4563</v>
      </c>
      <c r="J2996" s="4" t="s">
        <v>121</v>
      </c>
      <c r="K2996" t="s">
        <v>230</v>
      </c>
      <c r="L2996" t="s">
        <v>4877</v>
      </c>
      <c r="M2996" t="s">
        <v>4647</v>
      </c>
      <c r="N2996" s="1" t="s">
        <v>247</v>
      </c>
    </row>
    <row r="2997" spans="1:14" x14ac:dyDescent="0.3">
      <c r="A2997" s="1" t="s">
        <v>4560</v>
      </c>
      <c r="B2997" t="s">
        <v>4875</v>
      </c>
      <c r="C2997" s="2" t="s">
        <v>4901</v>
      </c>
      <c r="D2997" t="s">
        <v>282</v>
      </c>
      <c r="E2997" s="3" t="s">
        <v>152</v>
      </c>
      <c r="F2997" s="14" t="s">
        <v>119</v>
      </c>
      <c r="G2997" s="5" t="s">
        <v>1210</v>
      </c>
      <c r="H2997" s="6" t="s">
        <v>120</v>
      </c>
      <c r="I2997" s="4" t="s">
        <v>4563</v>
      </c>
      <c r="J2997" s="4" t="s">
        <v>121</v>
      </c>
      <c r="K2997" t="s">
        <v>230</v>
      </c>
      <c r="L2997" t="s">
        <v>4877</v>
      </c>
      <c r="M2997" t="s">
        <v>4649</v>
      </c>
      <c r="N2997" s="1" t="s">
        <v>247</v>
      </c>
    </row>
    <row r="2998" spans="1:14" x14ac:dyDescent="0.3">
      <c r="A2998" s="1" t="s">
        <v>4560</v>
      </c>
      <c r="B2998" t="s">
        <v>4875</v>
      </c>
      <c r="C2998" s="2" t="s">
        <v>4902</v>
      </c>
      <c r="D2998" t="s">
        <v>282</v>
      </c>
      <c r="E2998" s="3" t="s">
        <v>152</v>
      </c>
      <c r="F2998" s="14" t="s">
        <v>119</v>
      </c>
      <c r="G2998" s="5" t="s">
        <v>1210</v>
      </c>
      <c r="H2998" s="6" t="s">
        <v>120</v>
      </c>
      <c r="I2998" s="4" t="s">
        <v>4563</v>
      </c>
      <c r="J2998" s="4" t="s">
        <v>121</v>
      </c>
      <c r="K2998" t="s">
        <v>230</v>
      </c>
      <c r="L2998" t="s">
        <v>4877</v>
      </c>
      <c r="M2998" t="s">
        <v>4903</v>
      </c>
      <c r="N2998" s="1" t="s">
        <v>247</v>
      </c>
    </row>
    <row r="2999" spans="1:14" x14ac:dyDescent="0.3">
      <c r="A2999" s="1" t="s">
        <v>4560</v>
      </c>
      <c r="B2999" t="s">
        <v>4875</v>
      </c>
      <c r="C2999" s="2" t="s">
        <v>4904</v>
      </c>
      <c r="D2999" t="s">
        <v>282</v>
      </c>
      <c r="E2999" s="3" t="s">
        <v>152</v>
      </c>
      <c r="F2999" s="14" t="s">
        <v>119</v>
      </c>
      <c r="G2999" s="5" t="s">
        <v>1210</v>
      </c>
      <c r="H2999" s="6" t="s">
        <v>120</v>
      </c>
      <c r="I2999" s="4" t="s">
        <v>4563</v>
      </c>
      <c r="J2999" s="4" t="s">
        <v>121</v>
      </c>
      <c r="K2999" t="s">
        <v>230</v>
      </c>
      <c r="L2999" t="s">
        <v>4877</v>
      </c>
      <c r="M2999" t="s">
        <v>4905</v>
      </c>
      <c r="N2999" s="1" t="s">
        <v>247</v>
      </c>
    </row>
    <row r="3000" spans="1:14" x14ac:dyDescent="0.3">
      <c r="A3000" s="1" t="s">
        <v>4560</v>
      </c>
      <c r="B3000" t="s">
        <v>4875</v>
      </c>
      <c r="C3000" s="2" t="s">
        <v>4906</v>
      </c>
      <c r="D3000" t="s">
        <v>282</v>
      </c>
      <c r="E3000" s="3" t="s">
        <v>152</v>
      </c>
      <c r="F3000" s="14" t="s">
        <v>119</v>
      </c>
      <c r="G3000" s="5" t="s">
        <v>1210</v>
      </c>
      <c r="H3000" s="6" t="s">
        <v>120</v>
      </c>
      <c r="I3000" s="4" t="s">
        <v>4563</v>
      </c>
      <c r="J3000" s="4" t="s">
        <v>121</v>
      </c>
      <c r="K3000" t="s">
        <v>387</v>
      </c>
      <c r="L3000" t="s">
        <v>4877</v>
      </c>
      <c r="M3000" t="s">
        <v>4627</v>
      </c>
      <c r="N3000" s="1" t="s">
        <v>247</v>
      </c>
    </row>
    <row r="3001" spans="1:14" x14ac:dyDescent="0.3">
      <c r="A3001" s="1" t="s">
        <v>4560</v>
      </c>
      <c r="B3001" t="s">
        <v>4875</v>
      </c>
      <c r="C3001" s="2" t="s">
        <v>4907</v>
      </c>
      <c r="D3001" t="s">
        <v>282</v>
      </c>
      <c r="E3001" s="3" t="s">
        <v>152</v>
      </c>
      <c r="F3001" s="14" t="s">
        <v>119</v>
      </c>
      <c r="G3001" s="5" t="s">
        <v>1210</v>
      </c>
      <c r="H3001" s="6" t="s">
        <v>120</v>
      </c>
      <c r="I3001" s="4" t="s">
        <v>4563</v>
      </c>
      <c r="J3001" s="4" t="s">
        <v>121</v>
      </c>
      <c r="K3001" t="s">
        <v>230</v>
      </c>
      <c r="L3001" t="s">
        <v>4877</v>
      </c>
      <c r="M3001" t="s">
        <v>4908</v>
      </c>
      <c r="N3001" s="1" t="s">
        <v>247</v>
      </c>
    </row>
    <row r="3002" spans="1:14" x14ac:dyDescent="0.3">
      <c r="A3002" s="1" t="s">
        <v>4560</v>
      </c>
      <c r="B3002" t="s">
        <v>4875</v>
      </c>
      <c r="C3002" s="2" t="s">
        <v>4909</v>
      </c>
      <c r="D3002" t="s">
        <v>282</v>
      </c>
      <c r="E3002" s="3" t="s">
        <v>152</v>
      </c>
      <c r="F3002" s="14" t="s">
        <v>119</v>
      </c>
      <c r="G3002" s="5" t="s">
        <v>1210</v>
      </c>
      <c r="H3002" s="6" t="s">
        <v>120</v>
      </c>
      <c r="I3002" s="4" t="s">
        <v>4563</v>
      </c>
      <c r="J3002" s="4" t="s">
        <v>121</v>
      </c>
      <c r="K3002" t="s">
        <v>230</v>
      </c>
      <c r="L3002" t="s">
        <v>4877</v>
      </c>
      <c r="M3002" t="s">
        <v>4910</v>
      </c>
      <c r="N3002" s="1" t="s">
        <v>247</v>
      </c>
    </row>
    <row r="3003" spans="1:14" x14ac:dyDescent="0.3">
      <c r="A3003" s="1" t="s">
        <v>4560</v>
      </c>
      <c r="B3003" t="s">
        <v>4875</v>
      </c>
      <c r="C3003" s="2" t="s">
        <v>4911</v>
      </c>
      <c r="D3003" t="s">
        <v>282</v>
      </c>
      <c r="E3003" s="3" t="s">
        <v>152</v>
      </c>
      <c r="F3003" s="14" t="s">
        <v>119</v>
      </c>
      <c r="G3003" s="5" t="s">
        <v>1210</v>
      </c>
      <c r="H3003" s="6" t="s">
        <v>120</v>
      </c>
      <c r="I3003" s="4" t="s">
        <v>4563</v>
      </c>
      <c r="J3003" s="4" t="s">
        <v>121</v>
      </c>
      <c r="K3003" t="s">
        <v>387</v>
      </c>
      <c r="L3003" t="s">
        <v>4877</v>
      </c>
      <c r="M3003" t="s">
        <v>4629</v>
      </c>
      <c r="N3003" s="1" t="s">
        <v>247</v>
      </c>
    </row>
    <row r="3004" spans="1:14" x14ac:dyDescent="0.3">
      <c r="A3004" s="1" t="s">
        <v>4560</v>
      </c>
      <c r="B3004" t="s">
        <v>4875</v>
      </c>
      <c r="C3004" s="2" t="s">
        <v>4912</v>
      </c>
      <c r="D3004" t="s">
        <v>282</v>
      </c>
      <c r="E3004" s="3" t="s">
        <v>152</v>
      </c>
      <c r="F3004" s="14" t="s">
        <v>119</v>
      </c>
      <c r="G3004" s="5" t="s">
        <v>1210</v>
      </c>
      <c r="H3004" s="6" t="s">
        <v>120</v>
      </c>
      <c r="I3004" s="4" t="s">
        <v>4563</v>
      </c>
      <c r="J3004" s="4" t="s">
        <v>121</v>
      </c>
      <c r="K3004" t="s">
        <v>238</v>
      </c>
      <c r="L3004" t="s">
        <v>4877</v>
      </c>
      <c r="M3004" t="s">
        <v>4631</v>
      </c>
      <c r="N3004" s="1" t="s">
        <v>247</v>
      </c>
    </row>
    <row r="3005" spans="1:14" x14ac:dyDescent="0.3">
      <c r="A3005" s="1" t="s">
        <v>4560</v>
      </c>
      <c r="B3005" t="s">
        <v>4875</v>
      </c>
      <c r="C3005" s="2" t="s">
        <v>4913</v>
      </c>
      <c r="D3005" t="s">
        <v>282</v>
      </c>
      <c r="E3005" s="3" t="s">
        <v>152</v>
      </c>
      <c r="F3005" s="14" t="s">
        <v>119</v>
      </c>
      <c r="G3005" s="5" t="s">
        <v>1210</v>
      </c>
      <c r="H3005" s="6" t="s">
        <v>120</v>
      </c>
      <c r="I3005" s="4" t="s">
        <v>4563</v>
      </c>
      <c r="J3005" s="4" t="s">
        <v>121</v>
      </c>
      <c r="K3005" t="s">
        <v>230</v>
      </c>
      <c r="L3005" t="s">
        <v>4877</v>
      </c>
      <c r="M3005" t="s">
        <v>4659</v>
      </c>
      <c r="N3005" s="1" t="s">
        <v>247</v>
      </c>
    </row>
    <row r="3006" spans="1:14" x14ac:dyDescent="0.3">
      <c r="A3006" s="1" t="s">
        <v>4560</v>
      </c>
      <c r="B3006" t="s">
        <v>4875</v>
      </c>
      <c r="C3006" s="2" t="s">
        <v>4914</v>
      </c>
      <c r="D3006" t="s">
        <v>282</v>
      </c>
      <c r="E3006" s="3" t="s">
        <v>152</v>
      </c>
      <c r="F3006" s="14" t="s">
        <v>119</v>
      </c>
      <c r="G3006" s="5" t="s">
        <v>1210</v>
      </c>
      <c r="H3006" s="6" t="s">
        <v>120</v>
      </c>
      <c r="I3006" s="4" t="s">
        <v>4563</v>
      </c>
      <c r="J3006" s="4" t="s">
        <v>121</v>
      </c>
      <c r="K3006" t="s">
        <v>238</v>
      </c>
      <c r="L3006" t="s">
        <v>4877</v>
      </c>
      <c r="M3006" t="s">
        <v>4633</v>
      </c>
      <c r="N3006" s="1" t="s">
        <v>247</v>
      </c>
    </row>
    <row r="3007" spans="1:14" x14ac:dyDescent="0.3">
      <c r="A3007" s="1" t="s">
        <v>4560</v>
      </c>
      <c r="B3007" t="s">
        <v>4875</v>
      </c>
      <c r="C3007" s="2" t="s">
        <v>4915</v>
      </c>
      <c r="D3007" t="s">
        <v>282</v>
      </c>
      <c r="E3007" s="3" t="s">
        <v>152</v>
      </c>
      <c r="F3007" s="14" t="s">
        <v>119</v>
      </c>
      <c r="G3007" s="5" t="s">
        <v>1210</v>
      </c>
      <c r="H3007" s="6" t="s">
        <v>120</v>
      </c>
      <c r="I3007" s="4" t="s">
        <v>4563</v>
      </c>
      <c r="J3007" s="4" t="s">
        <v>121</v>
      </c>
      <c r="K3007" t="s">
        <v>238</v>
      </c>
      <c r="L3007" t="s">
        <v>4877</v>
      </c>
      <c r="M3007" t="s">
        <v>4635</v>
      </c>
      <c r="N3007" s="1" t="s">
        <v>247</v>
      </c>
    </row>
    <row r="3008" spans="1:14" x14ac:dyDescent="0.3">
      <c r="A3008" s="1" t="s">
        <v>4560</v>
      </c>
      <c r="B3008" t="s">
        <v>4875</v>
      </c>
      <c r="C3008" s="2" t="s">
        <v>4916</v>
      </c>
      <c r="D3008" t="s">
        <v>282</v>
      </c>
      <c r="E3008" s="3" t="s">
        <v>152</v>
      </c>
      <c r="F3008" s="14" t="s">
        <v>119</v>
      </c>
      <c r="G3008" s="5" t="s">
        <v>1210</v>
      </c>
      <c r="H3008" s="6" t="s">
        <v>120</v>
      </c>
      <c r="I3008" s="4" t="s">
        <v>4563</v>
      </c>
      <c r="J3008" s="4" t="s">
        <v>121</v>
      </c>
      <c r="K3008" t="s">
        <v>230</v>
      </c>
      <c r="L3008" t="s">
        <v>4877</v>
      </c>
      <c r="M3008" t="s">
        <v>4661</v>
      </c>
      <c r="N3008" s="1" t="s">
        <v>247</v>
      </c>
    </row>
    <row r="3009" spans="1:14" x14ac:dyDescent="0.3">
      <c r="A3009" s="1" t="s">
        <v>4560</v>
      </c>
      <c r="B3009" t="s">
        <v>4875</v>
      </c>
      <c r="C3009" s="2" t="s">
        <v>4917</v>
      </c>
      <c r="D3009" t="s">
        <v>282</v>
      </c>
      <c r="E3009" s="3" t="s">
        <v>152</v>
      </c>
      <c r="F3009" s="14" t="s">
        <v>119</v>
      </c>
      <c r="G3009" s="5" t="s">
        <v>1210</v>
      </c>
      <c r="H3009" s="6" t="s">
        <v>120</v>
      </c>
      <c r="I3009" s="4" t="s">
        <v>4563</v>
      </c>
      <c r="J3009" s="4" t="s">
        <v>121</v>
      </c>
      <c r="K3009" t="s">
        <v>238</v>
      </c>
      <c r="L3009" t="s">
        <v>4877</v>
      </c>
      <c r="M3009" t="s">
        <v>4637</v>
      </c>
      <c r="N3009" s="1" t="s">
        <v>247</v>
      </c>
    </row>
    <row r="3010" spans="1:14" x14ac:dyDescent="0.3">
      <c r="A3010" s="1" t="s">
        <v>4560</v>
      </c>
      <c r="B3010" t="s">
        <v>4875</v>
      </c>
      <c r="C3010" s="2" t="s">
        <v>4918</v>
      </c>
      <c r="D3010" t="s">
        <v>282</v>
      </c>
      <c r="E3010" s="3" t="s">
        <v>152</v>
      </c>
      <c r="F3010" s="14" t="s">
        <v>119</v>
      </c>
      <c r="G3010" s="5" t="s">
        <v>1210</v>
      </c>
      <c r="H3010" s="6" t="s">
        <v>120</v>
      </c>
      <c r="I3010" s="4" t="s">
        <v>4563</v>
      </c>
      <c r="J3010" s="4" t="s">
        <v>121</v>
      </c>
      <c r="K3010" t="s">
        <v>230</v>
      </c>
      <c r="L3010" t="s">
        <v>4877</v>
      </c>
      <c r="M3010" t="s">
        <v>4663</v>
      </c>
      <c r="N3010" s="1" t="s">
        <v>247</v>
      </c>
    </row>
    <row r="3011" spans="1:14" x14ac:dyDescent="0.3">
      <c r="A3011" s="1" t="s">
        <v>4560</v>
      </c>
      <c r="B3011" t="s">
        <v>4875</v>
      </c>
      <c r="C3011" s="2" t="s">
        <v>4919</v>
      </c>
      <c r="D3011" t="s">
        <v>282</v>
      </c>
      <c r="E3011" s="3" t="s">
        <v>152</v>
      </c>
      <c r="F3011" s="14" t="s">
        <v>119</v>
      </c>
      <c r="G3011" s="5" t="s">
        <v>1210</v>
      </c>
      <c r="H3011" s="6" t="s">
        <v>120</v>
      </c>
      <c r="I3011" s="4" t="s">
        <v>4563</v>
      </c>
      <c r="J3011" s="4" t="s">
        <v>121</v>
      </c>
      <c r="K3011" t="s">
        <v>230</v>
      </c>
      <c r="L3011" t="s">
        <v>4877</v>
      </c>
      <c r="M3011" t="s">
        <v>4668</v>
      </c>
      <c r="N3011" s="1" t="s">
        <v>247</v>
      </c>
    </row>
    <row r="3012" spans="1:14" x14ac:dyDescent="0.3">
      <c r="A3012" s="1" t="s">
        <v>4560</v>
      </c>
      <c r="B3012" t="s">
        <v>4920</v>
      </c>
      <c r="C3012" s="2" t="s">
        <v>4921</v>
      </c>
      <c r="D3012" t="s">
        <v>282</v>
      </c>
      <c r="E3012" s="3" t="s">
        <v>152</v>
      </c>
      <c r="F3012" s="14" t="s">
        <v>119</v>
      </c>
      <c r="G3012" s="5" t="s">
        <v>283</v>
      </c>
      <c r="H3012" s="6" t="s">
        <v>120</v>
      </c>
      <c r="I3012" s="4" t="s">
        <v>4563</v>
      </c>
      <c r="J3012" s="4" t="s">
        <v>121</v>
      </c>
      <c r="K3012" t="s">
        <v>230</v>
      </c>
      <c r="L3012" t="s">
        <v>4922</v>
      </c>
      <c r="M3012" t="s">
        <v>4629</v>
      </c>
      <c r="N3012" t="s">
        <v>247</v>
      </c>
    </row>
    <row r="3013" spans="1:14" x14ac:dyDescent="0.3">
      <c r="A3013" s="1" t="s">
        <v>4560</v>
      </c>
      <c r="B3013" t="s">
        <v>4920</v>
      </c>
      <c r="C3013" s="2" t="s">
        <v>4923</v>
      </c>
      <c r="D3013" t="s">
        <v>282</v>
      </c>
      <c r="E3013" s="3" t="s">
        <v>152</v>
      </c>
      <c r="F3013" s="14" t="s">
        <v>119</v>
      </c>
      <c r="G3013" s="5" t="s">
        <v>283</v>
      </c>
      <c r="H3013" s="6" t="s">
        <v>120</v>
      </c>
      <c r="I3013" s="4" t="s">
        <v>4563</v>
      </c>
      <c r="J3013" s="4" t="s">
        <v>121</v>
      </c>
      <c r="K3013" t="s">
        <v>238</v>
      </c>
      <c r="L3013" t="s">
        <v>4569</v>
      </c>
      <c r="M3013" t="s">
        <v>4924</v>
      </c>
      <c r="N3013" s="1" t="s">
        <v>247</v>
      </c>
    </row>
    <row r="3014" spans="1:14" x14ac:dyDescent="0.3">
      <c r="A3014" s="1" t="s">
        <v>4560</v>
      </c>
      <c r="B3014" t="s">
        <v>4920</v>
      </c>
      <c r="C3014" s="2" t="s">
        <v>4925</v>
      </c>
      <c r="D3014" t="s">
        <v>282</v>
      </c>
      <c r="E3014" s="3" t="s">
        <v>152</v>
      </c>
      <c r="F3014" s="14" t="s">
        <v>119</v>
      </c>
      <c r="G3014" s="5" t="s">
        <v>283</v>
      </c>
      <c r="H3014" s="6" t="s">
        <v>120</v>
      </c>
      <c r="I3014" s="4" t="s">
        <v>4563</v>
      </c>
      <c r="J3014" s="4" t="s">
        <v>121</v>
      </c>
      <c r="K3014" t="s">
        <v>230</v>
      </c>
      <c r="L3014" t="s">
        <v>4569</v>
      </c>
      <c r="M3014" t="s">
        <v>4924</v>
      </c>
      <c r="N3014" s="1" t="s">
        <v>247</v>
      </c>
    </row>
    <row r="3015" spans="1:14" x14ac:dyDescent="0.3">
      <c r="A3015" s="1" t="s">
        <v>4560</v>
      </c>
      <c r="B3015" t="s">
        <v>4920</v>
      </c>
      <c r="C3015" s="2" t="s">
        <v>4926</v>
      </c>
      <c r="D3015" t="s">
        <v>282</v>
      </c>
      <c r="E3015" s="3" t="s">
        <v>152</v>
      </c>
      <c r="F3015" s="14" t="s">
        <v>119</v>
      </c>
      <c r="G3015" s="5" t="s">
        <v>283</v>
      </c>
      <c r="H3015" s="6" t="s">
        <v>120</v>
      </c>
      <c r="I3015" s="4" t="s">
        <v>4563</v>
      </c>
      <c r="J3015" s="4" t="s">
        <v>121</v>
      </c>
      <c r="K3015" t="s">
        <v>238</v>
      </c>
      <c r="L3015" t="s">
        <v>4927</v>
      </c>
      <c r="M3015" t="s">
        <v>4621</v>
      </c>
      <c r="N3015" s="1" t="s">
        <v>247</v>
      </c>
    </row>
    <row r="3016" spans="1:14" x14ac:dyDescent="0.3">
      <c r="A3016" s="1" t="s">
        <v>4560</v>
      </c>
      <c r="B3016" t="s">
        <v>4920</v>
      </c>
      <c r="C3016" s="2" t="s">
        <v>4928</v>
      </c>
      <c r="D3016" t="s">
        <v>282</v>
      </c>
      <c r="E3016" s="3" t="s">
        <v>152</v>
      </c>
      <c r="F3016" s="14" t="s">
        <v>119</v>
      </c>
      <c r="G3016" s="5" t="s">
        <v>283</v>
      </c>
      <c r="H3016" s="6" t="s">
        <v>120</v>
      </c>
      <c r="I3016" s="4" t="s">
        <v>4563</v>
      </c>
      <c r="J3016" s="4" t="s">
        <v>121</v>
      </c>
      <c r="K3016" t="s">
        <v>230</v>
      </c>
      <c r="L3016" t="s">
        <v>4927</v>
      </c>
      <c r="M3016" t="s">
        <v>4621</v>
      </c>
      <c r="N3016" s="1" t="s">
        <v>247</v>
      </c>
    </row>
    <row r="3017" spans="1:14" x14ac:dyDescent="0.3">
      <c r="A3017" s="1" t="s">
        <v>4560</v>
      </c>
      <c r="B3017" t="s">
        <v>4920</v>
      </c>
      <c r="C3017" s="2" t="s">
        <v>4929</v>
      </c>
      <c r="D3017" t="s">
        <v>282</v>
      </c>
      <c r="E3017" s="3" t="s">
        <v>152</v>
      </c>
      <c r="F3017" s="14" t="s">
        <v>119</v>
      </c>
      <c r="G3017" s="5" t="s">
        <v>283</v>
      </c>
      <c r="H3017" s="6" t="s">
        <v>120</v>
      </c>
      <c r="I3017" s="4" t="s">
        <v>4563</v>
      </c>
      <c r="J3017" s="4" t="s">
        <v>121</v>
      </c>
      <c r="K3017" t="s">
        <v>230</v>
      </c>
      <c r="L3017" t="s">
        <v>4930</v>
      </c>
      <c r="M3017" t="s">
        <v>4623</v>
      </c>
      <c r="N3017" t="s">
        <v>247</v>
      </c>
    </row>
    <row r="3018" spans="1:14" x14ac:dyDescent="0.3">
      <c r="A3018" s="1" t="s">
        <v>4560</v>
      </c>
      <c r="B3018" t="s">
        <v>4920</v>
      </c>
      <c r="C3018" s="2" t="s">
        <v>4931</v>
      </c>
      <c r="D3018" t="s">
        <v>282</v>
      </c>
      <c r="E3018" s="3" t="s">
        <v>152</v>
      </c>
      <c r="F3018" s="14" t="s">
        <v>119</v>
      </c>
      <c r="G3018" s="5" t="s">
        <v>283</v>
      </c>
      <c r="H3018" s="6" t="s">
        <v>120</v>
      </c>
      <c r="I3018" s="4" t="s">
        <v>4563</v>
      </c>
      <c r="J3018" s="4" t="s">
        <v>121</v>
      </c>
      <c r="K3018" t="s">
        <v>230</v>
      </c>
      <c r="L3018" t="s">
        <v>4932</v>
      </c>
      <c r="M3018" t="s">
        <v>4625</v>
      </c>
      <c r="N3018" s="1" t="s">
        <v>247</v>
      </c>
    </row>
    <row r="3019" spans="1:14" x14ac:dyDescent="0.3">
      <c r="A3019" s="1" t="s">
        <v>4560</v>
      </c>
      <c r="B3019" t="s">
        <v>4920</v>
      </c>
      <c r="C3019" s="2" t="s">
        <v>4933</v>
      </c>
      <c r="D3019" t="s">
        <v>282</v>
      </c>
      <c r="E3019" s="3" t="s">
        <v>152</v>
      </c>
      <c r="F3019" s="14" t="s">
        <v>119</v>
      </c>
      <c r="G3019" s="5" t="s">
        <v>283</v>
      </c>
      <c r="H3019" s="6" t="s">
        <v>120</v>
      </c>
      <c r="I3019" s="4" t="s">
        <v>4563</v>
      </c>
      <c r="J3019" s="4" t="s">
        <v>121</v>
      </c>
      <c r="K3019" t="s">
        <v>230</v>
      </c>
      <c r="L3019" t="s">
        <v>4934</v>
      </c>
      <c r="M3019" t="s">
        <v>4627</v>
      </c>
      <c r="N3019" s="1" t="s">
        <v>247</v>
      </c>
    </row>
    <row r="3020" spans="1:14" x14ac:dyDescent="0.3">
      <c r="A3020" s="1" t="s">
        <v>4560</v>
      </c>
      <c r="B3020" t="s">
        <v>4920</v>
      </c>
      <c r="C3020" s="2" t="s">
        <v>4935</v>
      </c>
      <c r="D3020" t="s">
        <v>282</v>
      </c>
      <c r="E3020" s="3" t="s">
        <v>152</v>
      </c>
      <c r="F3020" s="14" t="s">
        <v>119</v>
      </c>
      <c r="G3020" s="5" t="s">
        <v>283</v>
      </c>
      <c r="H3020" s="6" t="s">
        <v>120</v>
      </c>
      <c r="I3020" s="4" t="s">
        <v>4563</v>
      </c>
      <c r="J3020" s="4" t="s">
        <v>121</v>
      </c>
      <c r="K3020" t="s">
        <v>387</v>
      </c>
      <c r="L3020" t="s">
        <v>4930</v>
      </c>
      <c r="M3020" t="s">
        <v>4623</v>
      </c>
      <c r="N3020" s="1" t="s">
        <v>247</v>
      </c>
    </row>
    <row r="3021" spans="1:14" x14ac:dyDescent="0.3">
      <c r="A3021" s="1" t="s">
        <v>4560</v>
      </c>
      <c r="B3021" t="s">
        <v>4920</v>
      </c>
      <c r="C3021" s="2" t="s">
        <v>4936</v>
      </c>
      <c r="D3021" t="s">
        <v>282</v>
      </c>
      <c r="E3021" s="3" t="s">
        <v>152</v>
      </c>
      <c r="F3021" s="14" t="s">
        <v>119</v>
      </c>
      <c r="G3021" s="5" t="s">
        <v>283</v>
      </c>
      <c r="H3021" s="6" t="s">
        <v>120</v>
      </c>
      <c r="I3021" s="4" t="s">
        <v>4563</v>
      </c>
      <c r="J3021" s="4" t="s">
        <v>121</v>
      </c>
      <c r="K3021" t="s">
        <v>455</v>
      </c>
      <c r="L3021" t="s">
        <v>4932</v>
      </c>
      <c r="M3021" t="s">
        <v>4625</v>
      </c>
      <c r="N3021" t="s">
        <v>247</v>
      </c>
    </row>
    <row r="3022" spans="1:14" x14ac:dyDescent="0.3">
      <c r="A3022" s="1" t="s">
        <v>4560</v>
      </c>
      <c r="B3022" t="s">
        <v>4920</v>
      </c>
      <c r="C3022" s="2" t="s">
        <v>4937</v>
      </c>
      <c r="D3022" t="s">
        <v>282</v>
      </c>
      <c r="E3022" s="3" t="s">
        <v>152</v>
      </c>
      <c r="F3022" s="14" t="s">
        <v>119</v>
      </c>
      <c r="G3022" s="5" t="s">
        <v>283</v>
      </c>
      <c r="H3022" s="6" t="s">
        <v>120</v>
      </c>
      <c r="I3022" s="4" t="s">
        <v>4563</v>
      </c>
      <c r="J3022" s="4" t="s">
        <v>121</v>
      </c>
      <c r="K3022" t="s">
        <v>230</v>
      </c>
      <c r="L3022" t="s">
        <v>4938</v>
      </c>
      <c r="M3022" t="s">
        <v>4631</v>
      </c>
      <c r="N3022" s="1" t="s">
        <v>247</v>
      </c>
    </row>
    <row r="3023" spans="1:14" x14ac:dyDescent="0.3">
      <c r="A3023" s="1" t="s">
        <v>4560</v>
      </c>
      <c r="B3023" t="s">
        <v>4920</v>
      </c>
      <c r="C3023" s="2" t="s">
        <v>4939</v>
      </c>
      <c r="D3023" t="s">
        <v>282</v>
      </c>
      <c r="E3023" s="3" t="s">
        <v>152</v>
      </c>
      <c r="F3023" s="14" t="s">
        <v>119</v>
      </c>
      <c r="G3023" s="5" t="s">
        <v>283</v>
      </c>
      <c r="H3023" s="6" t="s">
        <v>120</v>
      </c>
      <c r="I3023" s="4" t="s">
        <v>4563</v>
      </c>
      <c r="J3023" s="4" t="s">
        <v>121</v>
      </c>
      <c r="K3023" t="s">
        <v>230</v>
      </c>
      <c r="L3023" t="s">
        <v>4940</v>
      </c>
      <c r="M3023" t="s">
        <v>4633</v>
      </c>
      <c r="N3023" t="s">
        <v>247</v>
      </c>
    </row>
    <row r="3024" spans="1:14" x14ac:dyDescent="0.3">
      <c r="A3024" s="1" t="s">
        <v>4560</v>
      </c>
      <c r="B3024" t="s">
        <v>4920</v>
      </c>
      <c r="C3024" s="2" t="s">
        <v>4941</v>
      </c>
      <c r="D3024" t="s">
        <v>282</v>
      </c>
      <c r="E3024" s="3" t="s">
        <v>152</v>
      </c>
      <c r="F3024" s="14" t="s">
        <v>119</v>
      </c>
      <c r="G3024" s="5" t="s">
        <v>283</v>
      </c>
      <c r="H3024" s="6" t="s">
        <v>120</v>
      </c>
      <c r="I3024" s="4" t="s">
        <v>4563</v>
      </c>
      <c r="J3024" s="4" t="s">
        <v>121</v>
      </c>
      <c r="K3024" t="s">
        <v>230</v>
      </c>
      <c r="L3024" t="s">
        <v>4934</v>
      </c>
      <c r="M3024" t="s">
        <v>4627</v>
      </c>
      <c r="N3024" s="1" t="s">
        <v>247</v>
      </c>
    </row>
    <row r="3025" spans="1:14" x14ac:dyDescent="0.3">
      <c r="A3025" s="1" t="s">
        <v>4560</v>
      </c>
      <c r="B3025" t="s">
        <v>4920</v>
      </c>
      <c r="C3025" s="2" t="s">
        <v>4942</v>
      </c>
      <c r="D3025" t="s">
        <v>282</v>
      </c>
      <c r="E3025" s="3" t="s">
        <v>152</v>
      </c>
      <c r="F3025" s="14" t="s">
        <v>119</v>
      </c>
      <c r="G3025" s="5" t="s">
        <v>283</v>
      </c>
      <c r="H3025" s="6" t="s">
        <v>120</v>
      </c>
      <c r="I3025" s="4" t="s">
        <v>4563</v>
      </c>
      <c r="J3025" s="4" t="s">
        <v>121</v>
      </c>
      <c r="K3025" t="s">
        <v>230</v>
      </c>
      <c r="L3025" t="s">
        <v>4943</v>
      </c>
      <c r="M3025" t="s">
        <v>4637</v>
      </c>
      <c r="N3025" t="s">
        <v>247</v>
      </c>
    </row>
    <row r="3026" spans="1:14" x14ac:dyDescent="0.3">
      <c r="A3026" s="1" t="s">
        <v>4560</v>
      </c>
      <c r="B3026" t="s">
        <v>4920</v>
      </c>
      <c r="C3026" s="2" t="s">
        <v>4944</v>
      </c>
      <c r="D3026" t="s">
        <v>282</v>
      </c>
      <c r="E3026" s="3" t="s">
        <v>152</v>
      </c>
      <c r="F3026" s="14" t="s">
        <v>119</v>
      </c>
      <c r="G3026" s="5" t="s">
        <v>283</v>
      </c>
      <c r="H3026" s="6" t="s">
        <v>120</v>
      </c>
      <c r="I3026" s="4" t="s">
        <v>4563</v>
      </c>
      <c r="J3026" s="4" t="s">
        <v>121</v>
      </c>
      <c r="K3026" t="s">
        <v>230</v>
      </c>
      <c r="L3026" t="s">
        <v>4945</v>
      </c>
      <c r="M3026" t="s">
        <v>4639</v>
      </c>
      <c r="N3026" s="1" t="s">
        <v>247</v>
      </c>
    </row>
    <row r="3027" spans="1:14" x14ac:dyDescent="0.3">
      <c r="A3027" s="1" t="s">
        <v>4560</v>
      </c>
      <c r="B3027" t="s">
        <v>4920</v>
      </c>
      <c r="C3027" s="2" t="s">
        <v>4946</v>
      </c>
      <c r="D3027" t="s">
        <v>282</v>
      </c>
      <c r="E3027" s="3" t="s">
        <v>152</v>
      </c>
      <c r="F3027" s="14" t="s">
        <v>119</v>
      </c>
      <c r="G3027" s="5" t="s">
        <v>283</v>
      </c>
      <c r="H3027" s="6" t="s">
        <v>120</v>
      </c>
      <c r="I3027" s="4" t="s">
        <v>4563</v>
      </c>
      <c r="J3027" s="4" t="s">
        <v>121</v>
      </c>
      <c r="K3027" t="s">
        <v>230</v>
      </c>
      <c r="L3027" t="s">
        <v>4947</v>
      </c>
      <c r="M3027" t="s">
        <v>4641</v>
      </c>
      <c r="N3027" t="s">
        <v>247</v>
      </c>
    </row>
    <row r="3028" spans="1:14" x14ac:dyDescent="0.3">
      <c r="A3028" s="1" t="s">
        <v>4560</v>
      </c>
      <c r="B3028" t="s">
        <v>4920</v>
      </c>
      <c r="C3028" s="2" t="s">
        <v>4948</v>
      </c>
      <c r="D3028" t="s">
        <v>282</v>
      </c>
      <c r="E3028" s="3" t="s">
        <v>152</v>
      </c>
      <c r="F3028" s="14" t="s">
        <v>119</v>
      </c>
      <c r="G3028" s="5" t="s">
        <v>283</v>
      </c>
      <c r="H3028" s="6" t="s">
        <v>120</v>
      </c>
      <c r="I3028" s="4" t="s">
        <v>4563</v>
      </c>
      <c r="J3028" s="4" t="s">
        <v>121</v>
      </c>
      <c r="K3028" t="s">
        <v>230</v>
      </c>
      <c r="L3028" t="s">
        <v>4949</v>
      </c>
      <c r="M3028" t="s">
        <v>4645</v>
      </c>
      <c r="N3028" s="1" t="s">
        <v>247</v>
      </c>
    </row>
    <row r="3029" spans="1:14" x14ac:dyDescent="0.3">
      <c r="A3029" s="1" t="s">
        <v>4560</v>
      </c>
      <c r="B3029" t="s">
        <v>4920</v>
      </c>
      <c r="C3029" s="2" t="s">
        <v>4950</v>
      </c>
      <c r="D3029" t="s">
        <v>282</v>
      </c>
      <c r="E3029" s="3" t="s">
        <v>152</v>
      </c>
      <c r="F3029" s="14" t="s">
        <v>119</v>
      </c>
      <c r="G3029" s="5" t="s">
        <v>283</v>
      </c>
      <c r="H3029" s="6" t="s">
        <v>120</v>
      </c>
      <c r="I3029" s="4" t="s">
        <v>4563</v>
      </c>
      <c r="J3029" s="4" t="s">
        <v>121</v>
      </c>
      <c r="K3029" t="s">
        <v>230</v>
      </c>
      <c r="L3029" t="s">
        <v>4951</v>
      </c>
      <c r="M3029" t="s">
        <v>4647</v>
      </c>
      <c r="N3029" s="1" t="s">
        <v>247</v>
      </c>
    </row>
    <row r="3030" spans="1:14" x14ac:dyDescent="0.3">
      <c r="A3030" s="1" t="s">
        <v>4560</v>
      </c>
      <c r="B3030" t="s">
        <v>4920</v>
      </c>
      <c r="C3030" s="2" t="s">
        <v>4952</v>
      </c>
      <c r="D3030" t="s">
        <v>282</v>
      </c>
      <c r="E3030" s="3" t="s">
        <v>152</v>
      </c>
      <c r="F3030" s="14" t="s">
        <v>119</v>
      </c>
      <c r="G3030" s="5" t="s">
        <v>283</v>
      </c>
      <c r="H3030" s="6" t="s">
        <v>120</v>
      </c>
      <c r="I3030" s="4" t="s">
        <v>4563</v>
      </c>
      <c r="J3030" s="4" t="s">
        <v>121</v>
      </c>
      <c r="K3030" t="s">
        <v>230</v>
      </c>
      <c r="L3030" t="s">
        <v>4953</v>
      </c>
      <c r="M3030" t="s">
        <v>4649</v>
      </c>
      <c r="N3030" s="1" t="s">
        <v>247</v>
      </c>
    </row>
    <row r="3031" spans="1:14" x14ac:dyDescent="0.3">
      <c r="A3031" s="1" t="s">
        <v>4560</v>
      </c>
      <c r="B3031" t="s">
        <v>4920</v>
      </c>
      <c r="C3031" s="2" t="s">
        <v>4954</v>
      </c>
      <c r="D3031" t="s">
        <v>282</v>
      </c>
      <c r="E3031" s="3" t="s">
        <v>152</v>
      </c>
      <c r="F3031" s="14" t="s">
        <v>119</v>
      </c>
      <c r="G3031" s="5" t="s">
        <v>283</v>
      </c>
      <c r="H3031" s="6" t="s">
        <v>120</v>
      </c>
      <c r="I3031" s="4" t="s">
        <v>4563</v>
      </c>
      <c r="J3031" s="4" t="s">
        <v>121</v>
      </c>
      <c r="K3031" t="s">
        <v>230</v>
      </c>
      <c r="L3031" t="s">
        <v>4955</v>
      </c>
      <c r="M3031" t="s">
        <v>4903</v>
      </c>
      <c r="N3031" s="1" t="s">
        <v>247</v>
      </c>
    </row>
    <row r="3032" spans="1:14" x14ac:dyDescent="0.3">
      <c r="A3032" s="1" t="s">
        <v>4560</v>
      </c>
      <c r="B3032" t="s">
        <v>4920</v>
      </c>
      <c r="C3032" s="2" t="s">
        <v>4956</v>
      </c>
      <c r="D3032" t="s">
        <v>282</v>
      </c>
      <c r="E3032" s="3" t="s">
        <v>152</v>
      </c>
      <c r="F3032" s="14" t="s">
        <v>119</v>
      </c>
      <c r="G3032" s="5" t="s">
        <v>283</v>
      </c>
      <c r="H3032" s="6" t="s">
        <v>120</v>
      </c>
      <c r="I3032" s="4" t="s">
        <v>4563</v>
      </c>
      <c r="J3032" s="4" t="s">
        <v>121</v>
      </c>
      <c r="K3032" t="s">
        <v>230</v>
      </c>
      <c r="L3032" t="s">
        <v>4957</v>
      </c>
      <c r="M3032" t="s">
        <v>4905</v>
      </c>
      <c r="N3032" s="1" t="s">
        <v>247</v>
      </c>
    </row>
    <row r="3033" spans="1:14" x14ac:dyDescent="0.3">
      <c r="A3033" s="1" t="s">
        <v>4560</v>
      </c>
      <c r="B3033" t="s">
        <v>4920</v>
      </c>
      <c r="C3033" s="2" t="s">
        <v>4958</v>
      </c>
      <c r="D3033" t="s">
        <v>282</v>
      </c>
      <c r="E3033" s="3" t="s">
        <v>152</v>
      </c>
      <c r="F3033" s="14" t="s">
        <v>119</v>
      </c>
      <c r="G3033" s="5" t="s">
        <v>283</v>
      </c>
      <c r="H3033" s="6" t="s">
        <v>120</v>
      </c>
      <c r="I3033" s="4" t="s">
        <v>4563</v>
      </c>
      <c r="J3033" s="4" t="s">
        <v>121</v>
      </c>
      <c r="K3033" t="s">
        <v>230</v>
      </c>
      <c r="L3033" t="s">
        <v>4959</v>
      </c>
      <c r="M3033" t="s">
        <v>4908</v>
      </c>
      <c r="N3033" s="1" t="s">
        <v>247</v>
      </c>
    </row>
    <row r="3034" spans="1:14" x14ac:dyDescent="0.3">
      <c r="A3034" s="1" t="s">
        <v>4560</v>
      </c>
      <c r="B3034" t="s">
        <v>4920</v>
      </c>
      <c r="C3034" s="2" t="s">
        <v>4960</v>
      </c>
      <c r="D3034" t="s">
        <v>282</v>
      </c>
      <c r="E3034" s="3" t="s">
        <v>152</v>
      </c>
      <c r="F3034" s="14" t="s">
        <v>119</v>
      </c>
      <c r="G3034" s="5" t="s">
        <v>283</v>
      </c>
      <c r="H3034" s="6" t="s">
        <v>120</v>
      </c>
      <c r="I3034" s="4" t="s">
        <v>4563</v>
      </c>
      <c r="J3034" s="4" t="s">
        <v>121</v>
      </c>
      <c r="K3034" t="s">
        <v>230</v>
      </c>
      <c r="L3034" t="s">
        <v>4961</v>
      </c>
      <c r="M3034" t="s">
        <v>4910</v>
      </c>
      <c r="N3034" s="1" t="s">
        <v>247</v>
      </c>
    </row>
    <row r="3035" spans="1:14" x14ac:dyDescent="0.3">
      <c r="A3035" s="1" t="s">
        <v>4560</v>
      </c>
      <c r="B3035" t="s">
        <v>4920</v>
      </c>
      <c r="C3035" s="2" t="s">
        <v>4962</v>
      </c>
      <c r="D3035" t="s">
        <v>282</v>
      </c>
      <c r="E3035" s="3" t="s">
        <v>152</v>
      </c>
      <c r="F3035" s="14" t="s">
        <v>119</v>
      </c>
      <c r="G3035" s="5" t="s">
        <v>283</v>
      </c>
      <c r="H3035" s="6" t="s">
        <v>120</v>
      </c>
      <c r="I3035" s="4" t="s">
        <v>4563</v>
      </c>
      <c r="J3035" s="4" t="s">
        <v>121</v>
      </c>
      <c r="K3035" t="s">
        <v>230</v>
      </c>
      <c r="L3035" t="s">
        <v>4963</v>
      </c>
      <c r="M3035" t="s">
        <v>4964</v>
      </c>
      <c r="N3035" s="1" t="s">
        <v>247</v>
      </c>
    </row>
    <row r="3036" spans="1:14" x14ac:dyDescent="0.3">
      <c r="A3036" s="1" t="s">
        <v>4560</v>
      </c>
      <c r="B3036" t="s">
        <v>4920</v>
      </c>
      <c r="C3036" s="2" t="s">
        <v>4965</v>
      </c>
      <c r="D3036" t="s">
        <v>282</v>
      </c>
      <c r="E3036" s="3" t="s">
        <v>152</v>
      </c>
      <c r="F3036" s="14" t="s">
        <v>119</v>
      </c>
      <c r="G3036" s="5" t="s">
        <v>283</v>
      </c>
      <c r="H3036" s="6" t="s">
        <v>120</v>
      </c>
      <c r="I3036" s="4" t="s">
        <v>4563</v>
      </c>
      <c r="J3036" s="4" t="s">
        <v>121</v>
      </c>
      <c r="K3036" t="s">
        <v>230</v>
      </c>
      <c r="L3036" t="s">
        <v>4966</v>
      </c>
      <c r="M3036" t="s">
        <v>4967</v>
      </c>
      <c r="N3036" s="1" t="s">
        <v>247</v>
      </c>
    </row>
    <row r="3037" spans="1:14" x14ac:dyDescent="0.3">
      <c r="A3037" s="1" t="s">
        <v>4560</v>
      </c>
      <c r="B3037" t="s">
        <v>4920</v>
      </c>
      <c r="C3037" s="2" t="s">
        <v>4968</v>
      </c>
      <c r="D3037" t="s">
        <v>282</v>
      </c>
      <c r="E3037" s="3" t="s">
        <v>152</v>
      </c>
      <c r="F3037" s="14" t="s">
        <v>119</v>
      </c>
      <c r="G3037" s="5" t="s">
        <v>283</v>
      </c>
      <c r="H3037" s="6" t="s">
        <v>120</v>
      </c>
      <c r="I3037" s="4" t="s">
        <v>4563</v>
      </c>
      <c r="J3037" s="4" t="s">
        <v>121</v>
      </c>
      <c r="K3037" t="s">
        <v>230</v>
      </c>
      <c r="L3037" t="s">
        <v>4969</v>
      </c>
      <c r="M3037" t="s">
        <v>4970</v>
      </c>
      <c r="N3037" s="1" t="s">
        <v>247</v>
      </c>
    </row>
    <row r="3038" spans="1:14" x14ac:dyDescent="0.3">
      <c r="A3038" s="1" t="s">
        <v>4560</v>
      </c>
      <c r="B3038" t="s">
        <v>4920</v>
      </c>
      <c r="C3038" s="2" t="s">
        <v>4971</v>
      </c>
      <c r="D3038" t="s">
        <v>282</v>
      </c>
      <c r="E3038" s="3" t="s">
        <v>152</v>
      </c>
      <c r="F3038" s="14" t="s">
        <v>119</v>
      </c>
      <c r="G3038" s="5" t="s">
        <v>283</v>
      </c>
      <c r="H3038" s="6" t="s">
        <v>120</v>
      </c>
      <c r="I3038" s="4" t="s">
        <v>4563</v>
      </c>
      <c r="J3038" s="4" t="s">
        <v>121</v>
      </c>
      <c r="K3038" t="s">
        <v>230</v>
      </c>
      <c r="L3038" t="s">
        <v>4972</v>
      </c>
      <c r="M3038" t="s">
        <v>4973</v>
      </c>
      <c r="N3038" s="1" t="s">
        <v>247</v>
      </c>
    </row>
    <row r="3039" spans="1:14" x14ac:dyDescent="0.3">
      <c r="A3039" s="1" t="s">
        <v>4560</v>
      </c>
      <c r="B3039" t="s">
        <v>4920</v>
      </c>
      <c r="C3039" s="2" t="s">
        <v>4974</v>
      </c>
      <c r="D3039" t="s">
        <v>282</v>
      </c>
      <c r="E3039" s="3" t="s">
        <v>152</v>
      </c>
      <c r="F3039" s="14" t="s">
        <v>119</v>
      </c>
      <c r="G3039" s="5" t="s">
        <v>283</v>
      </c>
      <c r="H3039" s="6" t="s">
        <v>120</v>
      </c>
      <c r="I3039" s="4" t="s">
        <v>4563</v>
      </c>
      <c r="J3039" s="4" t="s">
        <v>121</v>
      </c>
      <c r="K3039" t="s">
        <v>230</v>
      </c>
      <c r="L3039" t="s">
        <v>4975</v>
      </c>
      <c r="M3039" t="s">
        <v>4976</v>
      </c>
      <c r="N3039" s="1" t="s">
        <v>247</v>
      </c>
    </row>
    <row r="3040" spans="1:14" x14ac:dyDescent="0.3">
      <c r="A3040" s="1" t="s">
        <v>4560</v>
      </c>
      <c r="B3040" t="s">
        <v>4920</v>
      </c>
      <c r="C3040" s="2" t="s">
        <v>4977</v>
      </c>
      <c r="D3040" t="s">
        <v>282</v>
      </c>
      <c r="E3040" s="3" t="s">
        <v>152</v>
      </c>
      <c r="F3040" s="14" t="s">
        <v>119</v>
      </c>
      <c r="G3040" s="5" t="s">
        <v>283</v>
      </c>
      <c r="H3040" s="6" t="s">
        <v>120</v>
      </c>
      <c r="I3040" s="4" t="s">
        <v>4563</v>
      </c>
      <c r="J3040" s="4" t="s">
        <v>121</v>
      </c>
      <c r="K3040" t="s">
        <v>230</v>
      </c>
      <c r="L3040" t="s">
        <v>4978</v>
      </c>
      <c r="M3040" t="s">
        <v>4979</v>
      </c>
      <c r="N3040" s="1" t="s">
        <v>247</v>
      </c>
    </row>
    <row r="3041" spans="1:14" x14ac:dyDescent="0.3">
      <c r="A3041" s="1" t="s">
        <v>4560</v>
      </c>
      <c r="B3041" t="s">
        <v>4920</v>
      </c>
      <c r="C3041" s="2" t="s">
        <v>4980</v>
      </c>
      <c r="D3041" t="s">
        <v>282</v>
      </c>
      <c r="E3041" s="3" t="s">
        <v>152</v>
      </c>
      <c r="F3041" s="14" t="s">
        <v>119</v>
      </c>
      <c r="G3041" s="5" t="s">
        <v>283</v>
      </c>
      <c r="H3041" s="6" t="s">
        <v>120</v>
      </c>
      <c r="I3041" s="4" t="s">
        <v>4563</v>
      </c>
      <c r="J3041" s="4" t="s">
        <v>121</v>
      </c>
      <c r="K3041" t="s">
        <v>230</v>
      </c>
      <c r="L3041" t="s">
        <v>4981</v>
      </c>
      <c r="M3041" t="s">
        <v>4982</v>
      </c>
      <c r="N3041" s="1" t="s">
        <v>247</v>
      </c>
    </row>
    <row r="3042" spans="1:14" x14ac:dyDescent="0.3">
      <c r="A3042" s="1" t="s">
        <v>4560</v>
      </c>
      <c r="B3042" t="s">
        <v>4920</v>
      </c>
      <c r="C3042" s="2" t="s">
        <v>4983</v>
      </c>
      <c r="D3042" t="s">
        <v>282</v>
      </c>
      <c r="E3042" s="3" t="s">
        <v>152</v>
      </c>
      <c r="F3042" s="14" t="s">
        <v>119</v>
      </c>
      <c r="G3042" s="5" t="s">
        <v>283</v>
      </c>
      <c r="H3042" s="6" t="s">
        <v>120</v>
      </c>
      <c r="I3042" s="4" t="s">
        <v>4563</v>
      </c>
      <c r="J3042" s="4" t="s">
        <v>121</v>
      </c>
      <c r="K3042" t="s">
        <v>230</v>
      </c>
      <c r="L3042" t="s">
        <v>4984</v>
      </c>
      <c r="M3042" t="s">
        <v>4985</v>
      </c>
      <c r="N3042" s="1" t="s">
        <v>247</v>
      </c>
    </row>
    <row r="3043" spans="1:14" x14ac:dyDescent="0.3">
      <c r="A3043" s="1" t="s">
        <v>4560</v>
      </c>
      <c r="B3043" t="s">
        <v>4920</v>
      </c>
      <c r="C3043" s="2" t="s">
        <v>4986</v>
      </c>
      <c r="D3043" t="s">
        <v>282</v>
      </c>
      <c r="E3043" s="3" t="s">
        <v>152</v>
      </c>
      <c r="F3043" s="14" t="s">
        <v>119</v>
      </c>
      <c r="G3043" s="5" t="s">
        <v>283</v>
      </c>
      <c r="H3043" s="6" t="s">
        <v>120</v>
      </c>
      <c r="I3043" s="4" t="s">
        <v>4563</v>
      </c>
      <c r="J3043" s="4" t="s">
        <v>121</v>
      </c>
      <c r="K3043" t="s">
        <v>230</v>
      </c>
      <c r="L3043" t="s">
        <v>4987</v>
      </c>
      <c r="M3043" t="s">
        <v>4988</v>
      </c>
      <c r="N3043" s="1" t="s">
        <v>247</v>
      </c>
    </row>
    <row r="3044" spans="1:14" x14ac:dyDescent="0.3">
      <c r="A3044" s="1" t="s">
        <v>4560</v>
      </c>
      <c r="B3044" t="s">
        <v>4920</v>
      </c>
      <c r="C3044" s="2" t="s">
        <v>4989</v>
      </c>
      <c r="D3044" t="s">
        <v>282</v>
      </c>
      <c r="E3044" s="3" t="s">
        <v>152</v>
      </c>
      <c r="F3044" s="14" t="s">
        <v>119</v>
      </c>
      <c r="G3044" s="5" t="s">
        <v>283</v>
      </c>
      <c r="H3044" s="6" t="s">
        <v>120</v>
      </c>
      <c r="I3044" s="4" t="s">
        <v>4563</v>
      </c>
      <c r="J3044" s="4" t="s">
        <v>121</v>
      </c>
      <c r="K3044" t="s">
        <v>230</v>
      </c>
      <c r="L3044" t="s">
        <v>4990</v>
      </c>
      <c r="M3044" t="s">
        <v>4991</v>
      </c>
      <c r="N3044" s="1" t="s">
        <v>247</v>
      </c>
    </row>
    <row r="3045" spans="1:14" x14ac:dyDescent="0.3">
      <c r="A3045" s="1" t="s">
        <v>4560</v>
      </c>
      <c r="B3045" t="s">
        <v>4920</v>
      </c>
      <c r="C3045" s="2" t="s">
        <v>4992</v>
      </c>
      <c r="D3045" t="s">
        <v>282</v>
      </c>
      <c r="E3045" s="3" t="s">
        <v>152</v>
      </c>
      <c r="F3045" s="14" t="s">
        <v>119</v>
      </c>
      <c r="G3045" s="5" t="s">
        <v>283</v>
      </c>
      <c r="H3045" s="6" t="s">
        <v>120</v>
      </c>
      <c r="I3045" s="4" t="s">
        <v>4563</v>
      </c>
      <c r="J3045" s="4" t="s">
        <v>121</v>
      </c>
      <c r="K3045" t="s">
        <v>230</v>
      </c>
      <c r="L3045" t="s">
        <v>4993</v>
      </c>
      <c r="M3045" t="s">
        <v>4994</v>
      </c>
      <c r="N3045" s="1" t="s">
        <v>247</v>
      </c>
    </row>
    <row r="3046" spans="1:14" x14ac:dyDescent="0.3">
      <c r="A3046" s="1" t="s">
        <v>4560</v>
      </c>
      <c r="B3046" t="s">
        <v>4920</v>
      </c>
      <c r="C3046" s="2" t="s">
        <v>4995</v>
      </c>
      <c r="D3046" t="s">
        <v>282</v>
      </c>
      <c r="E3046" s="3" t="s">
        <v>152</v>
      </c>
      <c r="F3046" s="14" t="s">
        <v>119</v>
      </c>
      <c r="G3046" s="5" t="s">
        <v>283</v>
      </c>
      <c r="H3046" s="6" t="s">
        <v>120</v>
      </c>
      <c r="I3046" s="4" t="s">
        <v>4563</v>
      </c>
      <c r="J3046" s="4" t="s">
        <v>121</v>
      </c>
      <c r="K3046" t="s">
        <v>230</v>
      </c>
      <c r="L3046" t="s">
        <v>4996</v>
      </c>
      <c r="M3046" t="s">
        <v>4997</v>
      </c>
      <c r="N3046" s="1" t="s">
        <v>247</v>
      </c>
    </row>
    <row r="3047" spans="1:14" x14ac:dyDescent="0.3">
      <c r="A3047" s="1" t="s">
        <v>4560</v>
      </c>
      <c r="B3047" t="s">
        <v>4920</v>
      </c>
      <c r="C3047" s="2" t="s">
        <v>4998</v>
      </c>
      <c r="D3047" t="s">
        <v>282</v>
      </c>
      <c r="E3047" s="3" t="s">
        <v>152</v>
      </c>
      <c r="F3047" s="14" t="s">
        <v>119</v>
      </c>
      <c r="G3047" s="5" t="s">
        <v>283</v>
      </c>
      <c r="H3047" s="6" t="s">
        <v>120</v>
      </c>
      <c r="I3047" s="4" t="s">
        <v>4563</v>
      </c>
      <c r="J3047" s="4" t="s">
        <v>121</v>
      </c>
      <c r="K3047" t="s">
        <v>230</v>
      </c>
      <c r="L3047" t="s">
        <v>4999</v>
      </c>
      <c r="M3047" t="s">
        <v>5000</v>
      </c>
      <c r="N3047" s="1" t="s">
        <v>247</v>
      </c>
    </row>
    <row r="3048" spans="1:14" x14ac:dyDescent="0.3">
      <c r="A3048" s="1" t="s">
        <v>4560</v>
      </c>
      <c r="B3048" t="s">
        <v>4920</v>
      </c>
      <c r="C3048" s="2" t="s">
        <v>5001</v>
      </c>
      <c r="D3048" t="s">
        <v>282</v>
      </c>
      <c r="E3048" s="3" t="s">
        <v>152</v>
      </c>
      <c r="F3048" s="14" t="s">
        <v>119</v>
      </c>
      <c r="G3048" s="5" t="s">
        <v>283</v>
      </c>
      <c r="H3048" s="6" t="s">
        <v>120</v>
      </c>
      <c r="I3048" s="4" t="s">
        <v>4563</v>
      </c>
      <c r="J3048" s="4" t="s">
        <v>121</v>
      </c>
      <c r="K3048" t="s">
        <v>230</v>
      </c>
      <c r="L3048" t="s">
        <v>5002</v>
      </c>
      <c r="M3048" t="s">
        <v>5003</v>
      </c>
      <c r="N3048" s="1" t="s">
        <v>247</v>
      </c>
    </row>
    <row r="3049" spans="1:14" x14ac:dyDescent="0.3">
      <c r="A3049" s="1" t="s">
        <v>4560</v>
      </c>
      <c r="B3049" t="s">
        <v>4920</v>
      </c>
      <c r="C3049" s="2" t="s">
        <v>5004</v>
      </c>
      <c r="D3049" t="s">
        <v>282</v>
      </c>
      <c r="E3049" s="3" t="s">
        <v>152</v>
      </c>
      <c r="F3049" s="14" t="s">
        <v>119</v>
      </c>
      <c r="G3049" s="5" t="s">
        <v>283</v>
      </c>
      <c r="H3049" s="6" t="s">
        <v>120</v>
      </c>
      <c r="I3049" s="4" t="s">
        <v>4563</v>
      </c>
      <c r="J3049" s="4" t="s">
        <v>121</v>
      </c>
      <c r="K3049" t="s">
        <v>230</v>
      </c>
      <c r="L3049" t="s">
        <v>5005</v>
      </c>
      <c r="M3049" t="s">
        <v>5006</v>
      </c>
      <c r="N3049" s="1" t="s">
        <v>247</v>
      </c>
    </row>
    <row r="3050" spans="1:14" x14ac:dyDescent="0.3">
      <c r="A3050" s="1" t="s">
        <v>4560</v>
      </c>
      <c r="B3050" t="s">
        <v>5007</v>
      </c>
      <c r="C3050" s="2" t="s">
        <v>5008</v>
      </c>
      <c r="D3050" t="s">
        <v>282</v>
      </c>
      <c r="E3050" s="3" t="s">
        <v>152</v>
      </c>
      <c r="F3050" s="14" t="s">
        <v>119</v>
      </c>
      <c r="G3050" s="5" t="s">
        <v>283</v>
      </c>
      <c r="H3050" s="6" t="s">
        <v>120</v>
      </c>
      <c r="I3050" s="4" t="s">
        <v>4563</v>
      </c>
      <c r="J3050" s="4" t="s">
        <v>121</v>
      </c>
      <c r="K3050" t="s">
        <v>387</v>
      </c>
      <c r="L3050" t="s">
        <v>4569</v>
      </c>
      <c r="M3050" t="s">
        <v>4924</v>
      </c>
      <c r="N3050" s="1" t="s">
        <v>247</v>
      </c>
    </row>
    <row r="3051" spans="1:14" x14ac:dyDescent="0.3">
      <c r="A3051" s="1" t="s">
        <v>4560</v>
      </c>
      <c r="B3051" t="s">
        <v>4920</v>
      </c>
      <c r="C3051" s="2" t="s">
        <v>5009</v>
      </c>
      <c r="D3051" t="s">
        <v>282</v>
      </c>
      <c r="E3051" s="3" t="s">
        <v>152</v>
      </c>
      <c r="F3051" s="14" t="s">
        <v>119</v>
      </c>
      <c r="G3051" s="5" t="s">
        <v>283</v>
      </c>
      <c r="H3051" s="6" t="s">
        <v>120</v>
      </c>
      <c r="I3051" s="4" t="s">
        <v>4563</v>
      </c>
      <c r="J3051" s="4" t="s">
        <v>121</v>
      </c>
      <c r="K3051" t="s">
        <v>230</v>
      </c>
      <c r="L3051" t="s">
        <v>5010</v>
      </c>
      <c r="M3051" t="s">
        <v>5011</v>
      </c>
      <c r="N3051" s="1" t="s">
        <v>247</v>
      </c>
    </row>
    <row r="3052" spans="1:14" x14ac:dyDescent="0.3">
      <c r="A3052" s="1" t="s">
        <v>4560</v>
      </c>
      <c r="B3052" t="s">
        <v>4920</v>
      </c>
      <c r="C3052" s="2" t="s">
        <v>5012</v>
      </c>
      <c r="D3052" t="s">
        <v>282</v>
      </c>
      <c r="E3052" s="3" t="s">
        <v>152</v>
      </c>
      <c r="F3052" s="14" t="s">
        <v>119</v>
      </c>
      <c r="G3052" s="5" t="s">
        <v>283</v>
      </c>
      <c r="H3052" s="6" t="s">
        <v>120</v>
      </c>
      <c r="I3052" s="4" t="s">
        <v>4563</v>
      </c>
      <c r="J3052" s="4" t="s">
        <v>121</v>
      </c>
      <c r="K3052" t="s">
        <v>230</v>
      </c>
      <c r="L3052" t="s">
        <v>5013</v>
      </c>
      <c r="M3052" t="s">
        <v>5014</v>
      </c>
      <c r="N3052" s="1" t="s">
        <v>247</v>
      </c>
    </row>
    <row r="3053" spans="1:14" x14ac:dyDescent="0.3">
      <c r="A3053" s="1" t="s">
        <v>4560</v>
      </c>
      <c r="B3053" t="s">
        <v>4920</v>
      </c>
      <c r="C3053" s="2" t="s">
        <v>5015</v>
      </c>
      <c r="D3053" t="s">
        <v>282</v>
      </c>
      <c r="E3053" s="3" t="s">
        <v>152</v>
      </c>
      <c r="F3053" s="14" t="s">
        <v>119</v>
      </c>
      <c r="G3053" s="5" t="s">
        <v>283</v>
      </c>
      <c r="H3053" s="6" t="s">
        <v>120</v>
      </c>
      <c r="I3053" s="4" t="s">
        <v>4563</v>
      </c>
      <c r="J3053" s="4" t="s">
        <v>121</v>
      </c>
      <c r="K3053" t="s">
        <v>230</v>
      </c>
      <c r="L3053" t="s">
        <v>5016</v>
      </c>
      <c r="M3053" t="s">
        <v>5017</v>
      </c>
      <c r="N3053" s="1" t="s">
        <v>247</v>
      </c>
    </row>
    <row r="3054" spans="1:14" x14ac:dyDescent="0.3">
      <c r="A3054" s="1" t="s">
        <v>4560</v>
      </c>
      <c r="B3054" t="s">
        <v>4920</v>
      </c>
      <c r="C3054" s="2" t="s">
        <v>5018</v>
      </c>
      <c r="D3054" t="s">
        <v>282</v>
      </c>
      <c r="E3054" s="3" t="s">
        <v>152</v>
      </c>
      <c r="F3054" s="14" t="s">
        <v>119</v>
      </c>
      <c r="G3054" s="5" t="s">
        <v>283</v>
      </c>
      <c r="H3054" s="6" t="s">
        <v>120</v>
      </c>
      <c r="I3054" s="4" t="s">
        <v>4563</v>
      </c>
      <c r="J3054" s="4" t="s">
        <v>121</v>
      </c>
      <c r="K3054" t="s">
        <v>230</v>
      </c>
      <c r="L3054" t="s">
        <v>5019</v>
      </c>
      <c r="M3054" t="s">
        <v>5020</v>
      </c>
      <c r="N3054" t="s">
        <v>247</v>
      </c>
    </row>
    <row r="3055" spans="1:14" x14ac:dyDescent="0.3">
      <c r="A3055" s="1" t="s">
        <v>4560</v>
      </c>
      <c r="B3055" t="s">
        <v>4920</v>
      </c>
      <c r="C3055" s="2" t="s">
        <v>5021</v>
      </c>
      <c r="D3055" t="s">
        <v>282</v>
      </c>
      <c r="E3055" s="3" t="s">
        <v>152</v>
      </c>
      <c r="F3055" s="14" t="s">
        <v>119</v>
      </c>
      <c r="G3055" s="5" t="s">
        <v>283</v>
      </c>
      <c r="H3055" s="6" t="s">
        <v>120</v>
      </c>
      <c r="I3055" s="4" t="s">
        <v>4563</v>
      </c>
      <c r="J3055" s="4" t="s">
        <v>121</v>
      </c>
      <c r="K3055" t="s">
        <v>230</v>
      </c>
      <c r="L3055" t="s">
        <v>5022</v>
      </c>
      <c r="M3055" t="s">
        <v>5023</v>
      </c>
      <c r="N3055" s="1" t="s">
        <v>247</v>
      </c>
    </row>
    <row r="3056" spans="1:14" x14ac:dyDescent="0.3">
      <c r="A3056" s="1" t="s">
        <v>4560</v>
      </c>
      <c r="B3056" t="s">
        <v>4920</v>
      </c>
      <c r="C3056" s="2" t="s">
        <v>5024</v>
      </c>
      <c r="D3056" t="s">
        <v>282</v>
      </c>
      <c r="E3056" s="3" t="s">
        <v>152</v>
      </c>
      <c r="F3056" s="14" t="s">
        <v>119</v>
      </c>
      <c r="G3056" s="5" t="s">
        <v>283</v>
      </c>
      <c r="H3056" s="6" t="s">
        <v>120</v>
      </c>
      <c r="I3056" s="4" t="s">
        <v>4563</v>
      </c>
      <c r="J3056" s="4" t="s">
        <v>121</v>
      </c>
      <c r="K3056" t="s">
        <v>230</v>
      </c>
      <c r="L3056" t="s">
        <v>5022</v>
      </c>
      <c r="M3056" t="s">
        <v>5023</v>
      </c>
      <c r="N3056" s="1" t="s">
        <v>247</v>
      </c>
    </row>
    <row r="3057" spans="1:14" x14ac:dyDescent="0.3">
      <c r="A3057" s="1" t="s">
        <v>4560</v>
      </c>
      <c r="B3057" t="s">
        <v>5007</v>
      </c>
      <c r="C3057" s="2" t="s">
        <v>5025</v>
      </c>
      <c r="D3057" t="s">
        <v>282</v>
      </c>
      <c r="E3057" s="3" t="s">
        <v>152</v>
      </c>
      <c r="F3057" s="14" t="s">
        <v>119</v>
      </c>
      <c r="G3057" s="5" t="s">
        <v>283</v>
      </c>
      <c r="H3057" s="6" t="s">
        <v>120</v>
      </c>
      <c r="I3057" s="4" t="s">
        <v>4563</v>
      </c>
      <c r="J3057" s="4" t="s">
        <v>121</v>
      </c>
      <c r="K3057" t="s">
        <v>235</v>
      </c>
      <c r="L3057" t="s">
        <v>4569</v>
      </c>
      <c r="M3057" t="s">
        <v>4924</v>
      </c>
      <c r="N3057" s="1" t="s">
        <v>247</v>
      </c>
    </row>
    <row r="3058" spans="1:14" x14ac:dyDescent="0.3">
      <c r="A3058" s="1" t="s">
        <v>4560</v>
      </c>
      <c r="B3058" t="s">
        <v>4920</v>
      </c>
      <c r="C3058" s="2" t="s">
        <v>5025</v>
      </c>
      <c r="D3058" t="s">
        <v>282</v>
      </c>
      <c r="E3058" s="3" t="s">
        <v>152</v>
      </c>
      <c r="F3058" s="14" t="s">
        <v>119</v>
      </c>
      <c r="G3058" s="5" t="s">
        <v>283</v>
      </c>
      <c r="H3058" s="6" t="s">
        <v>120</v>
      </c>
      <c r="I3058" s="4" t="s">
        <v>4563</v>
      </c>
      <c r="J3058" s="4" t="s">
        <v>121</v>
      </c>
      <c r="K3058" t="s">
        <v>235</v>
      </c>
      <c r="L3058" t="s">
        <v>4922</v>
      </c>
      <c r="M3058" t="s">
        <v>4629</v>
      </c>
      <c r="N3058" t="s">
        <v>247</v>
      </c>
    </row>
    <row r="3059" spans="1:14" x14ac:dyDescent="0.3">
      <c r="A3059" s="1" t="s">
        <v>4560</v>
      </c>
      <c r="B3059" t="s">
        <v>4920</v>
      </c>
      <c r="C3059" s="2" t="s">
        <v>5026</v>
      </c>
      <c r="D3059" t="s">
        <v>282</v>
      </c>
      <c r="E3059" s="3" t="s">
        <v>152</v>
      </c>
      <c r="F3059" s="14" t="s">
        <v>119</v>
      </c>
      <c r="G3059" s="5" t="s">
        <v>283</v>
      </c>
      <c r="H3059" s="6" t="s">
        <v>120</v>
      </c>
      <c r="I3059" s="4" t="s">
        <v>4563</v>
      </c>
      <c r="J3059" s="4" t="s">
        <v>121</v>
      </c>
      <c r="K3059" t="s">
        <v>387</v>
      </c>
      <c r="L3059" t="s">
        <v>4938</v>
      </c>
      <c r="M3059" t="s">
        <v>4631</v>
      </c>
      <c r="N3059" s="1" t="s">
        <v>247</v>
      </c>
    </row>
    <row r="3060" spans="1:14" x14ac:dyDescent="0.3">
      <c r="A3060" s="1" t="s">
        <v>4560</v>
      </c>
      <c r="B3060" t="s">
        <v>4920</v>
      </c>
      <c r="C3060" s="2" t="s">
        <v>5027</v>
      </c>
      <c r="D3060" t="s">
        <v>282</v>
      </c>
      <c r="E3060" s="3" t="s">
        <v>152</v>
      </c>
      <c r="F3060" s="14" t="s">
        <v>119</v>
      </c>
      <c r="G3060" s="5" t="s">
        <v>283</v>
      </c>
      <c r="H3060" s="6" t="s">
        <v>120</v>
      </c>
      <c r="I3060" s="4" t="s">
        <v>4563</v>
      </c>
      <c r="J3060" s="4" t="s">
        <v>121</v>
      </c>
      <c r="K3060" t="s">
        <v>387</v>
      </c>
      <c r="L3060" t="s">
        <v>4940</v>
      </c>
      <c r="M3060" t="s">
        <v>4633</v>
      </c>
      <c r="N3060" t="s">
        <v>247</v>
      </c>
    </row>
    <row r="3061" spans="1:14" x14ac:dyDescent="0.3">
      <c r="A3061" s="1" t="s">
        <v>4560</v>
      </c>
      <c r="B3061" t="s">
        <v>4920</v>
      </c>
      <c r="C3061" s="2" t="s">
        <v>5028</v>
      </c>
      <c r="D3061" t="s">
        <v>282</v>
      </c>
      <c r="E3061" s="3" t="s">
        <v>152</v>
      </c>
      <c r="F3061" s="14" t="s">
        <v>119</v>
      </c>
      <c r="G3061" s="5" t="s">
        <v>283</v>
      </c>
      <c r="H3061" s="6" t="s">
        <v>120</v>
      </c>
      <c r="I3061" s="4" t="s">
        <v>4563</v>
      </c>
      <c r="J3061" s="4" t="s">
        <v>121</v>
      </c>
      <c r="K3061" t="s">
        <v>230</v>
      </c>
      <c r="L3061" t="s">
        <v>5022</v>
      </c>
      <c r="M3061" t="s">
        <v>5023</v>
      </c>
      <c r="N3061" s="1" t="s">
        <v>247</v>
      </c>
    </row>
    <row r="3062" spans="1:14" x14ac:dyDescent="0.3">
      <c r="A3062" s="1" t="s">
        <v>4560</v>
      </c>
      <c r="B3062" t="s">
        <v>4920</v>
      </c>
      <c r="C3062" s="2" t="s">
        <v>5029</v>
      </c>
      <c r="D3062" t="s">
        <v>282</v>
      </c>
      <c r="E3062" s="3" t="s">
        <v>152</v>
      </c>
      <c r="F3062" s="14" t="s">
        <v>119</v>
      </c>
      <c r="G3062" s="5" t="s">
        <v>283</v>
      </c>
      <c r="H3062" s="6" t="s">
        <v>120</v>
      </c>
      <c r="I3062" s="4" t="s">
        <v>4563</v>
      </c>
      <c r="J3062" s="4" t="s">
        <v>121</v>
      </c>
      <c r="K3062" t="s">
        <v>230</v>
      </c>
      <c r="L3062" t="s">
        <v>5022</v>
      </c>
      <c r="M3062" t="s">
        <v>5023</v>
      </c>
      <c r="N3062" t="s">
        <v>247</v>
      </c>
    </row>
    <row r="3063" spans="1:14" x14ac:dyDescent="0.3">
      <c r="A3063" s="1" t="s">
        <v>4560</v>
      </c>
      <c r="B3063" t="s">
        <v>4920</v>
      </c>
      <c r="C3063" s="2" t="s">
        <v>5030</v>
      </c>
      <c r="D3063" t="s">
        <v>282</v>
      </c>
      <c r="E3063" s="3" t="s">
        <v>152</v>
      </c>
      <c r="F3063" s="14" t="s">
        <v>119</v>
      </c>
      <c r="G3063" s="5" t="s">
        <v>283</v>
      </c>
      <c r="H3063" s="6" t="s">
        <v>120</v>
      </c>
      <c r="I3063" s="4" t="s">
        <v>4563</v>
      </c>
      <c r="J3063" s="4" t="s">
        <v>121</v>
      </c>
      <c r="K3063" t="s">
        <v>230</v>
      </c>
      <c r="L3063" t="s">
        <v>5022</v>
      </c>
      <c r="M3063" t="s">
        <v>5023</v>
      </c>
      <c r="N3063" s="1" t="s">
        <v>247</v>
      </c>
    </row>
    <row r="3064" spans="1:14" x14ac:dyDescent="0.3">
      <c r="A3064" s="1" t="s">
        <v>4560</v>
      </c>
      <c r="B3064" t="s">
        <v>4920</v>
      </c>
      <c r="C3064" s="2" t="s">
        <v>5031</v>
      </c>
      <c r="D3064" t="s">
        <v>282</v>
      </c>
      <c r="E3064" s="3" t="s">
        <v>152</v>
      </c>
      <c r="F3064" s="14" t="s">
        <v>119</v>
      </c>
      <c r="G3064" s="5" t="s">
        <v>283</v>
      </c>
      <c r="H3064" s="6" t="s">
        <v>120</v>
      </c>
      <c r="I3064" s="4" t="s">
        <v>4563</v>
      </c>
      <c r="J3064" s="4" t="s">
        <v>121</v>
      </c>
      <c r="K3064" t="s">
        <v>230</v>
      </c>
      <c r="L3064" t="s">
        <v>5022</v>
      </c>
      <c r="M3064" t="s">
        <v>5023</v>
      </c>
      <c r="N3064" s="1" t="s">
        <v>247</v>
      </c>
    </row>
    <row r="3065" spans="1:14" x14ac:dyDescent="0.3">
      <c r="A3065" s="1" t="s">
        <v>4560</v>
      </c>
      <c r="B3065" t="s">
        <v>4920</v>
      </c>
      <c r="C3065" s="2" t="s">
        <v>5032</v>
      </c>
      <c r="D3065" t="s">
        <v>282</v>
      </c>
      <c r="E3065" s="3" t="s">
        <v>152</v>
      </c>
      <c r="F3065" s="14" t="s">
        <v>119</v>
      </c>
      <c r="G3065" s="5" t="s">
        <v>283</v>
      </c>
      <c r="H3065" s="6" t="s">
        <v>120</v>
      </c>
      <c r="I3065" s="4" t="s">
        <v>4563</v>
      </c>
      <c r="J3065" s="4" t="s">
        <v>121</v>
      </c>
      <c r="K3065" t="s">
        <v>387</v>
      </c>
      <c r="L3065" t="s">
        <v>5033</v>
      </c>
      <c r="M3065" t="s">
        <v>4635</v>
      </c>
      <c r="N3065" t="s">
        <v>247</v>
      </c>
    </row>
    <row r="3066" spans="1:14" x14ac:dyDescent="0.3">
      <c r="A3066" s="1" t="s">
        <v>4560</v>
      </c>
      <c r="B3066" t="s">
        <v>4920</v>
      </c>
      <c r="C3066" s="2" t="s">
        <v>5034</v>
      </c>
      <c r="D3066" t="s">
        <v>282</v>
      </c>
      <c r="E3066" s="3" t="s">
        <v>152</v>
      </c>
      <c r="F3066" s="14" t="s">
        <v>119</v>
      </c>
      <c r="G3066" s="5" t="s">
        <v>283</v>
      </c>
      <c r="H3066" s="6" t="s">
        <v>120</v>
      </c>
      <c r="I3066" s="4" t="s">
        <v>4563</v>
      </c>
      <c r="J3066" s="4" t="s">
        <v>121</v>
      </c>
      <c r="K3066" t="s">
        <v>230</v>
      </c>
      <c r="L3066" t="s">
        <v>5022</v>
      </c>
      <c r="M3066" t="s">
        <v>5023</v>
      </c>
      <c r="N3066" s="1" t="s">
        <v>247</v>
      </c>
    </row>
    <row r="3067" spans="1:14" x14ac:dyDescent="0.3">
      <c r="A3067" s="1" t="s">
        <v>4560</v>
      </c>
      <c r="B3067" t="s">
        <v>4920</v>
      </c>
      <c r="C3067" s="2" t="s">
        <v>5035</v>
      </c>
      <c r="D3067" t="s">
        <v>282</v>
      </c>
      <c r="E3067" s="3" t="s">
        <v>152</v>
      </c>
      <c r="F3067" s="14" t="s">
        <v>119</v>
      </c>
      <c r="G3067" s="5" t="s">
        <v>283</v>
      </c>
      <c r="H3067" s="6" t="s">
        <v>120</v>
      </c>
      <c r="I3067" s="4" t="s">
        <v>4563</v>
      </c>
      <c r="J3067" s="4" t="s">
        <v>121</v>
      </c>
      <c r="K3067" t="s">
        <v>230</v>
      </c>
      <c r="L3067" t="s">
        <v>5022</v>
      </c>
      <c r="M3067" t="s">
        <v>5023</v>
      </c>
      <c r="N3067" s="1" t="s">
        <v>247</v>
      </c>
    </row>
    <row r="3068" spans="1:14" x14ac:dyDescent="0.3">
      <c r="A3068" s="1" t="s">
        <v>4560</v>
      </c>
      <c r="B3068" t="s">
        <v>4920</v>
      </c>
      <c r="C3068" s="2" t="s">
        <v>5036</v>
      </c>
      <c r="D3068" t="s">
        <v>282</v>
      </c>
      <c r="E3068" s="3" t="s">
        <v>152</v>
      </c>
      <c r="F3068" s="14" t="s">
        <v>119</v>
      </c>
      <c r="G3068" s="5" t="s">
        <v>283</v>
      </c>
      <c r="H3068" s="6" t="s">
        <v>120</v>
      </c>
      <c r="I3068" s="4" t="s">
        <v>4563</v>
      </c>
      <c r="J3068" s="4" t="s">
        <v>121</v>
      </c>
      <c r="K3068" t="s">
        <v>230</v>
      </c>
      <c r="L3068" t="s">
        <v>5022</v>
      </c>
      <c r="M3068" t="s">
        <v>5023</v>
      </c>
      <c r="N3068" s="1" t="s">
        <v>247</v>
      </c>
    </row>
    <row r="3069" spans="1:14" x14ac:dyDescent="0.3">
      <c r="A3069" s="1" t="s">
        <v>4560</v>
      </c>
      <c r="B3069" t="s">
        <v>4920</v>
      </c>
      <c r="C3069" s="2" t="s">
        <v>5037</v>
      </c>
      <c r="D3069" t="s">
        <v>282</v>
      </c>
      <c r="E3069" s="3" t="s">
        <v>152</v>
      </c>
      <c r="F3069" s="14" t="s">
        <v>119</v>
      </c>
      <c r="G3069" s="5" t="s">
        <v>283</v>
      </c>
      <c r="H3069" s="6" t="s">
        <v>120</v>
      </c>
      <c r="I3069" s="4" t="s">
        <v>4563</v>
      </c>
      <c r="J3069" s="4" t="s">
        <v>121</v>
      </c>
      <c r="K3069" t="s">
        <v>238</v>
      </c>
      <c r="L3069" t="s">
        <v>4943</v>
      </c>
      <c r="M3069" t="s">
        <v>4637</v>
      </c>
      <c r="N3069" s="1" t="s">
        <v>247</v>
      </c>
    </row>
    <row r="3070" spans="1:14" x14ac:dyDescent="0.3">
      <c r="A3070" s="1" t="s">
        <v>4560</v>
      </c>
      <c r="B3070" t="s">
        <v>4920</v>
      </c>
      <c r="C3070" s="2" t="s">
        <v>5038</v>
      </c>
      <c r="D3070" t="s">
        <v>282</v>
      </c>
      <c r="E3070" s="3" t="s">
        <v>152</v>
      </c>
      <c r="F3070" s="14" t="s">
        <v>119</v>
      </c>
      <c r="G3070" s="5" t="s">
        <v>283</v>
      </c>
      <c r="H3070" s="6" t="s">
        <v>120</v>
      </c>
      <c r="I3070" s="4" t="s">
        <v>4563</v>
      </c>
      <c r="J3070" s="4" t="s">
        <v>121</v>
      </c>
      <c r="K3070" t="s">
        <v>230</v>
      </c>
      <c r="L3070" t="s">
        <v>5022</v>
      </c>
      <c r="M3070" t="s">
        <v>5023</v>
      </c>
      <c r="N3070" s="1" t="s">
        <v>247</v>
      </c>
    </row>
    <row r="3071" spans="1:14" x14ac:dyDescent="0.3">
      <c r="A3071" s="1" t="s">
        <v>4560</v>
      </c>
      <c r="B3071" t="s">
        <v>4920</v>
      </c>
      <c r="C3071" s="2" t="s">
        <v>5039</v>
      </c>
      <c r="D3071" t="s">
        <v>282</v>
      </c>
      <c r="E3071" s="3" t="s">
        <v>152</v>
      </c>
      <c r="F3071" s="14" t="s">
        <v>119</v>
      </c>
      <c r="G3071" s="5" t="s">
        <v>283</v>
      </c>
      <c r="H3071" s="6" t="s">
        <v>120</v>
      </c>
      <c r="I3071" s="4" t="s">
        <v>4563</v>
      </c>
      <c r="J3071" s="4" t="s">
        <v>121</v>
      </c>
      <c r="K3071" t="s">
        <v>238</v>
      </c>
      <c r="L3071" t="s">
        <v>4945</v>
      </c>
      <c r="M3071" t="s">
        <v>4639</v>
      </c>
      <c r="N3071" s="1" t="s">
        <v>247</v>
      </c>
    </row>
    <row r="3072" spans="1:14" x14ac:dyDescent="0.3">
      <c r="A3072" s="1" t="s">
        <v>4560</v>
      </c>
      <c r="B3072" t="s">
        <v>4920</v>
      </c>
      <c r="C3072" s="2" t="s">
        <v>5040</v>
      </c>
      <c r="D3072" t="s">
        <v>282</v>
      </c>
      <c r="E3072" s="3" t="s">
        <v>152</v>
      </c>
      <c r="F3072" s="14" t="s">
        <v>119</v>
      </c>
      <c r="G3072" s="5" t="s">
        <v>283</v>
      </c>
      <c r="H3072" s="6" t="s">
        <v>120</v>
      </c>
      <c r="I3072" s="4" t="s">
        <v>4563</v>
      </c>
      <c r="J3072" s="4" t="s">
        <v>121</v>
      </c>
      <c r="K3072" t="s">
        <v>230</v>
      </c>
      <c r="L3072" t="s">
        <v>5022</v>
      </c>
      <c r="M3072" t="s">
        <v>5023</v>
      </c>
      <c r="N3072" t="s">
        <v>247</v>
      </c>
    </row>
    <row r="3073" spans="1:14" x14ac:dyDescent="0.3">
      <c r="A3073" s="1" t="s">
        <v>4560</v>
      </c>
      <c r="B3073" t="s">
        <v>4920</v>
      </c>
      <c r="C3073" s="2" t="s">
        <v>5041</v>
      </c>
      <c r="D3073" t="s">
        <v>282</v>
      </c>
      <c r="E3073" s="3" t="s">
        <v>152</v>
      </c>
      <c r="F3073" s="14" t="s">
        <v>119</v>
      </c>
      <c r="G3073" s="5" t="s">
        <v>283</v>
      </c>
      <c r="H3073" s="6" t="s">
        <v>120</v>
      </c>
      <c r="I3073" s="4" t="s">
        <v>4563</v>
      </c>
      <c r="J3073" s="4" t="s">
        <v>121</v>
      </c>
      <c r="K3073" t="s">
        <v>235</v>
      </c>
      <c r="L3073" t="s">
        <v>4947</v>
      </c>
      <c r="M3073" t="s">
        <v>4641</v>
      </c>
      <c r="N3073" s="1" t="s">
        <v>247</v>
      </c>
    </row>
    <row r="3074" spans="1:14" x14ac:dyDescent="0.3">
      <c r="A3074" s="1" t="s">
        <v>4560</v>
      </c>
      <c r="B3074" t="s">
        <v>4920</v>
      </c>
      <c r="C3074" s="2" t="s">
        <v>5042</v>
      </c>
      <c r="D3074" t="s">
        <v>282</v>
      </c>
      <c r="E3074" s="3" t="s">
        <v>152</v>
      </c>
      <c r="F3074" s="14" t="s">
        <v>119</v>
      </c>
      <c r="G3074" s="5" t="s">
        <v>283</v>
      </c>
      <c r="H3074" s="6" t="s">
        <v>120</v>
      </c>
      <c r="I3074" s="4" t="s">
        <v>4563</v>
      </c>
      <c r="J3074" s="4" t="s">
        <v>121</v>
      </c>
      <c r="K3074" t="s">
        <v>230</v>
      </c>
      <c r="L3074" t="s">
        <v>5022</v>
      </c>
      <c r="M3074" t="s">
        <v>5023</v>
      </c>
      <c r="N3074" s="1" t="s">
        <v>247</v>
      </c>
    </row>
    <row r="3075" spans="1:14" x14ac:dyDescent="0.3">
      <c r="A3075" s="1" t="s">
        <v>4560</v>
      </c>
      <c r="B3075" t="s">
        <v>4920</v>
      </c>
      <c r="C3075" s="2" t="s">
        <v>5043</v>
      </c>
      <c r="D3075" t="s">
        <v>282</v>
      </c>
      <c r="E3075" s="3" t="s">
        <v>152</v>
      </c>
      <c r="F3075" s="14" t="s">
        <v>119</v>
      </c>
      <c r="G3075" s="5" t="s">
        <v>283</v>
      </c>
      <c r="H3075" s="6" t="s">
        <v>120</v>
      </c>
      <c r="I3075" s="4" t="s">
        <v>4563</v>
      </c>
      <c r="J3075" s="4" t="s">
        <v>121</v>
      </c>
      <c r="K3075" t="s">
        <v>4259</v>
      </c>
      <c r="L3075" t="s">
        <v>4949</v>
      </c>
      <c r="M3075" t="s">
        <v>4645</v>
      </c>
      <c r="N3075" s="1" t="s">
        <v>247</v>
      </c>
    </row>
    <row r="3076" spans="1:14" x14ac:dyDescent="0.3">
      <c r="A3076" s="1" t="s">
        <v>4560</v>
      </c>
      <c r="B3076" t="s">
        <v>5044</v>
      </c>
      <c r="C3076" s="2" t="s">
        <v>5045</v>
      </c>
      <c r="D3076" t="s">
        <v>282</v>
      </c>
      <c r="E3076" s="3" t="s">
        <v>152</v>
      </c>
      <c r="F3076" s="14" t="s">
        <v>119</v>
      </c>
      <c r="G3076" s="5" t="s">
        <v>292</v>
      </c>
      <c r="H3076" s="6" t="s">
        <v>120</v>
      </c>
      <c r="I3076" s="4" t="s">
        <v>4563</v>
      </c>
      <c r="J3076" s="4" t="s">
        <v>121</v>
      </c>
      <c r="K3076" t="s">
        <v>230</v>
      </c>
      <c r="L3076" t="s">
        <v>5046</v>
      </c>
      <c r="M3076" t="s">
        <v>5047</v>
      </c>
      <c r="N3076" s="1" t="s">
        <v>247</v>
      </c>
    </row>
    <row r="3077" spans="1:14" x14ac:dyDescent="0.3">
      <c r="A3077" s="1" t="s">
        <v>4560</v>
      </c>
      <c r="B3077" t="s">
        <v>5048</v>
      </c>
      <c r="C3077" s="2" t="s">
        <v>5049</v>
      </c>
      <c r="D3077" t="s">
        <v>282</v>
      </c>
      <c r="E3077" s="3" t="s">
        <v>152</v>
      </c>
      <c r="F3077" s="14" t="s">
        <v>119</v>
      </c>
      <c r="G3077" s="5" t="s">
        <v>564</v>
      </c>
      <c r="H3077" s="6" t="s">
        <v>120</v>
      </c>
      <c r="I3077" s="4" t="s">
        <v>4563</v>
      </c>
      <c r="J3077" s="4" t="s">
        <v>121</v>
      </c>
      <c r="K3077" t="s">
        <v>230</v>
      </c>
      <c r="L3077" t="s">
        <v>5050</v>
      </c>
      <c r="M3077" t="s">
        <v>5051</v>
      </c>
      <c r="N3077" s="1" t="s">
        <v>247</v>
      </c>
    </row>
    <row r="3078" spans="1:14" x14ac:dyDescent="0.3">
      <c r="A3078" s="1" t="s">
        <v>4560</v>
      </c>
      <c r="B3078" t="s">
        <v>5048</v>
      </c>
      <c r="C3078" s="2" t="s">
        <v>5052</v>
      </c>
      <c r="D3078" t="s">
        <v>282</v>
      </c>
      <c r="E3078" s="3" t="s">
        <v>152</v>
      </c>
      <c r="F3078" s="14" t="s">
        <v>119</v>
      </c>
      <c r="G3078" s="5" t="s">
        <v>564</v>
      </c>
      <c r="H3078" s="6" t="s">
        <v>120</v>
      </c>
      <c r="I3078" s="4" t="s">
        <v>4563</v>
      </c>
      <c r="J3078" s="4" t="s">
        <v>121</v>
      </c>
      <c r="K3078" t="s">
        <v>230</v>
      </c>
      <c r="L3078" t="s">
        <v>5050</v>
      </c>
      <c r="M3078" t="s">
        <v>5051</v>
      </c>
      <c r="N3078" s="1" t="s">
        <v>247</v>
      </c>
    </row>
    <row r="3079" spans="1:14" x14ac:dyDescent="0.3">
      <c r="A3079" s="1" t="s">
        <v>4560</v>
      </c>
      <c r="B3079" t="s">
        <v>5053</v>
      </c>
      <c r="C3079" s="2" t="s">
        <v>5054</v>
      </c>
      <c r="D3079" t="s">
        <v>282</v>
      </c>
      <c r="E3079" s="3" t="s">
        <v>152</v>
      </c>
      <c r="F3079" s="14" t="s">
        <v>119</v>
      </c>
      <c r="G3079" s="5" t="s">
        <v>1210</v>
      </c>
      <c r="H3079" s="6" t="s">
        <v>120</v>
      </c>
      <c r="I3079" s="4" t="s">
        <v>4563</v>
      </c>
      <c r="J3079" s="4" t="s">
        <v>121</v>
      </c>
      <c r="K3079" t="s">
        <v>230</v>
      </c>
      <c r="L3079" t="s">
        <v>5055</v>
      </c>
      <c r="M3079" t="s">
        <v>5056</v>
      </c>
      <c r="N3079" s="1" t="s">
        <v>247</v>
      </c>
    </row>
    <row r="3080" spans="1:14" x14ac:dyDescent="0.3">
      <c r="A3080" s="1" t="s">
        <v>4560</v>
      </c>
      <c r="B3080" t="s">
        <v>5053</v>
      </c>
      <c r="C3080" s="2" t="s">
        <v>5057</v>
      </c>
      <c r="D3080" t="s">
        <v>282</v>
      </c>
      <c r="E3080" s="3" t="s">
        <v>152</v>
      </c>
      <c r="F3080" s="14" t="s">
        <v>119</v>
      </c>
      <c r="G3080" s="5" t="s">
        <v>1210</v>
      </c>
      <c r="H3080" s="6" t="s">
        <v>120</v>
      </c>
      <c r="I3080" s="4" t="s">
        <v>4563</v>
      </c>
      <c r="J3080" s="4" t="s">
        <v>121</v>
      </c>
      <c r="K3080" t="s">
        <v>230</v>
      </c>
      <c r="L3080" t="s">
        <v>5058</v>
      </c>
      <c r="M3080" t="s">
        <v>4627</v>
      </c>
      <c r="N3080" s="1" t="s">
        <v>247</v>
      </c>
    </row>
    <row r="3081" spans="1:14" x14ac:dyDescent="0.3">
      <c r="A3081" s="1" t="s">
        <v>4560</v>
      </c>
      <c r="B3081" t="s">
        <v>5053</v>
      </c>
      <c r="C3081" s="2" t="s">
        <v>5059</v>
      </c>
      <c r="D3081" t="s">
        <v>282</v>
      </c>
      <c r="E3081" s="3" t="s">
        <v>152</v>
      </c>
      <c r="F3081" s="14" t="s">
        <v>119</v>
      </c>
      <c r="G3081" s="5" t="s">
        <v>1210</v>
      </c>
      <c r="H3081" s="6" t="s">
        <v>120</v>
      </c>
      <c r="I3081" s="4" t="s">
        <v>4563</v>
      </c>
      <c r="J3081" s="4" t="s">
        <v>121</v>
      </c>
      <c r="K3081" t="s">
        <v>230</v>
      </c>
      <c r="L3081" t="s">
        <v>5060</v>
      </c>
      <c r="M3081" t="s">
        <v>4629</v>
      </c>
      <c r="N3081" s="1" t="s">
        <v>247</v>
      </c>
    </row>
    <row r="3082" spans="1:14" x14ac:dyDescent="0.3">
      <c r="A3082" s="1" t="s">
        <v>4560</v>
      </c>
      <c r="B3082" t="s">
        <v>5053</v>
      </c>
      <c r="C3082" s="2" t="s">
        <v>5061</v>
      </c>
      <c r="D3082" t="s">
        <v>282</v>
      </c>
      <c r="E3082" s="3" t="s">
        <v>152</v>
      </c>
      <c r="F3082" s="14" t="s">
        <v>119</v>
      </c>
      <c r="G3082" s="5" t="s">
        <v>1210</v>
      </c>
      <c r="H3082" s="6" t="s">
        <v>120</v>
      </c>
      <c r="I3082" s="4" t="s">
        <v>4563</v>
      </c>
      <c r="J3082" s="4" t="s">
        <v>121</v>
      </c>
      <c r="K3082" t="s">
        <v>230</v>
      </c>
      <c r="L3082" t="s">
        <v>5062</v>
      </c>
      <c r="M3082" t="s">
        <v>4631</v>
      </c>
      <c r="N3082" s="1" t="s">
        <v>247</v>
      </c>
    </row>
    <row r="3083" spans="1:14" x14ac:dyDescent="0.3">
      <c r="A3083" s="1" t="s">
        <v>4560</v>
      </c>
      <c r="B3083" t="s">
        <v>5053</v>
      </c>
      <c r="C3083" s="2" t="s">
        <v>5063</v>
      </c>
      <c r="D3083" t="s">
        <v>282</v>
      </c>
      <c r="E3083" s="3" t="s">
        <v>152</v>
      </c>
      <c r="F3083" s="14" t="s">
        <v>119</v>
      </c>
      <c r="G3083" s="5" t="s">
        <v>1210</v>
      </c>
      <c r="H3083" s="6" t="s">
        <v>120</v>
      </c>
      <c r="I3083" s="4" t="s">
        <v>4563</v>
      </c>
      <c r="J3083" s="4" t="s">
        <v>121</v>
      </c>
      <c r="K3083" t="s">
        <v>230</v>
      </c>
      <c r="L3083" t="s">
        <v>5064</v>
      </c>
      <c r="M3083" t="s">
        <v>4633</v>
      </c>
      <c r="N3083" s="1" t="s">
        <v>247</v>
      </c>
    </row>
    <row r="3084" spans="1:14" x14ac:dyDescent="0.3">
      <c r="A3084" s="1" t="s">
        <v>4560</v>
      </c>
      <c r="B3084" t="s">
        <v>5053</v>
      </c>
      <c r="C3084" s="2" t="s">
        <v>5065</v>
      </c>
      <c r="D3084" t="s">
        <v>282</v>
      </c>
      <c r="E3084" s="3" t="s">
        <v>152</v>
      </c>
      <c r="F3084" s="14" t="s">
        <v>119</v>
      </c>
      <c r="G3084" s="5" t="s">
        <v>1210</v>
      </c>
      <c r="H3084" s="6" t="s">
        <v>120</v>
      </c>
      <c r="I3084" s="4" t="s">
        <v>4563</v>
      </c>
      <c r="J3084" s="4" t="s">
        <v>121</v>
      </c>
      <c r="K3084" t="s">
        <v>230</v>
      </c>
      <c r="L3084" t="s">
        <v>5066</v>
      </c>
      <c r="M3084" t="s">
        <v>4635</v>
      </c>
      <c r="N3084" s="1" t="s">
        <v>247</v>
      </c>
    </row>
    <row r="3085" spans="1:14" x14ac:dyDescent="0.3">
      <c r="A3085" s="1" t="s">
        <v>4560</v>
      </c>
      <c r="B3085" t="s">
        <v>5053</v>
      </c>
      <c r="C3085" s="2" t="s">
        <v>5067</v>
      </c>
      <c r="D3085" t="s">
        <v>282</v>
      </c>
      <c r="E3085" s="3" t="s">
        <v>152</v>
      </c>
      <c r="F3085" s="14" t="s">
        <v>119</v>
      </c>
      <c r="G3085" s="5" t="s">
        <v>1210</v>
      </c>
      <c r="H3085" s="6" t="s">
        <v>120</v>
      </c>
      <c r="I3085" s="4" t="s">
        <v>4563</v>
      </c>
      <c r="J3085" s="4" t="s">
        <v>121</v>
      </c>
      <c r="K3085" t="s">
        <v>230</v>
      </c>
      <c r="L3085" t="s">
        <v>5068</v>
      </c>
      <c r="M3085" t="s">
        <v>4637</v>
      </c>
      <c r="N3085" s="1" t="s">
        <v>247</v>
      </c>
    </row>
    <row r="3086" spans="1:14" x14ac:dyDescent="0.3">
      <c r="A3086" s="1" t="s">
        <v>4560</v>
      </c>
      <c r="B3086" t="s">
        <v>5053</v>
      </c>
      <c r="C3086" s="2" t="s">
        <v>5069</v>
      </c>
      <c r="D3086" t="s">
        <v>282</v>
      </c>
      <c r="E3086" s="3" t="s">
        <v>152</v>
      </c>
      <c r="F3086" s="14" t="s">
        <v>119</v>
      </c>
      <c r="G3086" s="5" t="s">
        <v>1210</v>
      </c>
      <c r="H3086" s="6" t="s">
        <v>120</v>
      </c>
      <c r="I3086" s="4" t="s">
        <v>4563</v>
      </c>
      <c r="J3086" s="4" t="s">
        <v>121</v>
      </c>
      <c r="K3086" t="s">
        <v>230</v>
      </c>
      <c r="L3086" t="s">
        <v>5070</v>
      </c>
      <c r="M3086" t="s">
        <v>4639</v>
      </c>
      <c r="N3086" s="1" t="s">
        <v>247</v>
      </c>
    </row>
    <row r="3087" spans="1:14" x14ac:dyDescent="0.3">
      <c r="A3087" s="1" t="s">
        <v>4560</v>
      </c>
      <c r="B3087" t="s">
        <v>5053</v>
      </c>
      <c r="C3087" s="2" t="s">
        <v>5071</v>
      </c>
      <c r="D3087" t="s">
        <v>282</v>
      </c>
      <c r="E3087" s="3" t="s">
        <v>152</v>
      </c>
      <c r="F3087" s="14" t="s">
        <v>119</v>
      </c>
      <c r="G3087" s="5" t="s">
        <v>1210</v>
      </c>
      <c r="H3087" s="6" t="s">
        <v>120</v>
      </c>
      <c r="I3087" s="4" t="s">
        <v>4563</v>
      </c>
      <c r="J3087" s="4" t="s">
        <v>121</v>
      </c>
      <c r="K3087" t="s">
        <v>230</v>
      </c>
      <c r="L3087" t="s">
        <v>5072</v>
      </c>
      <c r="M3087" t="s">
        <v>4641</v>
      </c>
      <c r="N3087" s="1" t="s">
        <v>247</v>
      </c>
    </row>
    <row r="3088" spans="1:14" x14ac:dyDescent="0.3">
      <c r="A3088" s="1" t="s">
        <v>4560</v>
      </c>
      <c r="B3088" t="s">
        <v>5053</v>
      </c>
      <c r="C3088" s="2" t="s">
        <v>5073</v>
      </c>
      <c r="D3088" t="s">
        <v>282</v>
      </c>
      <c r="E3088" s="3" t="s">
        <v>152</v>
      </c>
      <c r="F3088" s="14" t="s">
        <v>119</v>
      </c>
      <c r="G3088" s="5" t="s">
        <v>1210</v>
      </c>
      <c r="H3088" s="6" t="s">
        <v>120</v>
      </c>
      <c r="I3088" s="4" t="s">
        <v>4563</v>
      </c>
      <c r="J3088" s="4" t="s">
        <v>121</v>
      </c>
      <c r="K3088" t="s">
        <v>230</v>
      </c>
      <c r="L3088" t="s">
        <v>5074</v>
      </c>
      <c r="M3088" t="s">
        <v>4645</v>
      </c>
      <c r="N3088" s="1" t="s">
        <v>247</v>
      </c>
    </row>
    <row r="3089" spans="1:14" x14ac:dyDescent="0.3">
      <c r="A3089" s="1" t="s">
        <v>4560</v>
      </c>
      <c r="B3089" t="s">
        <v>5053</v>
      </c>
      <c r="C3089" s="2" t="s">
        <v>5075</v>
      </c>
      <c r="D3089" t="s">
        <v>282</v>
      </c>
      <c r="E3089" s="3" t="s">
        <v>152</v>
      </c>
      <c r="F3089" s="14" t="s">
        <v>119</v>
      </c>
      <c r="G3089" s="5" t="s">
        <v>1210</v>
      </c>
      <c r="H3089" s="6" t="s">
        <v>120</v>
      </c>
      <c r="I3089" s="4" t="s">
        <v>4563</v>
      </c>
      <c r="J3089" s="4" t="s">
        <v>121</v>
      </c>
      <c r="K3089" t="s">
        <v>230</v>
      </c>
      <c r="L3089" t="s">
        <v>5076</v>
      </c>
      <c r="M3089" t="s">
        <v>4647</v>
      </c>
      <c r="N3089" s="1" t="s">
        <v>247</v>
      </c>
    </row>
    <row r="3090" spans="1:14" x14ac:dyDescent="0.3">
      <c r="A3090" s="1" t="s">
        <v>4560</v>
      </c>
      <c r="B3090" t="s">
        <v>5053</v>
      </c>
      <c r="C3090" s="2" t="s">
        <v>5077</v>
      </c>
      <c r="D3090" t="s">
        <v>282</v>
      </c>
      <c r="E3090" s="3" t="s">
        <v>152</v>
      </c>
      <c r="F3090" s="14" t="s">
        <v>119</v>
      </c>
      <c r="G3090" s="5" t="s">
        <v>1210</v>
      </c>
      <c r="H3090" s="6" t="s">
        <v>120</v>
      </c>
      <c r="I3090" s="4" t="s">
        <v>4563</v>
      </c>
      <c r="J3090" s="4" t="s">
        <v>121</v>
      </c>
      <c r="K3090" t="s">
        <v>230</v>
      </c>
      <c r="L3090" t="s">
        <v>5078</v>
      </c>
      <c r="M3090" t="s">
        <v>4649</v>
      </c>
      <c r="N3090" s="1" t="s">
        <v>247</v>
      </c>
    </row>
    <row r="3091" spans="1:14" x14ac:dyDescent="0.3">
      <c r="A3091" s="1" t="s">
        <v>4560</v>
      </c>
      <c r="B3091" t="s">
        <v>5053</v>
      </c>
      <c r="C3091" s="2" t="s">
        <v>5079</v>
      </c>
      <c r="D3091" t="s">
        <v>282</v>
      </c>
      <c r="E3091" s="3" t="s">
        <v>152</v>
      </c>
      <c r="F3091" s="14" t="s">
        <v>119</v>
      </c>
      <c r="G3091" s="5" t="s">
        <v>1210</v>
      </c>
      <c r="H3091" s="6" t="s">
        <v>120</v>
      </c>
      <c r="I3091" s="4" t="s">
        <v>4563</v>
      </c>
      <c r="J3091" s="4" t="s">
        <v>121</v>
      </c>
      <c r="K3091" t="s">
        <v>238</v>
      </c>
      <c r="L3091" t="s">
        <v>5055</v>
      </c>
      <c r="M3091" t="s">
        <v>5056</v>
      </c>
      <c r="N3091" s="1" t="s">
        <v>247</v>
      </c>
    </row>
    <row r="3092" spans="1:14" x14ac:dyDescent="0.3">
      <c r="A3092" s="1" t="s">
        <v>4560</v>
      </c>
      <c r="B3092" t="s">
        <v>5053</v>
      </c>
      <c r="C3092" s="2" t="s">
        <v>5080</v>
      </c>
      <c r="D3092" t="s">
        <v>282</v>
      </c>
      <c r="E3092" s="3" t="s">
        <v>152</v>
      </c>
      <c r="F3092" s="14" t="s">
        <v>119</v>
      </c>
      <c r="G3092" s="5" t="s">
        <v>1210</v>
      </c>
      <c r="H3092" s="6" t="s">
        <v>120</v>
      </c>
      <c r="I3092" s="4" t="s">
        <v>4563</v>
      </c>
      <c r="J3092" s="4" t="s">
        <v>121</v>
      </c>
      <c r="K3092" t="s">
        <v>230</v>
      </c>
      <c r="L3092" t="s">
        <v>5081</v>
      </c>
      <c r="M3092" t="s">
        <v>4903</v>
      </c>
      <c r="N3092" s="1" t="s">
        <v>247</v>
      </c>
    </row>
    <row r="3093" spans="1:14" x14ac:dyDescent="0.3">
      <c r="A3093" s="1" t="s">
        <v>4560</v>
      </c>
      <c r="B3093" t="s">
        <v>5053</v>
      </c>
      <c r="C3093" s="2" t="s">
        <v>5082</v>
      </c>
      <c r="D3093" t="s">
        <v>282</v>
      </c>
      <c r="E3093" s="3" t="s">
        <v>152</v>
      </c>
      <c r="F3093" s="14" t="s">
        <v>119</v>
      </c>
      <c r="G3093" s="5" t="s">
        <v>1210</v>
      </c>
      <c r="H3093" s="6" t="s">
        <v>120</v>
      </c>
      <c r="I3093" s="4" t="s">
        <v>4563</v>
      </c>
      <c r="J3093" s="4" t="s">
        <v>121</v>
      </c>
      <c r="K3093" t="s">
        <v>230</v>
      </c>
      <c r="L3093" t="s">
        <v>5083</v>
      </c>
      <c r="M3093" t="s">
        <v>4905</v>
      </c>
      <c r="N3093" s="1" t="s">
        <v>247</v>
      </c>
    </row>
    <row r="3094" spans="1:14" x14ac:dyDescent="0.3">
      <c r="A3094" s="1" t="s">
        <v>4560</v>
      </c>
      <c r="B3094" t="s">
        <v>5053</v>
      </c>
      <c r="C3094" s="2" t="s">
        <v>5084</v>
      </c>
      <c r="D3094" t="s">
        <v>282</v>
      </c>
      <c r="E3094" s="3" t="s">
        <v>152</v>
      </c>
      <c r="F3094" s="14" t="s">
        <v>119</v>
      </c>
      <c r="G3094" s="5" t="s">
        <v>1210</v>
      </c>
      <c r="H3094" s="6" t="s">
        <v>120</v>
      </c>
      <c r="I3094" s="4" t="s">
        <v>4563</v>
      </c>
      <c r="J3094" s="4" t="s">
        <v>121</v>
      </c>
      <c r="K3094" t="s">
        <v>230</v>
      </c>
      <c r="L3094" t="s">
        <v>5085</v>
      </c>
      <c r="M3094" t="s">
        <v>4908</v>
      </c>
      <c r="N3094" s="1" t="s">
        <v>247</v>
      </c>
    </row>
    <row r="3095" spans="1:14" x14ac:dyDescent="0.3">
      <c r="A3095" s="1" t="s">
        <v>4560</v>
      </c>
      <c r="B3095" t="s">
        <v>5053</v>
      </c>
      <c r="C3095" s="2" t="s">
        <v>5086</v>
      </c>
      <c r="D3095" t="s">
        <v>282</v>
      </c>
      <c r="E3095" s="3" t="s">
        <v>152</v>
      </c>
      <c r="F3095" s="14" t="s">
        <v>119</v>
      </c>
      <c r="G3095" s="5" t="s">
        <v>1210</v>
      </c>
      <c r="H3095" s="6" t="s">
        <v>120</v>
      </c>
      <c r="I3095" s="4" t="s">
        <v>4563</v>
      </c>
      <c r="J3095" s="4" t="s">
        <v>121</v>
      </c>
      <c r="K3095" t="s">
        <v>230</v>
      </c>
      <c r="L3095" t="s">
        <v>5087</v>
      </c>
      <c r="M3095" t="s">
        <v>4910</v>
      </c>
      <c r="N3095" s="1" t="s">
        <v>247</v>
      </c>
    </row>
    <row r="3096" spans="1:14" x14ac:dyDescent="0.3">
      <c r="A3096" s="1" t="s">
        <v>4560</v>
      </c>
      <c r="B3096" t="s">
        <v>5053</v>
      </c>
      <c r="C3096" s="2" t="s">
        <v>5088</v>
      </c>
      <c r="D3096" t="s">
        <v>282</v>
      </c>
      <c r="E3096" s="3" t="s">
        <v>152</v>
      </c>
      <c r="F3096" s="14" t="s">
        <v>119</v>
      </c>
      <c r="G3096" s="5" t="s">
        <v>1210</v>
      </c>
      <c r="H3096" s="6" t="s">
        <v>120</v>
      </c>
      <c r="I3096" s="4" t="s">
        <v>4563</v>
      </c>
      <c r="J3096" s="4" t="s">
        <v>121</v>
      </c>
      <c r="K3096" t="s">
        <v>230</v>
      </c>
      <c r="L3096" t="s">
        <v>5089</v>
      </c>
      <c r="M3096" t="s">
        <v>4964</v>
      </c>
      <c r="N3096" s="1" t="s">
        <v>247</v>
      </c>
    </row>
    <row r="3097" spans="1:14" x14ac:dyDescent="0.3">
      <c r="A3097" s="1" t="s">
        <v>4560</v>
      </c>
      <c r="B3097" t="s">
        <v>5053</v>
      </c>
      <c r="C3097" s="2" t="s">
        <v>5090</v>
      </c>
      <c r="D3097" t="s">
        <v>282</v>
      </c>
      <c r="E3097" s="3" t="s">
        <v>152</v>
      </c>
      <c r="F3097" s="14" t="s">
        <v>119</v>
      </c>
      <c r="G3097" s="5" t="s">
        <v>1210</v>
      </c>
      <c r="H3097" s="6" t="s">
        <v>120</v>
      </c>
      <c r="I3097" s="4" t="s">
        <v>4563</v>
      </c>
      <c r="J3097" s="4" t="s">
        <v>121</v>
      </c>
      <c r="K3097" t="s">
        <v>230</v>
      </c>
      <c r="L3097" t="s">
        <v>5091</v>
      </c>
      <c r="M3097" t="s">
        <v>4967</v>
      </c>
      <c r="N3097" s="1" t="s">
        <v>247</v>
      </c>
    </row>
    <row r="3098" spans="1:14" x14ac:dyDescent="0.3">
      <c r="A3098" s="1" t="s">
        <v>4560</v>
      </c>
      <c r="B3098" t="s">
        <v>5053</v>
      </c>
      <c r="C3098" s="2" t="s">
        <v>5092</v>
      </c>
      <c r="D3098" t="s">
        <v>282</v>
      </c>
      <c r="E3098" s="3" t="s">
        <v>152</v>
      </c>
      <c r="F3098" s="14" t="s">
        <v>119</v>
      </c>
      <c r="G3098" s="5" t="s">
        <v>1210</v>
      </c>
      <c r="H3098" s="6" t="s">
        <v>120</v>
      </c>
      <c r="I3098" s="4" t="s">
        <v>4563</v>
      </c>
      <c r="J3098" s="4" t="s">
        <v>121</v>
      </c>
      <c r="K3098" t="s">
        <v>230</v>
      </c>
      <c r="L3098" t="s">
        <v>5093</v>
      </c>
      <c r="M3098" t="s">
        <v>4970</v>
      </c>
      <c r="N3098" s="1" t="s">
        <v>247</v>
      </c>
    </row>
    <row r="3099" spans="1:14" x14ac:dyDescent="0.3">
      <c r="A3099" s="1" t="s">
        <v>4560</v>
      </c>
      <c r="B3099" t="s">
        <v>5053</v>
      </c>
      <c r="C3099" s="2" t="s">
        <v>5094</v>
      </c>
      <c r="D3099" t="s">
        <v>282</v>
      </c>
      <c r="E3099" s="3" t="s">
        <v>152</v>
      </c>
      <c r="F3099" s="14" t="s">
        <v>119</v>
      </c>
      <c r="G3099" s="5" t="s">
        <v>1210</v>
      </c>
      <c r="H3099" s="6" t="s">
        <v>120</v>
      </c>
      <c r="I3099" s="4" t="s">
        <v>4563</v>
      </c>
      <c r="J3099" s="4" t="s">
        <v>121</v>
      </c>
      <c r="K3099" t="s">
        <v>230</v>
      </c>
      <c r="L3099" t="s">
        <v>5095</v>
      </c>
      <c r="M3099" t="s">
        <v>4973</v>
      </c>
      <c r="N3099" s="1" t="s">
        <v>247</v>
      </c>
    </row>
    <row r="3100" spans="1:14" x14ac:dyDescent="0.3">
      <c r="A3100" s="1" t="s">
        <v>4560</v>
      </c>
      <c r="B3100" t="s">
        <v>5053</v>
      </c>
      <c r="C3100" s="2" t="s">
        <v>5096</v>
      </c>
      <c r="D3100" t="s">
        <v>282</v>
      </c>
      <c r="E3100" s="3" t="s">
        <v>152</v>
      </c>
      <c r="F3100" s="14" t="s">
        <v>119</v>
      </c>
      <c r="G3100" s="5" t="s">
        <v>1210</v>
      </c>
      <c r="H3100" s="6" t="s">
        <v>120</v>
      </c>
      <c r="I3100" s="4" t="s">
        <v>4563</v>
      </c>
      <c r="J3100" s="4" t="s">
        <v>121</v>
      </c>
      <c r="K3100" t="s">
        <v>230</v>
      </c>
      <c r="L3100" t="s">
        <v>5097</v>
      </c>
      <c r="M3100" t="s">
        <v>4976</v>
      </c>
      <c r="N3100" s="1" t="s">
        <v>247</v>
      </c>
    </row>
    <row r="3101" spans="1:14" x14ac:dyDescent="0.3">
      <c r="A3101" s="1" t="s">
        <v>4560</v>
      </c>
      <c r="B3101" t="s">
        <v>5053</v>
      </c>
      <c r="C3101" s="2" t="s">
        <v>5098</v>
      </c>
      <c r="D3101" t="s">
        <v>282</v>
      </c>
      <c r="E3101" s="3" t="s">
        <v>152</v>
      </c>
      <c r="F3101" s="14" t="s">
        <v>119</v>
      </c>
      <c r="G3101" s="5" t="s">
        <v>1210</v>
      </c>
      <c r="H3101" s="6" t="s">
        <v>120</v>
      </c>
      <c r="I3101" s="4" t="s">
        <v>4563</v>
      </c>
      <c r="J3101" s="4" t="s">
        <v>121</v>
      </c>
      <c r="K3101" t="s">
        <v>230</v>
      </c>
      <c r="L3101" t="s">
        <v>5099</v>
      </c>
      <c r="M3101" t="s">
        <v>4979</v>
      </c>
      <c r="N3101" s="1" t="s">
        <v>247</v>
      </c>
    </row>
    <row r="3102" spans="1:14" x14ac:dyDescent="0.3">
      <c r="A3102" s="1" t="s">
        <v>4560</v>
      </c>
      <c r="B3102" t="s">
        <v>5053</v>
      </c>
      <c r="C3102" s="2" t="s">
        <v>5100</v>
      </c>
      <c r="D3102" t="s">
        <v>282</v>
      </c>
      <c r="E3102" s="3" t="s">
        <v>152</v>
      </c>
      <c r="F3102" s="14" t="s">
        <v>119</v>
      </c>
      <c r="G3102" s="5" t="s">
        <v>1210</v>
      </c>
      <c r="H3102" s="6" t="s">
        <v>120</v>
      </c>
      <c r="I3102" s="4" t="s">
        <v>4563</v>
      </c>
      <c r="J3102" s="4" t="s">
        <v>121</v>
      </c>
      <c r="K3102" t="s">
        <v>230</v>
      </c>
      <c r="L3102" t="s">
        <v>5101</v>
      </c>
      <c r="M3102" t="s">
        <v>4982</v>
      </c>
      <c r="N3102" s="1" t="s">
        <v>247</v>
      </c>
    </row>
    <row r="3103" spans="1:14" x14ac:dyDescent="0.3">
      <c r="A3103" s="1" t="s">
        <v>4560</v>
      </c>
      <c r="B3103" t="s">
        <v>5053</v>
      </c>
      <c r="C3103" s="2" t="s">
        <v>5102</v>
      </c>
      <c r="D3103" t="s">
        <v>282</v>
      </c>
      <c r="E3103" s="3" t="s">
        <v>152</v>
      </c>
      <c r="F3103" s="14" t="s">
        <v>119</v>
      </c>
      <c r="G3103" s="5" t="s">
        <v>1210</v>
      </c>
      <c r="H3103" s="6" t="s">
        <v>120</v>
      </c>
      <c r="I3103" s="4" t="s">
        <v>4563</v>
      </c>
      <c r="J3103" s="4" t="s">
        <v>121</v>
      </c>
      <c r="K3103" t="s">
        <v>230</v>
      </c>
      <c r="L3103" t="s">
        <v>5103</v>
      </c>
      <c r="M3103" t="s">
        <v>4985</v>
      </c>
      <c r="N3103" s="1" t="s">
        <v>247</v>
      </c>
    </row>
    <row r="3104" spans="1:14" x14ac:dyDescent="0.3">
      <c r="A3104" s="1" t="s">
        <v>4560</v>
      </c>
      <c r="B3104" t="s">
        <v>5053</v>
      </c>
      <c r="C3104" s="2" t="s">
        <v>5104</v>
      </c>
      <c r="D3104" t="s">
        <v>282</v>
      </c>
      <c r="E3104" s="3" t="s">
        <v>152</v>
      </c>
      <c r="F3104" s="14" t="s">
        <v>119</v>
      </c>
      <c r="G3104" s="5" t="s">
        <v>1210</v>
      </c>
      <c r="H3104" s="6" t="s">
        <v>120</v>
      </c>
      <c r="I3104" s="4" t="s">
        <v>4563</v>
      </c>
      <c r="J3104" s="4" t="s">
        <v>121</v>
      </c>
      <c r="K3104" t="s">
        <v>230</v>
      </c>
      <c r="L3104" t="s">
        <v>5105</v>
      </c>
      <c r="M3104" t="s">
        <v>4988</v>
      </c>
      <c r="N3104" t="s">
        <v>247</v>
      </c>
    </row>
    <row r="3105" spans="1:14" x14ac:dyDescent="0.3">
      <c r="A3105" s="1" t="s">
        <v>4560</v>
      </c>
      <c r="B3105" t="s">
        <v>5053</v>
      </c>
      <c r="C3105" s="2" t="s">
        <v>5106</v>
      </c>
      <c r="D3105" t="s">
        <v>282</v>
      </c>
      <c r="E3105" s="3" t="s">
        <v>152</v>
      </c>
      <c r="F3105" s="14" t="s">
        <v>119</v>
      </c>
      <c r="G3105" s="5" t="s">
        <v>1210</v>
      </c>
      <c r="H3105" s="6" t="s">
        <v>120</v>
      </c>
      <c r="I3105" s="4" t="s">
        <v>4563</v>
      </c>
      <c r="J3105" s="4" t="s">
        <v>121</v>
      </c>
      <c r="K3105" t="s">
        <v>230</v>
      </c>
      <c r="L3105" t="s">
        <v>5107</v>
      </c>
      <c r="M3105" t="s">
        <v>4991</v>
      </c>
      <c r="N3105" s="1" t="s">
        <v>247</v>
      </c>
    </row>
    <row r="3106" spans="1:14" x14ac:dyDescent="0.3">
      <c r="A3106" s="1" t="s">
        <v>4560</v>
      </c>
      <c r="B3106" t="s">
        <v>5053</v>
      </c>
      <c r="C3106" s="2" t="s">
        <v>5108</v>
      </c>
      <c r="D3106" t="s">
        <v>282</v>
      </c>
      <c r="E3106" s="3" t="s">
        <v>152</v>
      </c>
      <c r="F3106" s="14" t="s">
        <v>119</v>
      </c>
      <c r="G3106" s="5" t="s">
        <v>1210</v>
      </c>
      <c r="H3106" s="6" t="s">
        <v>120</v>
      </c>
      <c r="I3106" s="4" t="s">
        <v>4563</v>
      </c>
      <c r="J3106" s="4" t="s">
        <v>121</v>
      </c>
      <c r="K3106" t="s">
        <v>230</v>
      </c>
      <c r="L3106" t="s">
        <v>5109</v>
      </c>
      <c r="M3106" t="s">
        <v>4994</v>
      </c>
      <c r="N3106" s="1" t="s">
        <v>247</v>
      </c>
    </row>
    <row r="3107" spans="1:14" x14ac:dyDescent="0.3">
      <c r="A3107" s="1" t="s">
        <v>4560</v>
      </c>
      <c r="B3107" t="s">
        <v>5053</v>
      </c>
      <c r="C3107" s="2" t="s">
        <v>5110</v>
      </c>
      <c r="D3107" t="s">
        <v>282</v>
      </c>
      <c r="E3107" s="3" t="s">
        <v>152</v>
      </c>
      <c r="F3107" s="14" t="s">
        <v>119</v>
      </c>
      <c r="G3107" s="5" t="s">
        <v>1210</v>
      </c>
      <c r="H3107" s="6" t="s">
        <v>120</v>
      </c>
      <c r="I3107" s="4" t="s">
        <v>4563</v>
      </c>
      <c r="J3107" s="4" t="s">
        <v>121</v>
      </c>
      <c r="K3107" t="s">
        <v>230</v>
      </c>
      <c r="L3107" t="s">
        <v>5111</v>
      </c>
      <c r="M3107" t="s">
        <v>4997</v>
      </c>
      <c r="N3107" t="s">
        <v>247</v>
      </c>
    </row>
    <row r="3108" spans="1:14" x14ac:dyDescent="0.3">
      <c r="A3108" s="1" t="s">
        <v>4560</v>
      </c>
      <c r="B3108" t="s">
        <v>5053</v>
      </c>
      <c r="C3108" s="2" t="s">
        <v>5112</v>
      </c>
      <c r="D3108" t="s">
        <v>282</v>
      </c>
      <c r="E3108" s="3" t="s">
        <v>152</v>
      </c>
      <c r="F3108" s="14" t="s">
        <v>119</v>
      </c>
      <c r="G3108" s="5" t="s">
        <v>1210</v>
      </c>
      <c r="H3108" s="6" t="s">
        <v>120</v>
      </c>
      <c r="I3108" s="4" t="s">
        <v>4563</v>
      </c>
      <c r="J3108" s="4" t="s">
        <v>121</v>
      </c>
      <c r="K3108" t="s">
        <v>230</v>
      </c>
      <c r="L3108" t="s">
        <v>5113</v>
      </c>
      <c r="M3108" t="s">
        <v>5000</v>
      </c>
      <c r="N3108" s="1" t="s">
        <v>247</v>
      </c>
    </row>
    <row r="3109" spans="1:14" x14ac:dyDescent="0.3">
      <c r="A3109" s="1" t="s">
        <v>4560</v>
      </c>
      <c r="B3109" t="s">
        <v>5053</v>
      </c>
      <c r="C3109" s="2" t="s">
        <v>5114</v>
      </c>
      <c r="D3109" t="s">
        <v>282</v>
      </c>
      <c r="E3109" s="3" t="s">
        <v>152</v>
      </c>
      <c r="F3109" s="14" t="s">
        <v>119</v>
      </c>
      <c r="G3109" s="5" t="s">
        <v>1210</v>
      </c>
      <c r="H3109" s="6" t="s">
        <v>120</v>
      </c>
      <c r="I3109" s="4" t="s">
        <v>4563</v>
      </c>
      <c r="J3109" s="4" t="s">
        <v>121</v>
      </c>
      <c r="K3109" t="s">
        <v>230</v>
      </c>
      <c r="L3109" t="s">
        <v>5115</v>
      </c>
      <c r="M3109" t="s">
        <v>5003</v>
      </c>
      <c r="N3109" t="s">
        <v>247</v>
      </c>
    </row>
    <row r="3110" spans="1:14" x14ac:dyDescent="0.3">
      <c r="A3110" s="1" t="s">
        <v>4560</v>
      </c>
      <c r="B3110" t="s">
        <v>5053</v>
      </c>
      <c r="C3110" s="2" t="s">
        <v>5116</v>
      </c>
      <c r="D3110" t="s">
        <v>282</v>
      </c>
      <c r="E3110" s="3" t="s">
        <v>152</v>
      </c>
      <c r="F3110" s="14" t="s">
        <v>119</v>
      </c>
      <c r="G3110" s="5" t="s">
        <v>1210</v>
      </c>
      <c r="H3110" s="6" t="s">
        <v>120</v>
      </c>
      <c r="I3110" s="4" t="s">
        <v>4563</v>
      </c>
      <c r="J3110" s="4" t="s">
        <v>121</v>
      </c>
      <c r="K3110" t="s">
        <v>230</v>
      </c>
      <c r="L3110" t="s">
        <v>5117</v>
      </c>
      <c r="M3110" t="s">
        <v>5006</v>
      </c>
      <c r="N3110" s="1" t="s">
        <v>247</v>
      </c>
    </row>
    <row r="3111" spans="1:14" x14ac:dyDescent="0.3">
      <c r="A3111" s="1" t="s">
        <v>4560</v>
      </c>
      <c r="B3111" t="s">
        <v>5053</v>
      </c>
      <c r="C3111" s="2" t="s">
        <v>5118</v>
      </c>
      <c r="D3111" t="s">
        <v>282</v>
      </c>
      <c r="E3111" s="3" t="s">
        <v>152</v>
      </c>
      <c r="F3111" s="14" t="s">
        <v>119</v>
      </c>
      <c r="G3111" s="5" t="s">
        <v>1210</v>
      </c>
      <c r="H3111" s="6" t="s">
        <v>120</v>
      </c>
      <c r="I3111" s="4" t="s">
        <v>4563</v>
      </c>
      <c r="J3111" s="4" t="s">
        <v>121</v>
      </c>
      <c r="K3111" t="s">
        <v>230</v>
      </c>
      <c r="L3111" t="s">
        <v>5119</v>
      </c>
      <c r="M3111" t="s">
        <v>4693</v>
      </c>
      <c r="N3111" s="1" t="s">
        <v>247</v>
      </c>
    </row>
    <row r="3112" spans="1:14" x14ac:dyDescent="0.3">
      <c r="A3112" s="1" t="s">
        <v>4560</v>
      </c>
      <c r="B3112" t="s">
        <v>5053</v>
      </c>
      <c r="C3112" s="2" t="s">
        <v>5120</v>
      </c>
      <c r="D3112" t="s">
        <v>282</v>
      </c>
      <c r="E3112" s="3" t="s">
        <v>152</v>
      </c>
      <c r="F3112" s="14" t="s">
        <v>119</v>
      </c>
      <c r="G3112" s="5" t="s">
        <v>1210</v>
      </c>
      <c r="H3112" s="6" t="s">
        <v>120</v>
      </c>
      <c r="I3112" s="4" t="s">
        <v>4563</v>
      </c>
      <c r="J3112" s="4" t="s">
        <v>121</v>
      </c>
      <c r="K3112" t="s">
        <v>230</v>
      </c>
      <c r="L3112" t="s">
        <v>5121</v>
      </c>
      <c r="M3112" t="s">
        <v>4696</v>
      </c>
      <c r="N3112" s="1" t="s">
        <v>247</v>
      </c>
    </row>
    <row r="3113" spans="1:14" x14ac:dyDescent="0.3">
      <c r="A3113" s="1" t="s">
        <v>4560</v>
      </c>
      <c r="B3113" t="s">
        <v>5053</v>
      </c>
      <c r="C3113" s="2" t="s">
        <v>5122</v>
      </c>
      <c r="D3113" t="s">
        <v>282</v>
      </c>
      <c r="E3113" s="3" t="s">
        <v>152</v>
      </c>
      <c r="F3113" s="14" t="s">
        <v>119</v>
      </c>
      <c r="G3113" s="5" t="s">
        <v>1210</v>
      </c>
      <c r="H3113" s="6" t="s">
        <v>120</v>
      </c>
      <c r="I3113" s="4" t="s">
        <v>4563</v>
      </c>
      <c r="J3113" s="4" t="s">
        <v>121</v>
      </c>
      <c r="K3113" t="s">
        <v>230</v>
      </c>
      <c r="L3113" t="s">
        <v>5123</v>
      </c>
      <c r="M3113" t="s">
        <v>4698</v>
      </c>
      <c r="N3113" s="1" t="s">
        <v>247</v>
      </c>
    </row>
    <row r="3114" spans="1:14" x14ac:dyDescent="0.3">
      <c r="A3114" s="1" t="s">
        <v>4560</v>
      </c>
      <c r="B3114" t="s">
        <v>5053</v>
      </c>
      <c r="C3114" s="2" t="s">
        <v>5124</v>
      </c>
      <c r="D3114" t="s">
        <v>282</v>
      </c>
      <c r="E3114" s="3" t="s">
        <v>152</v>
      </c>
      <c r="F3114" s="14" t="s">
        <v>119</v>
      </c>
      <c r="G3114" s="5" t="s">
        <v>1210</v>
      </c>
      <c r="H3114" s="6" t="s">
        <v>120</v>
      </c>
      <c r="I3114" s="4" t="s">
        <v>4563</v>
      </c>
      <c r="J3114" s="4" t="s">
        <v>121</v>
      </c>
      <c r="K3114" t="s">
        <v>230</v>
      </c>
      <c r="L3114" t="s">
        <v>5125</v>
      </c>
      <c r="M3114" t="s">
        <v>4700</v>
      </c>
      <c r="N3114" s="1" t="s">
        <v>247</v>
      </c>
    </row>
    <row r="3115" spans="1:14" x14ac:dyDescent="0.3">
      <c r="A3115" s="1" t="s">
        <v>4560</v>
      </c>
      <c r="B3115" t="s">
        <v>5053</v>
      </c>
      <c r="C3115" s="2" t="s">
        <v>5126</v>
      </c>
      <c r="D3115" t="s">
        <v>282</v>
      </c>
      <c r="E3115" s="3" t="s">
        <v>152</v>
      </c>
      <c r="F3115" s="14" t="s">
        <v>119</v>
      </c>
      <c r="G3115" s="5" t="s">
        <v>1210</v>
      </c>
      <c r="H3115" s="6" t="s">
        <v>120</v>
      </c>
      <c r="I3115" s="4" t="s">
        <v>4563</v>
      </c>
      <c r="J3115" s="4" t="s">
        <v>121</v>
      </c>
      <c r="K3115" t="s">
        <v>230</v>
      </c>
      <c r="L3115" t="s">
        <v>5127</v>
      </c>
      <c r="M3115" t="s">
        <v>4702</v>
      </c>
      <c r="N3115" t="s">
        <v>247</v>
      </c>
    </row>
    <row r="3116" spans="1:14" x14ac:dyDescent="0.3">
      <c r="A3116" s="1" t="s">
        <v>4560</v>
      </c>
      <c r="B3116" t="s">
        <v>5053</v>
      </c>
      <c r="C3116" s="2" t="s">
        <v>5128</v>
      </c>
      <c r="D3116" t="s">
        <v>282</v>
      </c>
      <c r="E3116" s="3" t="s">
        <v>152</v>
      </c>
      <c r="F3116" s="14" t="s">
        <v>119</v>
      </c>
      <c r="G3116" s="5" t="s">
        <v>1210</v>
      </c>
      <c r="H3116" s="6" t="s">
        <v>120</v>
      </c>
      <c r="I3116" s="4" t="s">
        <v>4563</v>
      </c>
      <c r="J3116" s="4" t="s">
        <v>121</v>
      </c>
      <c r="K3116" t="s">
        <v>230</v>
      </c>
      <c r="L3116" t="s">
        <v>5129</v>
      </c>
      <c r="M3116" t="s">
        <v>4704</v>
      </c>
      <c r="N3116" s="1" t="s">
        <v>247</v>
      </c>
    </row>
    <row r="3117" spans="1:14" x14ac:dyDescent="0.3">
      <c r="A3117" s="1" t="s">
        <v>4560</v>
      </c>
      <c r="B3117" t="s">
        <v>5053</v>
      </c>
      <c r="C3117" s="2" t="s">
        <v>5130</v>
      </c>
      <c r="D3117" t="s">
        <v>282</v>
      </c>
      <c r="E3117" s="3" t="s">
        <v>152</v>
      </c>
      <c r="F3117" s="14" t="s">
        <v>119</v>
      </c>
      <c r="G3117" s="5" t="s">
        <v>1210</v>
      </c>
      <c r="H3117" s="6" t="s">
        <v>120</v>
      </c>
      <c r="I3117" s="4" t="s">
        <v>4563</v>
      </c>
      <c r="J3117" s="4" t="s">
        <v>121</v>
      </c>
      <c r="K3117" t="s">
        <v>230</v>
      </c>
      <c r="L3117" t="s">
        <v>5131</v>
      </c>
      <c r="M3117" t="s">
        <v>4706</v>
      </c>
      <c r="N3117" s="1" t="s">
        <v>247</v>
      </c>
    </row>
    <row r="3118" spans="1:14" x14ac:dyDescent="0.3">
      <c r="A3118" s="1" t="s">
        <v>4560</v>
      </c>
      <c r="B3118" t="s">
        <v>5053</v>
      </c>
      <c r="C3118" s="2" t="s">
        <v>5132</v>
      </c>
      <c r="D3118" t="s">
        <v>282</v>
      </c>
      <c r="E3118" s="3" t="s">
        <v>152</v>
      </c>
      <c r="F3118" s="14" t="s">
        <v>119</v>
      </c>
      <c r="G3118" s="5" t="s">
        <v>1210</v>
      </c>
      <c r="H3118" s="6" t="s">
        <v>120</v>
      </c>
      <c r="I3118" s="4" t="s">
        <v>4563</v>
      </c>
      <c r="J3118" s="4" t="s">
        <v>121</v>
      </c>
      <c r="K3118" t="s">
        <v>230</v>
      </c>
      <c r="L3118" t="s">
        <v>5133</v>
      </c>
      <c r="M3118" t="s">
        <v>4709</v>
      </c>
      <c r="N3118" s="1" t="s">
        <v>247</v>
      </c>
    </row>
    <row r="3119" spans="1:14" x14ac:dyDescent="0.3">
      <c r="A3119" s="1" t="s">
        <v>4560</v>
      </c>
      <c r="B3119" t="s">
        <v>5053</v>
      </c>
      <c r="C3119" s="2" t="s">
        <v>5134</v>
      </c>
      <c r="D3119" t="s">
        <v>282</v>
      </c>
      <c r="E3119" s="3" t="s">
        <v>152</v>
      </c>
      <c r="F3119" s="14" t="s">
        <v>119</v>
      </c>
      <c r="G3119" s="5" t="s">
        <v>1210</v>
      </c>
      <c r="H3119" s="6" t="s">
        <v>120</v>
      </c>
      <c r="I3119" s="4" t="s">
        <v>4563</v>
      </c>
      <c r="J3119" s="4" t="s">
        <v>121</v>
      </c>
      <c r="K3119" t="s">
        <v>230</v>
      </c>
      <c r="L3119" t="s">
        <v>5135</v>
      </c>
      <c r="M3119" t="s">
        <v>4711</v>
      </c>
      <c r="N3119" s="1" t="s">
        <v>247</v>
      </c>
    </row>
    <row r="3120" spans="1:14" x14ac:dyDescent="0.3">
      <c r="A3120" s="1" t="s">
        <v>4560</v>
      </c>
      <c r="B3120" t="s">
        <v>5053</v>
      </c>
      <c r="C3120" s="2" t="s">
        <v>5136</v>
      </c>
      <c r="D3120" t="s">
        <v>282</v>
      </c>
      <c r="E3120" s="3" t="s">
        <v>152</v>
      </c>
      <c r="F3120" s="14" t="s">
        <v>119</v>
      </c>
      <c r="G3120" s="5" t="s">
        <v>1210</v>
      </c>
      <c r="H3120" s="6" t="s">
        <v>120</v>
      </c>
      <c r="I3120" s="4" t="s">
        <v>4563</v>
      </c>
      <c r="J3120" s="4" t="s">
        <v>121</v>
      </c>
      <c r="K3120" t="s">
        <v>230</v>
      </c>
      <c r="L3120" t="s">
        <v>5137</v>
      </c>
      <c r="M3120" t="s">
        <v>4713</v>
      </c>
      <c r="N3120" s="1" t="s">
        <v>247</v>
      </c>
    </row>
    <row r="3121" spans="1:14" x14ac:dyDescent="0.3">
      <c r="A3121" s="1" t="s">
        <v>4560</v>
      </c>
      <c r="B3121" t="s">
        <v>5053</v>
      </c>
      <c r="C3121" s="2" t="s">
        <v>5138</v>
      </c>
      <c r="D3121" t="s">
        <v>282</v>
      </c>
      <c r="E3121" s="3" t="s">
        <v>152</v>
      </c>
      <c r="F3121" s="14" t="s">
        <v>119</v>
      </c>
      <c r="G3121" s="5" t="s">
        <v>1210</v>
      </c>
      <c r="H3121" s="6" t="s">
        <v>120</v>
      </c>
      <c r="I3121" s="4" t="s">
        <v>4563</v>
      </c>
      <c r="J3121" s="4" t="s">
        <v>121</v>
      </c>
      <c r="K3121" t="s">
        <v>230</v>
      </c>
      <c r="L3121" t="s">
        <v>5139</v>
      </c>
      <c r="M3121" t="s">
        <v>4715</v>
      </c>
      <c r="N3121" s="1" t="s">
        <v>247</v>
      </c>
    </row>
    <row r="3122" spans="1:14" x14ac:dyDescent="0.3">
      <c r="A3122" s="1" t="s">
        <v>4560</v>
      </c>
      <c r="B3122" t="s">
        <v>5053</v>
      </c>
      <c r="C3122" s="2" t="s">
        <v>5140</v>
      </c>
      <c r="D3122" t="s">
        <v>282</v>
      </c>
      <c r="E3122" s="3" t="s">
        <v>152</v>
      </c>
      <c r="F3122" s="14" t="s">
        <v>119</v>
      </c>
      <c r="G3122" s="5" t="s">
        <v>1210</v>
      </c>
      <c r="H3122" s="6" t="s">
        <v>120</v>
      </c>
      <c r="I3122" s="4" t="s">
        <v>4563</v>
      </c>
      <c r="J3122" s="4" t="s">
        <v>121</v>
      </c>
      <c r="K3122" t="s">
        <v>230</v>
      </c>
      <c r="L3122" t="s">
        <v>5141</v>
      </c>
      <c r="M3122" t="s">
        <v>4717</v>
      </c>
      <c r="N3122" t="s">
        <v>247</v>
      </c>
    </row>
    <row r="3123" spans="1:14" x14ac:dyDescent="0.3">
      <c r="A3123" s="1" t="s">
        <v>4560</v>
      </c>
      <c r="B3123" t="s">
        <v>5053</v>
      </c>
      <c r="C3123" s="2" t="s">
        <v>5142</v>
      </c>
      <c r="D3123" t="s">
        <v>282</v>
      </c>
      <c r="E3123" s="3" t="s">
        <v>152</v>
      </c>
      <c r="F3123" s="14" t="s">
        <v>119</v>
      </c>
      <c r="G3123" s="5" t="s">
        <v>1210</v>
      </c>
      <c r="H3123" s="6" t="s">
        <v>120</v>
      </c>
      <c r="I3123" s="4" t="s">
        <v>4563</v>
      </c>
      <c r="J3123" s="4" t="s">
        <v>121</v>
      </c>
      <c r="K3123" t="s">
        <v>230</v>
      </c>
      <c r="L3123" t="s">
        <v>5141</v>
      </c>
      <c r="M3123" t="s">
        <v>4717</v>
      </c>
      <c r="N3123" s="1" t="s">
        <v>247</v>
      </c>
    </row>
    <row r="3124" spans="1:14" x14ac:dyDescent="0.3">
      <c r="A3124" s="1" t="s">
        <v>5143</v>
      </c>
      <c r="B3124" t="s">
        <v>3279</v>
      </c>
      <c r="C3124" s="2" t="s">
        <v>5144</v>
      </c>
      <c r="D3124" t="s">
        <v>282</v>
      </c>
      <c r="E3124" s="7" t="s">
        <v>158</v>
      </c>
      <c r="F3124" s="15" t="s">
        <v>118</v>
      </c>
      <c r="G3124" s="5" t="s">
        <v>299</v>
      </c>
      <c r="H3124" s="6" t="s">
        <v>120</v>
      </c>
      <c r="I3124" s="4" t="s">
        <v>2777</v>
      </c>
      <c r="J3124" s="4" t="s">
        <v>121</v>
      </c>
      <c r="K3124" t="s">
        <v>235</v>
      </c>
      <c r="L3124" t="s">
        <v>5145</v>
      </c>
      <c r="M3124" t="s">
        <v>247</v>
      </c>
      <c r="N3124" t="s">
        <v>247</v>
      </c>
    </row>
    <row r="3125" spans="1:14" x14ac:dyDescent="0.3">
      <c r="A3125" s="1" t="s">
        <v>5143</v>
      </c>
      <c r="B3125" t="s">
        <v>5146</v>
      </c>
      <c r="C3125" s="2" t="s">
        <v>5147</v>
      </c>
      <c r="D3125" t="s">
        <v>282</v>
      </c>
      <c r="E3125" s="10" t="s">
        <v>187</v>
      </c>
      <c r="F3125" s="14" t="s">
        <v>119</v>
      </c>
      <c r="G3125" s="5" t="s">
        <v>283</v>
      </c>
      <c r="H3125" s="6" t="s">
        <v>120</v>
      </c>
      <c r="I3125" s="4" t="s">
        <v>169</v>
      </c>
      <c r="J3125" s="4" t="s">
        <v>121</v>
      </c>
      <c r="K3125" t="s">
        <v>230</v>
      </c>
      <c r="L3125" t="s">
        <v>5148</v>
      </c>
      <c r="M3125" t="s">
        <v>5149</v>
      </c>
      <c r="N3125" s="1" t="s">
        <v>247</v>
      </c>
    </row>
    <row r="3126" spans="1:14" x14ac:dyDescent="0.3">
      <c r="A3126" s="1" t="s">
        <v>5150</v>
      </c>
      <c r="B3126" t="s">
        <v>5151</v>
      </c>
      <c r="C3126" s="2" t="s">
        <v>5152</v>
      </c>
      <c r="D3126" t="s">
        <v>282</v>
      </c>
      <c r="E3126" s="10" t="s">
        <v>187</v>
      </c>
      <c r="F3126" s="14" t="s">
        <v>119</v>
      </c>
      <c r="G3126" s="5" t="s">
        <v>306</v>
      </c>
      <c r="H3126" s="6" t="s">
        <v>120</v>
      </c>
      <c r="I3126" s="4" t="s">
        <v>5153</v>
      </c>
      <c r="J3126" s="4" t="s">
        <v>121</v>
      </c>
      <c r="K3126" t="s">
        <v>387</v>
      </c>
      <c r="L3126" t="s">
        <v>5154</v>
      </c>
      <c r="M3126" t="s">
        <v>5155</v>
      </c>
      <c r="N3126" s="1" t="s">
        <v>247</v>
      </c>
    </row>
    <row r="3127" spans="1:14" x14ac:dyDescent="0.3">
      <c r="A3127" s="1" t="s">
        <v>5150</v>
      </c>
      <c r="B3127" t="s">
        <v>5151</v>
      </c>
      <c r="C3127" s="2" t="s">
        <v>5156</v>
      </c>
      <c r="D3127" t="s">
        <v>282</v>
      </c>
      <c r="E3127" s="10" t="s">
        <v>187</v>
      </c>
      <c r="F3127" s="14" t="s">
        <v>119</v>
      </c>
      <c r="G3127" s="5" t="s">
        <v>306</v>
      </c>
      <c r="H3127" s="6" t="s">
        <v>120</v>
      </c>
      <c r="I3127" s="4" t="s">
        <v>5153</v>
      </c>
      <c r="J3127" s="4" t="s">
        <v>121</v>
      </c>
      <c r="K3127" t="s">
        <v>230</v>
      </c>
      <c r="L3127" t="s">
        <v>5154</v>
      </c>
      <c r="M3127" t="s">
        <v>5155</v>
      </c>
      <c r="N3127" s="1" t="s">
        <v>247</v>
      </c>
    </row>
    <row r="3128" spans="1:14" x14ac:dyDescent="0.3">
      <c r="A3128" s="1" t="s">
        <v>5150</v>
      </c>
      <c r="B3128" t="s">
        <v>5151</v>
      </c>
      <c r="C3128" s="2" t="s">
        <v>5157</v>
      </c>
      <c r="D3128" t="s">
        <v>282</v>
      </c>
      <c r="E3128" s="10" t="s">
        <v>187</v>
      </c>
      <c r="F3128" s="14" t="s">
        <v>119</v>
      </c>
      <c r="G3128" s="5" t="s">
        <v>306</v>
      </c>
      <c r="H3128" s="6" t="s">
        <v>120</v>
      </c>
      <c r="I3128" s="4" t="s">
        <v>5153</v>
      </c>
      <c r="J3128" s="4" t="s">
        <v>121</v>
      </c>
      <c r="K3128" t="s">
        <v>230</v>
      </c>
      <c r="L3128" t="s">
        <v>5154</v>
      </c>
      <c r="M3128" t="s">
        <v>5155</v>
      </c>
      <c r="N3128" s="1" t="s">
        <v>247</v>
      </c>
    </row>
    <row r="3129" spans="1:14" x14ac:dyDescent="0.3">
      <c r="A3129" s="1" t="s">
        <v>5150</v>
      </c>
      <c r="B3129" t="s">
        <v>5151</v>
      </c>
      <c r="C3129" s="2" t="s">
        <v>5158</v>
      </c>
      <c r="D3129" t="s">
        <v>282</v>
      </c>
      <c r="E3129" s="10" t="s">
        <v>187</v>
      </c>
      <c r="F3129" s="14" t="s">
        <v>119</v>
      </c>
      <c r="G3129" s="5" t="s">
        <v>306</v>
      </c>
      <c r="H3129" s="6" t="s">
        <v>120</v>
      </c>
      <c r="I3129" s="4" t="s">
        <v>5153</v>
      </c>
      <c r="J3129" s="4" t="s">
        <v>121</v>
      </c>
      <c r="K3129" t="s">
        <v>230</v>
      </c>
      <c r="L3129" t="s">
        <v>5154</v>
      </c>
      <c r="M3129" t="s">
        <v>5155</v>
      </c>
      <c r="N3129" s="1" t="s">
        <v>247</v>
      </c>
    </row>
    <row r="3130" spans="1:14" x14ac:dyDescent="0.3">
      <c r="A3130" s="1" t="s">
        <v>5159</v>
      </c>
      <c r="B3130" t="s">
        <v>5160</v>
      </c>
      <c r="C3130" s="2" t="s">
        <v>5161</v>
      </c>
      <c r="D3130" t="s">
        <v>282</v>
      </c>
      <c r="E3130" s="10" t="s">
        <v>187</v>
      </c>
      <c r="F3130" s="14" t="s">
        <v>119</v>
      </c>
      <c r="G3130" s="5" t="s">
        <v>551</v>
      </c>
      <c r="H3130" s="6" t="s">
        <v>120</v>
      </c>
      <c r="I3130" s="5" t="s">
        <v>1227</v>
      </c>
      <c r="J3130" s="5" t="s">
        <v>120</v>
      </c>
      <c r="K3130" t="s">
        <v>230</v>
      </c>
      <c r="L3130" t="s">
        <v>5162</v>
      </c>
      <c r="M3130" t="s">
        <v>5162</v>
      </c>
      <c r="N3130" s="1" t="s">
        <v>247</v>
      </c>
    </row>
    <row r="3131" spans="1:14" x14ac:dyDescent="0.3">
      <c r="A3131" s="1" t="s">
        <v>5163</v>
      </c>
      <c r="B3131" t="s">
        <v>5164</v>
      </c>
      <c r="C3131" s="2" t="s">
        <v>5165</v>
      </c>
      <c r="D3131" t="s">
        <v>282</v>
      </c>
      <c r="E3131" s="10" t="s">
        <v>187</v>
      </c>
      <c r="F3131" s="14" t="s">
        <v>119</v>
      </c>
      <c r="G3131" s="5" t="s">
        <v>551</v>
      </c>
      <c r="H3131" s="6" t="s">
        <v>120</v>
      </c>
      <c r="I3131" s="5" t="s">
        <v>5166</v>
      </c>
      <c r="J3131" s="5" t="s">
        <v>120</v>
      </c>
      <c r="K3131" t="s">
        <v>235</v>
      </c>
      <c r="L3131" t="s">
        <v>5167</v>
      </c>
      <c r="M3131" t="s">
        <v>5168</v>
      </c>
      <c r="N3131" s="1" t="s">
        <v>247</v>
      </c>
    </row>
    <row r="3132" spans="1:14" x14ac:dyDescent="0.3">
      <c r="A3132" s="1" t="s">
        <v>5169</v>
      </c>
      <c r="B3132" t="s">
        <v>5170</v>
      </c>
      <c r="C3132" s="2" t="s">
        <v>5171</v>
      </c>
      <c r="D3132" t="s">
        <v>282</v>
      </c>
      <c r="E3132" s="12" t="s">
        <v>205</v>
      </c>
      <c r="F3132" s="15" t="s">
        <v>118</v>
      </c>
      <c r="G3132" s="5" t="s">
        <v>601</v>
      </c>
      <c r="H3132" s="6" t="s">
        <v>120</v>
      </c>
      <c r="I3132" s="5" t="s">
        <v>156</v>
      </c>
      <c r="J3132" s="5" t="s">
        <v>120</v>
      </c>
      <c r="K3132" t="s">
        <v>235</v>
      </c>
      <c r="L3132" t="s">
        <v>5172</v>
      </c>
      <c r="M3132" t="s">
        <v>5173</v>
      </c>
      <c r="N3132" s="1" t="s">
        <v>247</v>
      </c>
    </row>
    <row r="3133" spans="1:14" x14ac:dyDescent="0.3">
      <c r="A3133" s="1" t="s">
        <v>5169</v>
      </c>
      <c r="B3133" t="s">
        <v>5170</v>
      </c>
      <c r="C3133" s="2" t="s">
        <v>5174</v>
      </c>
      <c r="D3133" t="s">
        <v>282</v>
      </c>
      <c r="E3133" s="7" t="s">
        <v>158</v>
      </c>
      <c r="F3133" s="15" t="s">
        <v>118</v>
      </c>
      <c r="G3133" s="5" t="s">
        <v>480</v>
      </c>
      <c r="H3133" s="6" t="s">
        <v>120</v>
      </c>
      <c r="I3133" s="5" t="s">
        <v>156</v>
      </c>
      <c r="J3133" s="5" t="s">
        <v>120</v>
      </c>
      <c r="K3133" t="s">
        <v>230</v>
      </c>
      <c r="L3133" t="s">
        <v>5172</v>
      </c>
      <c r="M3133" t="s">
        <v>5173</v>
      </c>
      <c r="N3133" s="1" t="s">
        <v>247</v>
      </c>
    </row>
    <row r="3134" spans="1:14" x14ac:dyDescent="0.3">
      <c r="A3134" s="1" t="s">
        <v>5169</v>
      </c>
      <c r="B3134" t="s">
        <v>5170</v>
      </c>
      <c r="C3134" s="2" t="s">
        <v>5175</v>
      </c>
      <c r="D3134" t="s">
        <v>282</v>
      </c>
      <c r="E3134" s="12" t="s">
        <v>205</v>
      </c>
      <c r="F3134" s="15" t="s">
        <v>118</v>
      </c>
      <c r="G3134" s="5" t="s">
        <v>601</v>
      </c>
      <c r="H3134" s="6" t="s">
        <v>120</v>
      </c>
      <c r="I3134" s="5" t="s">
        <v>156</v>
      </c>
      <c r="J3134" s="5" t="s">
        <v>120</v>
      </c>
      <c r="K3134" t="s">
        <v>235</v>
      </c>
      <c r="L3134" t="s">
        <v>5172</v>
      </c>
      <c r="M3134" t="s">
        <v>5173</v>
      </c>
      <c r="N3134" s="1" t="s">
        <v>247</v>
      </c>
    </row>
    <row r="3135" spans="1:14" x14ac:dyDescent="0.3">
      <c r="A3135" s="1" t="s">
        <v>5169</v>
      </c>
      <c r="B3135" t="s">
        <v>5170</v>
      </c>
      <c r="C3135" s="2" t="s">
        <v>5176</v>
      </c>
      <c r="D3135" t="s">
        <v>282</v>
      </c>
      <c r="E3135" s="7" t="s">
        <v>158</v>
      </c>
      <c r="F3135" s="15" t="s">
        <v>118</v>
      </c>
      <c r="G3135" s="5" t="s">
        <v>480</v>
      </c>
      <c r="H3135" s="6" t="s">
        <v>120</v>
      </c>
      <c r="I3135" s="5" t="s">
        <v>156</v>
      </c>
      <c r="J3135" s="5" t="s">
        <v>120</v>
      </c>
      <c r="K3135" t="s">
        <v>230</v>
      </c>
      <c r="L3135" t="s">
        <v>5172</v>
      </c>
      <c r="M3135" t="s">
        <v>5173</v>
      </c>
      <c r="N3135" s="1" t="s">
        <v>247</v>
      </c>
    </row>
    <row r="3136" spans="1:14" x14ac:dyDescent="0.3">
      <c r="A3136" s="1" t="s">
        <v>5169</v>
      </c>
      <c r="B3136" t="s">
        <v>5170</v>
      </c>
      <c r="C3136" s="2" t="s">
        <v>5177</v>
      </c>
      <c r="D3136" t="s">
        <v>282</v>
      </c>
      <c r="E3136" s="7" t="s">
        <v>158</v>
      </c>
      <c r="F3136" s="15" t="s">
        <v>118</v>
      </c>
      <c r="G3136" s="5" t="s">
        <v>480</v>
      </c>
      <c r="H3136" s="6" t="s">
        <v>120</v>
      </c>
      <c r="I3136" s="5" t="s">
        <v>156</v>
      </c>
      <c r="J3136" s="5" t="s">
        <v>120</v>
      </c>
      <c r="K3136" t="s">
        <v>230</v>
      </c>
      <c r="L3136" t="s">
        <v>5172</v>
      </c>
      <c r="M3136" t="s">
        <v>5173</v>
      </c>
      <c r="N3136" s="1" t="s">
        <v>247</v>
      </c>
    </row>
    <row r="3137" spans="1:14" x14ac:dyDescent="0.3">
      <c r="A3137" s="1" t="s">
        <v>5169</v>
      </c>
      <c r="B3137" t="s">
        <v>5170</v>
      </c>
      <c r="C3137" s="2" t="s">
        <v>5178</v>
      </c>
      <c r="D3137" t="s">
        <v>282</v>
      </c>
      <c r="E3137" s="7" t="s">
        <v>158</v>
      </c>
      <c r="F3137" s="15" t="s">
        <v>118</v>
      </c>
      <c r="G3137" s="5" t="s">
        <v>480</v>
      </c>
      <c r="H3137" s="6" t="s">
        <v>120</v>
      </c>
      <c r="I3137" s="5" t="s">
        <v>156</v>
      </c>
      <c r="J3137" s="5" t="s">
        <v>120</v>
      </c>
      <c r="K3137" t="s">
        <v>230</v>
      </c>
      <c r="L3137" t="s">
        <v>5172</v>
      </c>
      <c r="M3137" t="s">
        <v>5173</v>
      </c>
      <c r="N3137" s="1" t="s">
        <v>247</v>
      </c>
    </row>
    <row r="3138" spans="1:14" x14ac:dyDescent="0.3">
      <c r="A3138" s="1" t="s">
        <v>5169</v>
      </c>
      <c r="B3138" t="s">
        <v>5170</v>
      </c>
      <c r="C3138" s="2" t="s">
        <v>5179</v>
      </c>
      <c r="D3138" t="s">
        <v>282</v>
      </c>
      <c r="E3138" s="7" t="s">
        <v>158</v>
      </c>
      <c r="F3138" s="15" t="s">
        <v>118</v>
      </c>
      <c r="G3138" s="5" t="s">
        <v>480</v>
      </c>
      <c r="H3138" s="6" t="s">
        <v>120</v>
      </c>
      <c r="I3138" s="5" t="s">
        <v>156</v>
      </c>
      <c r="J3138" s="5" t="s">
        <v>120</v>
      </c>
      <c r="K3138" t="s">
        <v>230</v>
      </c>
      <c r="L3138" t="s">
        <v>5172</v>
      </c>
      <c r="M3138" t="s">
        <v>5173</v>
      </c>
      <c r="N3138" s="1" t="s">
        <v>247</v>
      </c>
    </row>
    <row r="3139" spans="1:14" x14ac:dyDescent="0.3">
      <c r="A3139" s="1" t="s">
        <v>5169</v>
      </c>
      <c r="B3139" t="s">
        <v>5180</v>
      </c>
      <c r="C3139" s="2" t="s">
        <v>5181</v>
      </c>
      <c r="D3139" t="s">
        <v>282</v>
      </c>
      <c r="E3139" s="8" t="s">
        <v>166</v>
      </c>
      <c r="F3139" s="15" t="s">
        <v>118</v>
      </c>
      <c r="G3139" s="5" t="s">
        <v>480</v>
      </c>
      <c r="H3139" s="6" t="s">
        <v>120</v>
      </c>
      <c r="I3139" s="4" t="s">
        <v>149</v>
      </c>
      <c r="J3139" s="4" t="s">
        <v>121</v>
      </c>
      <c r="K3139" t="s">
        <v>230</v>
      </c>
      <c r="L3139" t="s">
        <v>5172</v>
      </c>
      <c r="M3139" t="s">
        <v>5182</v>
      </c>
      <c r="N3139" s="1" t="s">
        <v>247</v>
      </c>
    </row>
    <row r="3140" spans="1:14" x14ac:dyDescent="0.3">
      <c r="A3140" s="1" t="s">
        <v>5169</v>
      </c>
      <c r="B3140" t="s">
        <v>5183</v>
      </c>
      <c r="C3140" s="2" t="s">
        <v>5184</v>
      </c>
      <c r="D3140" t="s">
        <v>282</v>
      </c>
      <c r="E3140" s="7" t="s">
        <v>158</v>
      </c>
      <c r="F3140" s="15" t="s">
        <v>118</v>
      </c>
      <c r="G3140" s="5" t="s">
        <v>480</v>
      </c>
      <c r="H3140" s="6" t="s">
        <v>120</v>
      </c>
      <c r="I3140" s="9" t="s">
        <v>4504</v>
      </c>
      <c r="J3140" s="5" t="s">
        <v>120</v>
      </c>
      <c r="K3140" t="s">
        <v>230</v>
      </c>
      <c r="L3140" t="s">
        <v>5172</v>
      </c>
      <c r="M3140" t="s">
        <v>5172</v>
      </c>
      <c r="N3140" s="1" t="s">
        <v>247</v>
      </c>
    </row>
    <row r="3141" spans="1:14" x14ac:dyDescent="0.3">
      <c r="A3141" s="1" t="s">
        <v>5169</v>
      </c>
      <c r="B3141" t="s">
        <v>5183</v>
      </c>
      <c r="C3141" s="2" t="s">
        <v>5185</v>
      </c>
      <c r="D3141" t="s">
        <v>282</v>
      </c>
      <c r="E3141" s="7" t="s">
        <v>158</v>
      </c>
      <c r="F3141" s="15" t="s">
        <v>118</v>
      </c>
      <c r="G3141" s="5" t="s">
        <v>150</v>
      </c>
      <c r="H3141" s="6" t="s">
        <v>120</v>
      </c>
      <c r="I3141" s="9" t="s">
        <v>4504</v>
      </c>
      <c r="J3141" s="5" t="s">
        <v>120</v>
      </c>
      <c r="K3141" t="s">
        <v>387</v>
      </c>
      <c r="L3141" t="s">
        <v>5172</v>
      </c>
      <c r="M3141" t="s">
        <v>5172</v>
      </c>
      <c r="N3141" s="1" t="s">
        <v>247</v>
      </c>
    </row>
    <row r="3142" spans="1:14" x14ac:dyDescent="0.3">
      <c r="A3142" s="1" t="s">
        <v>5169</v>
      </c>
      <c r="B3142" t="s">
        <v>5183</v>
      </c>
      <c r="C3142" s="2" t="s">
        <v>5186</v>
      </c>
      <c r="D3142" t="s">
        <v>282</v>
      </c>
      <c r="E3142" s="7" t="s">
        <v>158</v>
      </c>
      <c r="F3142" s="15" t="s">
        <v>118</v>
      </c>
      <c r="G3142" s="5" t="s">
        <v>480</v>
      </c>
      <c r="H3142" s="6" t="s">
        <v>120</v>
      </c>
      <c r="I3142" s="9" t="s">
        <v>4504</v>
      </c>
      <c r="J3142" s="5" t="s">
        <v>120</v>
      </c>
      <c r="K3142" t="s">
        <v>230</v>
      </c>
      <c r="L3142" t="s">
        <v>5172</v>
      </c>
      <c r="M3142" t="s">
        <v>5172</v>
      </c>
      <c r="N3142" s="1" t="s">
        <v>247</v>
      </c>
    </row>
    <row r="3143" spans="1:14" x14ac:dyDescent="0.3">
      <c r="A3143" s="1" t="s">
        <v>5169</v>
      </c>
      <c r="B3143" t="s">
        <v>5187</v>
      </c>
      <c r="C3143" s="2" t="s">
        <v>5188</v>
      </c>
      <c r="D3143" t="s">
        <v>282</v>
      </c>
      <c r="E3143" s="12" t="s">
        <v>205</v>
      </c>
      <c r="F3143" s="15" t="s">
        <v>118</v>
      </c>
      <c r="G3143" s="5" t="s">
        <v>480</v>
      </c>
      <c r="H3143" s="6" t="s">
        <v>120</v>
      </c>
      <c r="I3143" s="5" t="s">
        <v>2317</v>
      </c>
      <c r="J3143" s="5" t="s">
        <v>120</v>
      </c>
      <c r="K3143" t="s">
        <v>230</v>
      </c>
      <c r="L3143" t="s">
        <v>5172</v>
      </c>
      <c r="M3143" t="s">
        <v>5189</v>
      </c>
      <c r="N3143" s="1" t="s">
        <v>247</v>
      </c>
    </row>
    <row r="3144" spans="1:14" x14ac:dyDescent="0.3">
      <c r="A3144" s="1" t="s">
        <v>5169</v>
      </c>
      <c r="B3144" t="s">
        <v>5190</v>
      </c>
      <c r="C3144" s="2" t="s">
        <v>5191</v>
      </c>
      <c r="D3144" t="s">
        <v>282</v>
      </c>
      <c r="E3144" s="8" t="s">
        <v>166</v>
      </c>
      <c r="F3144" s="15" t="s">
        <v>118</v>
      </c>
      <c r="G3144" s="5" t="s">
        <v>480</v>
      </c>
      <c r="H3144" s="6" t="s">
        <v>120</v>
      </c>
      <c r="I3144" s="5" t="s">
        <v>180</v>
      </c>
      <c r="J3144" s="5" t="s">
        <v>120</v>
      </c>
      <c r="K3144" t="s">
        <v>230</v>
      </c>
      <c r="L3144" t="s">
        <v>5172</v>
      </c>
      <c r="M3144" t="s">
        <v>5192</v>
      </c>
      <c r="N3144" s="1" t="s">
        <v>247</v>
      </c>
    </row>
    <row r="3145" spans="1:14" x14ac:dyDescent="0.3">
      <c r="A3145" s="1" t="s">
        <v>5169</v>
      </c>
      <c r="B3145" t="s">
        <v>5190</v>
      </c>
      <c r="C3145" s="2" t="s">
        <v>5193</v>
      </c>
      <c r="D3145" t="s">
        <v>282</v>
      </c>
      <c r="E3145" s="8" t="s">
        <v>166</v>
      </c>
      <c r="F3145" s="15" t="s">
        <v>118</v>
      </c>
      <c r="G3145" s="5" t="s">
        <v>480</v>
      </c>
      <c r="H3145" s="6" t="s">
        <v>120</v>
      </c>
      <c r="I3145" s="5" t="s">
        <v>180</v>
      </c>
      <c r="J3145" s="5" t="s">
        <v>120</v>
      </c>
      <c r="K3145" t="s">
        <v>235</v>
      </c>
      <c r="L3145" t="s">
        <v>5172</v>
      </c>
      <c r="M3145" t="s">
        <v>5192</v>
      </c>
      <c r="N3145" t="s">
        <v>247</v>
      </c>
    </row>
    <row r="3146" spans="1:14" x14ac:dyDescent="0.3">
      <c r="A3146" s="1" t="s">
        <v>5169</v>
      </c>
      <c r="B3146" t="s">
        <v>5194</v>
      </c>
      <c r="C3146" s="2" t="s">
        <v>5195</v>
      </c>
      <c r="D3146" t="s">
        <v>282</v>
      </c>
      <c r="E3146" s="7" t="s">
        <v>158</v>
      </c>
      <c r="F3146" s="15" t="s">
        <v>118</v>
      </c>
      <c r="G3146" s="5" t="s">
        <v>480</v>
      </c>
      <c r="H3146" s="6" t="s">
        <v>120</v>
      </c>
      <c r="I3146" s="4" t="s">
        <v>3130</v>
      </c>
      <c r="J3146" s="4" t="s">
        <v>121</v>
      </c>
      <c r="K3146" t="s">
        <v>230</v>
      </c>
      <c r="L3146" t="s">
        <v>5172</v>
      </c>
      <c r="M3146" t="s">
        <v>5172</v>
      </c>
      <c r="N3146" s="1" t="s">
        <v>247</v>
      </c>
    </row>
    <row r="3147" spans="1:14" x14ac:dyDescent="0.3">
      <c r="A3147" s="1" t="s">
        <v>5196</v>
      </c>
      <c r="B3147" t="s">
        <v>5197</v>
      </c>
      <c r="C3147" s="2" t="s">
        <v>5198</v>
      </c>
      <c r="D3147" t="s">
        <v>282</v>
      </c>
      <c r="E3147" s="10" t="s">
        <v>187</v>
      </c>
      <c r="F3147" s="14" t="s">
        <v>119</v>
      </c>
      <c r="G3147" s="4" t="s">
        <v>149</v>
      </c>
      <c r="H3147" s="4" t="s">
        <v>121</v>
      </c>
      <c r="I3147" s="5" t="s">
        <v>565</v>
      </c>
      <c r="J3147" s="5" t="s">
        <v>120</v>
      </c>
      <c r="K3147" t="s">
        <v>230</v>
      </c>
      <c r="L3147" t="s">
        <v>5199</v>
      </c>
      <c r="M3147" t="s">
        <v>5200</v>
      </c>
      <c r="N3147" s="1" t="s">
        <v>247</v>
      </c>
    </row>
    <row r="3148" spans="1:14" x14ac:dyDescent="0.3">
      <c r="A3148" s="1" t="s">
        <v>5196</v>
      </c>
      <c r="B3148" t="s">
        <v>5197</v>
      </c>
      <c r="C3148" s="2" t="s">
        <v>5201</v>
      </c>
      <c r="D3148" t="s">
        <v>282</v>
      </c>
      <c r="E3148" s="10" t="s">
        <v>187</v>
      </c>
      <c r="F3148" s="14" t="s">
        <v>119</v>
      </c>
      <c r="G3148" s="4" t="s">
        <v>149</v>
      </c>
      <c r="H3148" s="4" t="s">
        <v>121</v>
      </c>
      <c r="I3148" s="5" t="s">
        <v>565</v>
      </c>
      <c r="J3148" s="5" t="s">
        <v>120</v>
      </c>
      <c r="K3148" t="s">
        <v>230</v>
      </c>
      <c r="L3148" t="s">
        <v>5199</v>
      </c>
      <c r="M3148" t="s">
        <v>5200</v>
      </c>
      <c r="N3148" s="1" t="s">
        <v>247</v>
      </c>
    </row>
    <row r="3149" spans="1:14" x14ac:dyDescent="0.3">
      <c r="A3149" s="1" t="s">
        <v>5196</v>
      </c>
      <c r="B3149" t="s">
        <v>5197</v>
      </c>
      <c r="C3149" s="2" t="s">
        <v>5202</v>
      </c>
      <c r="D3149" t="s">
        <v>282</v>
      </c>
      <c r="E3149" s="10" t="s">
        <v>187</v>
      </c>
      <c r="F3149" s="14" t="s">
        <v>119</v>
      </c>
      <c r="G3149" s="4" t="s">
        <v>149</v>
      </c>
      <c r="H3149" s="4" t="s">
        <v>121</v>
      </c>
      <c r="I3149" s="5" t="s">
        <v>565</v>
      </c>
      <c r="J3149" s="5" t="s">
        <v>120</v>
      </c>
      <c r="K3149" t="s">
        <v>230</v>
      </c>
      <c r="L3149" t="s">
        <v>5199</v>
      </c>
      <c r="M3149" t="s">
        <v>5200</v>
      </c>
      <c r="N3149" s="1" t="s">
        <v>247</v>
      </c>
    </row>
    <row r="3150" spans="1:14" x14ac:dyDescent="0.3">
      <c r="A3150" s="1" t="s">
        <v>5196</v>
      </c>
      <c r="B3150" t="s">
        <v>5197</v>
      </c>
      <c r="C3150" s="2" t="s">
        <v>5203</v>
      </c>
      <c r="D3150" t="s">
        <v>282</v>
      </c>
      <c r="E3150" s="10" t="s">
        <v>187</v>
      </c>
      <c r="F3150" s="14" t="s">
        <v>119</v>
      </c>
      <c r="G3150" s="4" t="s">
        <v>149</v>
      </c>
      <c r="H3150" s="4" t="s">
        <v>121</v>
      </c>
      <c r="I3150" s="5" t="s">
        <v>565</v>
      </c>
      <c r="J3150" s="5" t="s">
        <v>120</v>
      </c>
      <c r="K3150" t="s">
        <v>230</v>
      </c>
      <c r="L3150" t="s">
        <v>5199</v>
      </c>
      <c r="M3150" t="s">
        <v>5200</v>
      </c>
      <c r="N3150" s="1" t="s">
        <v>247</v>
      </c>
    </row>
    <row r="3151" spans="1:14" x14ac:dyDescent="0.3">
      <c r="A3151" s="1" t="s">
        <v>5196</v>
      </c>
      <c r="B3151" t="s">
        <v>5197</v>
      </c>
      <c r="C3151" s="2" t="s">
        <v>5204</v>
      </c>
      <c r="D3151" t="s">
        <v>282</v>
      </c>
      <c r="E3151" s="10" t="s">
        <v>187</v>
      </c>
      <c r="F3151" s="14" t="s">
        <v>119</v>
      </c>
      <c r="G3151" s="4" t="s">
        <v>149</v>
      </c>
      <c r="H3151" s="4" t="s">
        <v>121</v>
      </c>
      <c r="I3151" s="5" t="s">
        <v>565</v>
      </c>
      <c r="J3151" s="5" t="s">
        <v>120</v>
      </c>
      <c r="K3151" t="s">
        <v>230</v>
      </c>
      <c r="L3151" t="s">
        <v>5199</v>
      </c>
      <c r="M3151" t="s">
        <v>5200</v>
      </c>
      <c r="N3151" s="1" t="s">
        <v>247</v>
      </c>
    </row>
    <row r="3152" spans="1:14" x14ac:dyDescent="0.3">
      <c r="A3152" s="1" t="s">
        <v>5196</v>
      </c>
      <c r="B3152" t="s">
        <v>5197</v>
      </c>
      <c r="C3152" s="2" t="s">
        <v>5205</v>
      </c>
      <c r="D3152" t="s">
        <v>282</v>
      </c>
      <c r="E3152" s="10" t="s">
        <v>187</v>
      </c>
      <c r="F3152" s="14" t="s">
        <v>119</v>
      </c>
      <c r="G3152" s="4" t="s">
        <v>149</v>
      </c>
      <c r="H3152" s="4" t="s">
        <v>121</v>
      </c>
      <c r="I3152" s="5" t="s">
        <v>565</v>
      </c>
      <c r="J3152" s="5" t="s">
        <v>120</v>
      </c>
      <c r="K3152" t="s">
        <v>230</v>
      </c>
      <c r="L3152" t="s">
        <v>5199</v>
      </c>
      <c r="M3152" t="s">
        <v>5200</v>
      </c>
      <c r="N3152" s="1" t="s">
        <v>247</v>
      </c>
    </row>
    <row r="3153" spans="1:14" x14ac:dyDescent="0.3">
      <c r="A3153" s="1" t="s">
        <v>5196</v>
      </c>
      <c r="B3153" t="s">
        <v>5197</v>
      </c>
      <c r="C3153" s="2" t="s">
        <v>5206</v>
      </c>
      <c r="D3153" t="s">
        <v>282</v>
      </c>
      <c r="E3153" s="10" t="s">
        <v>187</v>
      </c>
      <c r="F3153" s="14" t="s">
        <v>119</v>
      </c>
      <c r="G3153" s="4" t="s">
        <v>149</v>
      </c>
      <c r="H3153" s="4" t="s">
        <v>121</v>
      </c>
      <c r="I3153" s="5" t="s">
        <v>565</v>
      </c>
      <c r="J3153" s="5" t="s">
        <v>120</v>
      </c>
      <c r="K3153" t="s">
        <v>230</v>
      </c>
      <c r="L3153" t="s">
        <v>5199</v>
      </c>
      <c r="M3153" t="s">
        <v>5200</v>
      </c>
      <c r="N3153" t="s">
        <v>247</v>
      </c>
    </row>
    <row r="3154" spans="1:14" x14ac:dyDescent="0.3">
      <c r="A3154" s="1" t="s">
        <v>5196</v>
      </c>
      <c r="B3154" t="s">
        <v>5197</v>
      </c>
      <c r="C3154" s="2" t="s">
        <v>5207</v>
      </c>
      <c r="D3154" t="s">
        <v>282</v>
      </c>
      <c r="E3154" s="10" t="s">
        <v>187</v>
      </c>
      <c r="F3154" s="14" t="s">
        <v>119</v>
      </c>
      <c r="G3154" s="4" t="s">
        <v>149</v>
      </c>
      <c r="H3154" s="4" t="s">
        <v>121</v>
      </c>
      <c r="I3154" s="5" t="s">
        <v>565</v>
      </c>
      <c r="J3154" s="5" t="s">
        <v>120</v>
      </c>
      <c r="K3154" t="s">
        <v>230</v>
      </c>
      <c r="L3154" t="s">
        <v>5199</v>
      </c>
      <c r="M3154" t="s">
        <v>5200</v>
      </c>
      <c r="N3154" s="1" t="s">
        <v>247</v>
      </c>
    </row>
    <row r="3155" spans="1:14" x14ac:dyDescent="0.3">
      <c r="A3155" s="1" t="s">
        <v>137</v>
      </c>
      <c r="B3155" t="s">
        <v>5208</v>
      </c>
      <c r="C3155" s="2" t="s">
        <v>5209</v>
      </c>
      <c r="D3155" t="s">
        <v>282</v>
      </c>
      <c r="E3155" s="10" t="s">
        <v>187</v>
      </c>
      <c r="F3155" s="14" t="s">
        <v>119</v>
      </c>
      <c r="G3155" s="4" t="s">
        <v>5210</v>
      </c>
      <c r="H3155" s="4" t="s">
        <v>121</v>
      </c>
      <c r="I3155" s="4" t="s">
        <v>149</v>
      </c>
      <c r="J3155" s="4" t="s">
        <v>121</v>
      </c>
      <c r="K3155" t="s">
        <v>254</v>
      </c>
      <c r="L3155" t="s">
        <v>5211</v>
      </c>
      <c r="M3155" s="13" t="s">
        <v>5212</v>
      </c>
      <c r="N3155" s="1" t="s">
        <v>247</v>
      </c>
    </row>
    <row r="3156" spans="1:14" x14ac:dyDescent="0.3">
      <c r="A3156" s="1" t="s">
        <v>137</v>
      </c>
      <c r="B3156" t="s">
        <v>5213</v>
      </c>
      <c r="C3156" s="2" t="s">
        <v>5214</v>
      </c>
      <c r="D3156" t="s">
        <v>282</v>
      </c>
      <c r="E3156" s="3" t="s">
        <v>152</v>
      </c>
      <c r="F3156" s="14" t="s">
        <v>119</v>
      </c>
      <c r="G3156" s="9" t="s">
        <v>5215</v>
      </c>
      <c r="H3156" s="4" t="s">
        <v>121</v>
      </c>
      <c r="I3156" s="4" t="s">
        <v>5216</v>
      </c>
      <c r="J3156" s="4" t="s">
        <v>121</v>
      </c>
      <c r="K3156" t="s">
        <v>5217</v>
      </c>
      <c r="L3156" t="s">
        <v>5218</v>
      </c>
      <c r="M3156" t="s">
        <v>5219</v>
      </c>
      <c r="N3156" s="1" t="s">
        <v>247</v>
      </c>
    </row>
    <row r="3157" spans="1:14" x14ac:dyDescent="0.3">
      <c r="A3157" s="1" t="s">
        <v>137</v>
      </c>
      <c r="B3157" t="s">
        <v>5220</v>
      </c>
      <c r="C3157" s="2" t="s">
        <v>5221</v>
      </c>
      <c r="D3157" t="s">
        <v>282</v>
      </c>
      <c r="E3157" s="3" t="s">
        <v>152</v>
      </c>
      <c r="F3157" s="14" t="s">
        <v>119</v>
      </c>
      <c r="G3157" s="4" t="s">
        <v>5210</v>
      </c>
      <c r="H3157" s="4" t="s">
        <v>121</v>
      </c>
      <c r="I3157" s="4" t="s">
        <v>5222</v>
      </c>
      <c r="J3157" s="4" t="s">
        <v>121</v>
      </c>
      <c r="K3157" t="s">
        <v>254</v>
      </c>
      <c r="L3157" t="s">
        <v>5211</v>
      </c>
      <c r="M3157" t="s">
        <v>5223</v>
      </c>
      <c r="N3157" s="1" t="s">
        <v>247</v>
      </c>
    </row>
    <row r="3158" spans="1:14" x14ac:dyDescent="0.3">
      <c r="A3158" s="1" t="s">
        <v>137</v>
      </c>
      <c r="B3158" t="s">
        <v>5220</v>
      </c>
      <c r="C3158" s="2" t="s">
        <v>5224</v>
      </c>
      <c r="D3158" t="s">
        <v>282</v>
      </c>
      <c r="E3158" s="3" t="s">
        <v>152</v>
      </c>
      <c r="F3158" s="14" t="s">
        <v>119</v>
      </c>
      <c r="G3158" s="4" t="s">
        <v>5210</v>
      </c>
      <c r="H3158" s="4" t="s">
        <v>121</v>
      </c>
      <c r="I3158" s="4" t="s">
        <v>5222</v>
      </c>
      <c r="J3158" s="4" t="s">
        <v>121</v>
      </c>
      <c r="K3158" t="s">
        <v>254</v>
      </c>
      <c r="L3158" t="s">
        <v>5211</v>
      </c>
      <c r="M3158" t="s">
        <v>5223</v>
      </c>
      <c r="N3158" s="1" t="s">
        <v>247</v>
      </c>
    </row>
    <row r="3159" spans="1:14" x14ac:dyDescent="0.3">
      <c r="A3159" s="1" t="s">
        <v>137</v>
      </c>
      <c r="B3159" t="s">
        <v>5220</v>
      </c>
      <c r="C3159" s="2" t="s">
        <v>5225</v>
      </c>
      <c r="D3159" t="s">
        <v>282</v>
      </c>
      <c r="E3159" s="3" t="s">
        <v>152</v>
      </c>
      <c r="F3159" s="14" t="s">
        <v>119</v>
      </c>
      <c r="G3159" s="4" t="s">
        <v>5210</v>
      </c>
      <c r="H3159" s="4" t="s">
        <v>121</v>
      </c>
      <c r="I3159" s="4" t="s">
        <v>5222</v>
      </c>
      <c r="J3159" s="4" t="s">
        <v>121</v>
      </c>
      <c r="K3159" t="s">
        <v>254</v>
      </c>
      <c r="L3159" t="s">
        <v>5211</v>
      </c>
      <c r="M3159" t="s">
        <v>5223</v>
      </c>
      <c r="N3159" t="s">
        <v>247</v>
      </c>
    </row>
    <row r="3160" spans="1:14" x14ac:dyDescent="0.3">
      <c r="A3160" s="1" t="s">
        <v>137</v>
      </c>
      <c r="B3160" t="s">
        <v>5220</v>
      </c>
      <c r="C3160" s="2" t="s">
        <v>5226</v>
      </c>
      <c r="D3160" t="s">
        <v>282</v>
      </c>
      <c r="E3160" s="3" t="s">
        <v>152</v>
      </c>
      <c r="F3160" s="14" t="s">
        <v>119</v>
      </c>
      <c r="G3160" s="4" t="s">
        <v>5210</v>
      </c>
      <c r="H3160" s="4" t="s">
        <v>121</v>
      </c>
      <c r="I3160" s="4" t="s">
        <v>5222</v>
      </c>
      <c r="J3160" s="4" t="s">
        <v>121</v>
      </c>
      <c r="K3160" t="s">
        <v>254</v>
      </c>
      <c r="L3160" t="s">
        <v>5211</v>
      </c>
      <c r="M3160" t="s">
        <v>5223</v>
      </c>
      <c r="N3160" s="1" t="s">
        <v>247</v>
      </c>
    </row>
    <row r="3161" spans="1:14" x14ac:dyDescent="0.3">
      <c r="A3161" s="1" t="s">
        <v>137</v>
      </c>
      <c r="B3161" t="s">
        <v>5220</v>
      </c>
      <c r="C3161" s="2" t="s">
        <v>5227</v>
      </c>
      <c r="D3161" t="s">
        <v>282</v>
      </c>
      <c r="E3161" s="3" t="s">
        <v>152</v>
      </c>
      <c r="F3161" s="14" t="s">
        <v>119</v>
      </c>
      <c r="G3161" s="4" t="s">
        <v>5210</v>
      </c>
      <c r="H3161" s="4" t="s">
        <v>121</v>
      </c>
      <c r="I3161" s="4" t="s">
        <v>5222</v>
      </c>
      <c r="J3161" s="4" t="s">
        <v>121</v>
      </c>
      <c r="K3161" t="s">
        <v>254</v>
      </c>
      <c r="L3161" t="s">
        <v>5211</v>
      </c>
      <c r="M3161" t="s">
        <v>5223</v>
      </c>
      <c r="N3161" t="s">
        <v>247</v>
      </c>
    </row>
    <row r="3162" spans="1:14" x14ac:dyDescent="0.3">
      <c r="A3162" s="1" t="s">
        <v>137</v>
      </c>
      <c r="B3162" t="s">
        <v>5220</v>
      </c>
      <c r="C3162" s="2" t="s">
        <v>5228</v>
      </c>
      <c r="D3162" t="s">
        <v>282</v>
      </c>
      <c r="E3162" s="3" t="s">
        <v>152</v>
      </c>
      <c r="F3162" s="14" t="s">
        <v>119</v>
      </c>
      <c r="G3162" s="4" t="s">
        <v>5210</v>
      </c>
      <c r="H3162" s="4" t="s">
        <v>121</v>
      </c>
      <c r="I3162" s="4" t="s">
        <v>5222</v>
      </c>
      <c r="J3162" s="4" t="s">
        <v>121</v>
      </c>
      <c r="K3162" t="s">
        <v>254</v>
      </c>
      <c r="L3162" t="s">
        <v>5211</v>
      </c>
      <c r="M3162" t="s">
        <v>5223</v>
      </c>
      <c r="N3162" s="1" t="s">
        <v>247</v>
      </c>
    </row>
    <row r="3163" spans="1:14" x14ac:dyDescent="0.3">
      <c r="A3163" s="1" t="s">
        <v>137</v>
      </c>
      <c r="B3163" t="s">
        <v>5220</v>
      </c>
      <c r="C3163" s="2" t="s">
        <v>5229</v>
      </c>
      <c r="D3163" t="s">
        <v>282</v>
      </c>
      <c r="E3163" s="3" t="s">
        <v>152</v>
      </c>
      <c r="F3163" s="14" t="s">
        <v>119</v>
      </c>
      <c r="G3163" s="4" t="s">
        <v>5210</v>
      </c>
      <c r="H3163" s="4" t="s">
        <v>121</v>
      </c>
      <c r="I3163" s="4" t="s">
        <v>5222</v>
      </c>
      <c r="J3163" s="4" t="s">
        <v>121</v>
      </c>
      <c r="K3163" t="s">
        <v>254</v>
      </c>
      <c r="L3163" t="s">
        <v>5211</v>
      </c>
      <c r="M3163" t="s">
        <v>5223</v>
      </c>
      <c r="N3163" t="s">
        <v>247</v>
      </c>
    </row>
    <row r="3164" spans="1:14" x14ac:dyDescent="0.3">
      <c r="A3164" s="1" t="s">
        <v>137</v>
      </c>
      <c r="B3164" t="s">
        <v>5220</v>
      </c>
      <c r="C3164" s="2" t="s">
        <v>5230</v>
      </c>
      <c r="D3164" t="s">
        <v>282</v>
      </c>
      <c r="E3164" s="3" t="s">
        <v>152</v>
      </c>
      <c r="F3164" s="14" t="s">
        <v>119</v>
      </c>
      <c r="G3164" s="4" t="s">
        <v>5210</v>
      </c>
      <c r="H3164" s="4" t="s">
        <v>121</v>
      </c>
      <c r="I3164" s="4" t="s">
        <v>5222</v>
      </c>
      <c r="J3164" s="4" t="s">
        <v>121</v>
      </c>
      <c r="K3164" t="s">
        <v>254</v>
      </c>
      <c r="L3164" t="s">
        <v>5211</v>
      </c>
      <c r="M3164" t="s">
        <v>5223</v>
      </c>
      <c r="N3164" s="1" t="s">
        <v>247</v>
      </c>
    </row>
    <row r="3165" spans="1:14" x14ac:dyDescent="0.3">
      <c r="A3165" s="1" t="s">
        <v>137</v>
      </c>
      <c r="B3165" t="s">
        <v>5231</v>
      </c>
      <c r="C3165" s="2" t="s">
        <v>5232</v>
      </c>
      <c r="D3165" t="s">
        <v>282</v>
      </c>
      <c r="E3165" s="3" t="s">
        <v>152</v>
      </c>
      <c r="F3165" s="14" t="s">
        <v>119</v>
      </c>
      <c r="G3165" s="4" t="s">
        <v>5210</v>
      </c>
      <c r="H3165" s="4" t="s">
        <v>121</v>
      </c>
      <c r="I3165" s="4" t="s">
        <v>1211</v>
      </c>
      <c r="J3165" s="4" t="s">
        <v>121</v>
      </c>
      <c r="K3165" t="s">
        <v>254</v>
      </c>
      <c r="L3165" t="s">
        <v>5211</v>
      </c>
      <c r="M3165" t="s">
        <v>1444</v>
      </c>
      <c r="N3165" s="1" t="s">
        <v>247</v>
      </c>
    </row>
    <row r="3166" spans="1:14" x14ac:dyDescent="0.3">
      <c r="A3166" s="1" t="s">
        <v>137</v>
      </c>
      <c r="B3166" t="s">
        <v>5231</v>
      </c>
      <c r="C3166" s="2" t="s">
        <v>5233</v>
      </c>
      <c r="D3166" t="s">
        <v>282</v>
      </c>
      <c r="E3166" s="3" t="s">
        <v>152</v>
      </c>
      <c r="F3166" s="14" t="s">
        <v>119</v>
      </c>
      <c r="G3166" s="4" t="s">
        <v>5210</v>
      </c>
      <c r="H3166" s="4" t="s">
        <v>121</v>
      </c>
      <c r="I3166" s="4" t="s">
        <v>1211</v>
      </c>
      <c r="J3166" s="4" t="s">
        <v>121</v>
      </c>
      <c r="K3166" t="s">
        <v>254</v>
      </c>
      <c r="L3166" t="s">
        <v>5211</v>
      </c>
      <c r="M3166" t="s">
        <v>1444</v>
      </c>
      <c r="N3166" s="1" t="s">
        <v>247</v>
      </c>
    </row>
    <row r="3167" spans="1:14" x14ac:dyDescent="0.3">
      <c r="A3167" s="1" t="s">
        <v>137</v>
      </c>
      <c r="B3167" t="s">
        <v>5234</v>
      </c>
      <c r="C3167" s="2" t="s">
        <v>5235</v>
      </c>
      <c r="D3167" t="s">
        <v>282</v>
      </c>
      <c r="E3167" s="3" t="s">
        <v>152</v>
      </c>
      <c r="F3167" s="14" t="s">
        <v>119</v>
      </c>
      <c r="G3167" s="4" t="s">
        <v>5210</v>
      </c>
      <c r="H3167" s="4" t="s">
        <v>121</v>
      </c>
      <c r="I3167" s="9" t="s">
        <v>5236</v>
      </c>
      <c r="J3167" s="4" t="s">
        <v>121</v>
      </c>
      <c r="K3167" t="s">
        <v>387</v>
      </c>
      <c r="L3167" t="s">
        <v>5211</v>
      </c>
      <c r="M3167" t="s">
        <v>5223</v>
      </c>
      <c r="N3167" t="s">
        <v>247</v>
      </c>
    </row>
    <row r="3168" spans="1:14" x14ac:dyDescent="0.3">
      <c r="A3168" s="1" t="s">
        <v>137</v>
      </c>
      <c r="B3168" t="s">
        <v>5234</v>
      </c>
      <c r="C3168" s="2" t="s">
        <v>5237</v>
      </c>
      <c r="D3168" t="s">
        <v>282</v>
      </c>
      <c r="E3168" s="3" t="s">
        <v>152</v>
      </c>
      <c r="F3168" s="14" t="s">
        <v>119</v>
      </c>
      <c r="G3168" s="4" t="s">
        <v>5210</v>
      </c>
      <c r="H3168" s="4" t="s">
        <v>121</v>
      </c>
      <c r="I3168" s="9" t="s">
        <v>5236</v>
      </c>
      <c r="J3168" s="4" t="s">
        <v>121</v>
      </c>
      <c r="K3168" t="s">
        <v>254</v>
      </c>
      <c r="L3168" t="s">
        <v>5211</v>
      </c>
      <c r="M3168" t="s">
        <v>5223</v>
      </c>
      <c r="N3168" s="1" t="s">
        <v>247</v>
      </c>
    </row>
    <row r="3169" spans="1:14" x14ac:dyDescent="0.3">
      <c r="A3169" s="1" t="s">
        <v>137</v>
      </c>
      <c r="B3169" t="s">
        <v>5234</v>
      </c>
      <c r="C3169" s="2" t="s">
        <v>5238</v>
      </c>
      <c r="D3169" t="s">
        <v>282</v>
      </c>
      <c r="E3169" s="3" t="s">
        <v>152</v>
      </c>
      <c r="F3169" s="14" t="s">
        <v>119</v>
      </c>
      <c r="G3169" s="4" t="s">
        <v>5210</v>
      </c>
      <c r="H3169" s="4" t="s">
        <v>121</v>
      </c>
      <c r="I3169" s="9" t="s">
        <v>5236</v>
      </c>
      <c r="J3169" s="4" t="s">
        <v>121</v>
      </c>
      <c r="K3169" t="s">
        <v>254</v>
      </c>
      <c r="L3169" t="s">
        <v>5211</v>
      </c>
      <c r="M3169" t="s">
        <v>5223</v>
      </c>
      <c r="N3169" t="s">
        <v>247</v>
      </c>
    </row>
    <row r="3170" spans="1:14" x14ac:dyDescent="0.3">
      <c r="A3170" s="1" t="s">
        <v>137</v>
      </c>
      <c r="B3170" t="s">
        <v>5239</v>
      </c>
      <c r="C3170" s="2" t="s">
        <v>5240</v>
      </c>
      <c r="D3170" t="s">
        <v>282</v>
      </c>
      <c r="E3170" s="3" t="s">
        <v>152</v>
      </c>
      <c r="F3170" s="14" t="s">
        <v>119</v>
      </c>
      <c r="G3170" s="4" t="s">
        <v>5210</v>
      </c>
      <c r="H3170" s="4" t="s">
        <v>121</v>
      </c>
      <c r="I3170" s="5" t="s">
        <v>1410</v>
      </c>
      <c r="J3170" s="5" t="s">
        <v>120</v>
      </c>
      <c r="K3170" t="s">
        <v>230</v>
      </c>
      <c r="L3170" t="s">
        <v>5211</v>
      </c>
      <c r="M3170" t="s">
        <v>1444</v>
      </c>
      <c r="N3170" t="s">
        <v>247</v>
      </c>
    </row>
    <row r="3171" spans="1:14" x14ac:dyDescent="0.3">
      <c r="A3171" s="1" t="s">
        <v>137</v>
      </c>
      <c r="B3171" t="s">
        <v>5239</v>
      </c>
      <c r="C3171" s="2" t="s">
        <v>5241</v>
      </c>
      <c r="D3171" t="s">
        <v>282</v>
      </c>
      <c r="E3171" s="3" t="s">
        <v>152</v>
      </c>
      <c r="F3171" s="14" t="s">
        <v>119</v>
      </c>
      <c r="G3171" s="4" t="s">
        <v>5210</v>
      </c>
      <c r="H3171" s="4" t="s">
        <v>121</v>
      </c>
      <c r="I3171" s="5" t="s">
        <v>1410</v>
      </c>
      <c r="J3171" s="5" t="s">
        <v>120</v>
      </c>
      <c r="K3171" t="s">
        <v>230</v>
      </c>
      <c r="L3171" t="s">
        <v>5211</v>
      </c>
      <c r="M3171" t="s">
        <v>1444</v>
      </c>
      <c r="N3171" s="1" t="s">
        <v>247</v>
      </c>
    </row>
    <row r="3172" spans="1:14" x14ac:dyDescent="0.3">
      <c r="A3172" s="1" t="s">
        <v>137</v>
      </c>
      <c r="B3172" t="s">
        <v>5239</v>
      </c>
      <c r="C3172" s="2" t="s">
        <v>5242</v>
      </c>
      <c r="D3172" t="s">
        <v>282</v>
      </c>
      <c r="E3172" s="3" t="s">
        <v>152</v>
      </c>
      <c r="F3172" s="14" t="s">
        <v>119</v>
      </c>
      <c r="G3172" s="4" t="s">
        <v>5210</v>
      </c>
      <c r="H3172" s="4" t="s">
        <v>121</v>
      </c>
      <c r="I3172" s="5" t="s">
        <v>1410</v>
      </c>
      <c r="J3172" s="5" t="s">
        <v>120</v>
      </c>
      <c r="K3172" t="s">
        <v>230</v>
      </c>
      <c r="L3172" t="s">
        <v>5211</v>
      </c>
      <c r="M3172" t="s">
        <v>1444</v>
      </c>
      <c r="N3172" t="s">
        <v>247</v>
      </c>
    </row>
    <row r="3173" spans="1:14" x14ac:dyDescent="0.3">
      <c r="A3173" s="1" t="s">
        <v>137</v>
      </c>
      <c r="B3173" t="s">
        <v>5239</v>
      </c>
      <c r="C3173" s="2" t="s">
        <v>5243</v>
      </c>
      <c r="D3173" t="s">
        <v>282</v>
      </c>
      <c r="E3173" s="3" t="s">
        <v>152</v>
      </c>
      <c r="F3173" s="14" t="s">
        <v>119</v>
      </c>
      <c r="G3173" s="4" t="s">
        <v>5210</v>
      </c>
      <c r="H3173" s="4" t="s">
        <v>121</v>
      </c>
      <c r="I3173" s="5" t="s">
        <v>1410</v>
      </c>
      <c r="J3173" s="5" t="s">
        <v>120</v>
      </c>
      <c r="K3173" t="s">
        <v>230</v>
      </c>
      <c r="L3173" t="s">
        <v>5211</v>
      </c>
      <c r="M3173" t="s">
        <v>1444</v>
      </c>
      <c r="N3173" s="1" t="s">
        <v>247</v>
      </c>
    </row>
    <row r="3174" spans="1:14" x14ac:dyDescent="0.3">
      <c r="A3174" s="1" t="s">
        <v>137</v>
      </c>
      <c r="B3174" t="s">
        <v>5239</v>
      </c>
      <c r="C3174" s="2" t="s">
        <v>5244</v>
      </c>
      <c r="D3174" t="s">
        <v>282</v>
      </c>
      <c r="E3174" s="3" t="s">
        <v>152</v>
      </c>
      <c r="F3174" s="14" t="s">
        <v>119</v>
      </c>
      <c r="G3174" s="4" t="s">
        <v>5210</v>
      </c>
      <c r="H3174" s="4" t="s">
        <v>121</v>
      </c>
      <c r="I3174" s="5" t="s">
        <v>1410</v>
      </c>
      <c r="J3174" s="5" t="s">
        <v>120</v>
      </c>
      <c r="K3174" t="s">
        <v>230</v>
      </c>
      <c r="L3174" t="s">
        <v>5211</v>
      </c>
      <c r="M3174" t="s">
        <v>1444</v>
      </c>
      <c r="N3174" s="1" t="s">
        <v>247</v>
      </c>
    </row>
    <row r="3175" spans="1:14" x14ac:dyDescent="0.3">
      <c r="A3175" s="1" t="s">
        <v>137</v>
      </c>
      <c r="B3175" t="s">
        <v>5239</v>
      </c>
      <c r="C3175" s="2" t="s">
        <v>5245</v>
      </c>
      <c r="D3175" t="s">
        <v>282</v>
      </c>
      <c r="E3175" s="3" t="s">
        <v>152</v>
      </c>
      <c r="F3175" s="14" t="s">
        <v>119</v>
      </c>
      <c r="G3175" s="4" t="s">
        <v>5210</v>
      </c>
      <c r="H3175" s="4" t="s">
        <v>121</v>
      </c>
      <c r="I3175" s="5" t="s">
        <v>1410</v>
      </c>
      <c r="J3175" s="5" t="s">
        <v>120</v>
      </c>
      <c r="K3175" t="s">
        <v>230</v>
      </c>
      <c r="L3175" t="s">
        <v>5211</v>
      </c>
      <c r="M3175" t="s">
        <v>1444</v>
      </c>
      <c r="N3175" s="1" t="s">
        <v>247</v>
      </c>
    </row>
    <row r="3176" spans="1:14" x14ac:dyDescent="0.3">
      <c r="A3176" s="1" t="s">
        <v>137</v>
      </c>
      <c r="B3176" t="s">
        <v>5239</v>
      </c>
      <c r="C3176" s="2" t="s">
        <v>5246</v>
      </c>
      <c r="D3176" t="s">
        <v>282</v>
      </c>
      <c r="E3176" s="3" t="s">
        <v>152</v>
      </c>
      <c r="F3176" s="14" t="s">
        <v>119</v>
      </c>
      <c r="G3176" s="4" t="s">
        <v>5210</v>
      </c>
      <c r="H3176" s="4" t="s">
        <v>121</v>
      </c>
      <c r="I3176" s="5" t="s">
        <v>1410</v>
      </c>
      <c r="J3176" s="5" t="s">
        <v>120</v>
      </c>
      <c r="K3176" t="s">
        <v>230</v>
      </c>
      <c r="L3176" t="s">
        <v>5211</v>
      </c>
      <c r="M3176" t="s">
        <v>1444</v>
      </c>
      <c r="N3176" s="1" t="s">
        <v>247</v>
      </c>
    </row>
    <row r="3177" spans="1:14" x14ac:dyDescent="0.3">
      <c r="A3177" s="1" t="s">
        <v>137</v>
      </c>
      <c r="B3177" t="s">
        <v>5239</v>
      </c>
      <c r="C3177" s="2" t="s">
        <v>5247</v>
      </c>
      <c r="D3177" t="s">
        <v>282</v>
      </c>
      <c r="E3177" s="3" t="s">
        <v>152</v>
      </c>
      <c r="F3177" s="14" t="s">
        <v>119</v>
      </c>
      <c r="G3177" s="4" t="s">
        <v>5210</v>
      </c>
      <c r="H3177" s="4" t="s">
        <v>121</v>
      </c>
      <c r="I3177" s="5" t="s">
        <v>1410</v>
      </c>
      <c r="J3177" s="5" t="s">
        <v>120</v>
      </c>
      <c r="K3177" t="s">
        <v>230</v>
      </c>
      <c r="L3177" t="s">
        <v>5211</v>
      </c>
      <c r="M3177" t="s">
        <v>1444</v>
      </c>
      <c r="N3177" s="1" t="s">
        <v>247</v>
      </c>
    </row>
    <row r="3178" spans="1:14" x14ac:dyDescent="0.3">
      <c r="A3178" s="1" t="s">
        <v>137</v>
      </c>
      <c r="B3178" t="s">
        <v>5239</v>
      </c>
      <c r="C3178" s="2" t="s">
        <v>5248</v>
      </c>
      <c r="D3178" t="s">
        <v>282</v>
      </c>
      <c r="E3178" s="3" t="s">
        <v>152</v>
      </c>
      <c r="F3178" s="14" t="s">
        <v>119</v>
      </c>
      <c r="G3178" s="4" t="s">
        <v>5210</v>
      </c>
      <c r="H3178" s="4" t="s">
        <v>121</v>
      </c>
      <c r="I3178" s="5" t="s">
        <v>1410</v>
      </c>
      <c r="J3178" s="5" t="s">
        <v>120</v>
      </c>
      <c r="K3178" t="s">
        <v>230</v>
      </c>
      <c r="L3178" t="s">
        <v>5211</v>
      </c>
      <c r="M3178" t="s">
        <v>1444</v>
      </c>
      <c r="N3178" s="1" t="s">
        <v>247</v>
      </c>
    </row>
    <row r="3179" spans="1:14" x14ac:dyDescent="0.3">
      <c r="A3179" s="1" t="s">
        <v>137</v>
      </c>
      <c r="B3179" t="s">
        <v>5239</v>
      </c>
      <c r="C3179" s="2" t="s">
        <v>5249</v>
      </c>
      <c r="D3179" t="s">
        <v>282</v>
      </c>
      <c r="E3179" s="3" t="s">
        <v>152</v>
      </c>
      <c r="F3179" s="14" t="s">
        <v>119</v>
      </c>
      <c r="G3179" s="4" t="s">
        <v>5210</v>
      </c>
      <c r="H3179" s="4" t="s">
        <v>121</v>
      </c>
      <c r="I3179" s="5" t="s">
        <v>1410</v>
      </c>
      <c r="J3179" s="5" t="s">
        <v>120</v>
      </c>
      <c r="K3179" t="s">
        <v>230</v>
      </c>
      <c r="L3179" t="s">
        <v>5211</v>
      </c>
      <c r="M3179" t="s">
        <v>1444</v>
      </c>
      <c r="N3179" t="s">
        <v>247</v>
      </c>
    </row>
    <row r="3180" spans="1:14" x14ac:dyDescent="0.3">
      <c r="A3180" s="1" t="s">
        <v>137</v>
      </c>
      <c r="B3180" t="s">
        <v>5239</v>
      </c>
      <c r="C3180" s="2" t="s">
        <v>5250</v>
      </c>
      <c r="D3180" t="s">
        <v>282</v>
      </c>
      <c r="E3180" s="3" t="s">
        <v>152</v>
      </c>
      <c r="F3180" s="14" t="s">
        <v>119</v>
      </c>
      <c r="G3180" s="4" t="s">
        <v>5210</v>
      </c>
      <c r="H3180" s="4" t="s">
        <v>121</v>
      </c>
      <c r="I3180" s="5" t="s">
        <v>1410</v>
      </c>
      <c r="J3180" s="5" t="s">
        <v>120</v>
      </c>
      <c r="K3180" t="s">
        <v>230</v>
      </c>
      <c r="L3180" t="s">
        <v>5211</v>
      </c>
      <c r="M3180" t="s">
        <v>1444</v>
      </c>
      <c r="N3180" s="1" t="s">
        <v>247</v>
      </c>
    </row>
    <row r="3181" spans="1:14" x14ac:dyDescent="0.3">
      <c r="A3181" s="1" t="s">
        <v>137</v>
      </c>
      <c r="B3181" t="s">
        <v>5239</v>
      </c>
      <c r="C3181" s="2" t="s">
        <v>5251</v>
      </c>
      <c r="D3181" t="s">
        <v>282</v>
      </c>
      <c r="E3181" s="3" t="s">
        <v>152</v>
      </c>
      <c r="F3181" s="14" t="s">
        <v>119</v>
      </c>
      <c r="G3181" s="4" t="s">
        <v>5210</v>
      </c>
      <c r="H3181" s="4" t="s">
        <v>121</v>
      </c>
      <c r="I3181" s="5" t="s">
        <v>1410</v>
      </c>
      <c r="J3181" s="5" t="s">
        <v>120</v>
      </c>
      <c r="K3181" t="s">
        <v>230</v>
      </c>
      <c r="L3181" t="s">
        <v>5211</v>
      </c>
      <c r="M3181" t="s">
        <v>1444</v>
      </c>
      <c r="N3181" s="1" t="s">
        <v>247</v>
      </c>
    </row>
    <row r="3182" spans="1:14" x14ac:dyDescent="0.3">
      <c r="A3182" s="1" t="s">
        <v>137</v>
      </c>
      <c r="B3182" t="s">
        <v>5239</v>
      </c>
      <c r="C3182" s="2" t="s">
        <v>5252</v>
      </c>
      <c r="D3182" t="s">
        <v>282</v>
      </c>
      <c r="E3182" s="3" t="s">
        <v>152</v>
      </c>
      <c r="F3182" s="14" t="s">
        <v>119</v>
      </c>
      <c r="G3182" s="4" t="s">
        <v>5210</v>
      </c>
      <c r="H3182" s="4" t="s">
        <v>121</v>
      </c>
      <c r="I3182" s="5" t="s">
        <v>1410</v>
      </c>
      <c r="J3182" s="5" t="s">
        <v>120</v>
      </c>
      <c r="K3182" t="s">
        <v>230</v>
      </c>
      <c r="L3182" t="s">
        <v>5211</v>
      </c>
      <c r="M3182" t="s">
        <v>1444</v>
      </c>
      <c r="N3182" s="1" t="s">
        <v>247</v>
      </c>
    </row>
    <row r="3183" spans="1:14" x14ac:dyDescent="0.3">
      <c r="A3183" s="1" t="s">
        <v>137</v>
      </c>
      <c r="B3183" t="s">
        <v>5239</v>
      </c>
      <c r="C3183" s="2" t="s">
        <v>5253</v>
      </c>
      <c r="D3183" t="s">
        <v>282</v>
      </c>
      <c r="E3183" s="3" t="s">
        <v>152</v>
      </c>
      <c r="F3183" s="14" t="s">
        <v>119</v>
      </c>
      <c r="G3183" s="4" t="s">
        <v>5210</v>
      </c>
      <c r="H3183" s="4" t="s">
        <v>121</v>
      </c>
      <c r="I3183" s="5" t="s">
        <v>1410</v>
      </c>
      <c r="J3183" s="5" t="s">
        <v>120</v>
      </c>
      <c r="K3183" t="s">
        <v>230</v>
      </c>
      <c r="L3183" t="s">
        <v>5211</v>
      </c>
      <c r="M3183" t="s">
        <v>1444</v>
      </c>
      <c r="N3183" s="1" t="s">
        <v>247</v>
      </c>
    </row>
    <row r="3184" spans="1:14" x14ac:dyDescent="0.3">
      <c r="A3184" s="1" t="s">
        <v>137</v>
      </c>
      <c r="B3184" t="s">
        <v>5239</v>
      </c>
      <c r="C3184" s="2" t="s">
        <v>5254</v>
      </c>
      <c r="D3184" t="s">
        <v>282</v>
      </c>
      <c r="E3184" s="3" t="s">
        <v>152</v>
      </c>
      <c r="F3184" s="14" t="s">
        <v>119</v>
      </c>
      <c r="G3184" s="4" t="s">
        <v>5210</v>
      </c>
      <c r="H3184" s="4" t="s">
        <v>121</v>
      </c>
      <c r="I3184" s="5" t="s">
        <v>1410</v>
      </c>
      <c r="J3184" s="5" t="s">
        <v>120</v>
      </c>
      <c r="K3184" t="s">
        <v>230</v>
      </c>
      <c r="L3184" t="s">
        <v>5211</v>
      </c>
      <c r="M3184" t="s">
        <v>1444</v>
      </c>
      <c r="N3184" s="1" t="s">
        <v>247</v>
      </c>
    </row>
    <row r="3185" spans="1:14" x14ac:dyDescent="0.3">
      <c r="A3185" s="1" t="s">
        <v>137</v>
      </c>
      <c r="B3185" t="s">
        <v>5255</v>
      </c>
      <c r="C3185" s="2" t="s">
        <v>5256</v>
      </c>
      <c r="D3185" t="s">
        <v>282</v>
      </c>
      <c r="E3185" s="3" t="s">
        <v>152</v>
      </c>
      <c r="F3185" s="14" t="s">
        <v>119</v>
      </c>
      <c r="G3185" s="4" t="s">
        <v>5210</v>
      </c>
      <c r="H3185" s="4" t="s">
        <v>121</v>
      </c>
      <c r="I3185" s="4" t="s">
        <v>1211</v>
      </c>
      <c r="J3185" s="4" t="s">
        <v>121</v>
      </c>
      <c r="K3185" t="s">
        <v>254</v>
      </c>
      <c r="L3185" t="s">
        <v>5211</v>
      </c>
      <c r="M3185" t="s">
        <v>1444</v>
      </c>
      <c r="N3185" t="s">
        <v>247</v>
      </c>
    </row>
    <row r="3186" spans="1:14" x14ac:dyDescent="0.3">
      <c r="A3186" s="1" t="s">
        <v>137</v>
      </c>
      <c r="B3186" t="s">
        <v>5255</v>
      </c>
      <c r="C3186" s="2" t="s">
        <v>5257</v>
      </c>
      <c r="D3186" t="s">
        <v>282</v>
      </c>
      <c r="E3186" s="3" t="s">
        <v>152</v>
      </c>
      <c r="F3186" s="14" t="s">
        <v>119</v>
      </c>
      <c r="G3186" s="4" t="s">
        <v>5210</v>
      </c>
      <c r="H3186" s="4" t="s">
        <v>121</v>
      </c>
      <c r="I3186" s="4" t="s">
        <v>1211</v>
      </c>
      <c r="J3186" s="4" t="s">
        <v>121</v>
      </c>
      <c r="K3186" t="s">
        <v>254</v>
      </c>
      <c r="L3186" t="s">
        <v>5211</v>
      </c>
      <c r="M3186" t="s">
        <v>1444</v>
      </c>
      <c r="N3186" t="s">
        <v>247</v>
      </c>
    </row>
    <row r="3187" spans="1:14" x14ac:dyDescent="0.3">
      <c r="A3187" s="1" t="s">
        <v>137</v>
      </c>
      <c r="B3187" t="s">
        <v>5255</v>
      </c>
      <c r="C3187" s="2" t="s">
        <v>5258</v>
      </c>
      <c r="D3187" t="s">
        <v>282</v>
      </c>
      <c r="E3187" s="3" t="s">
        <v>152</v>
      </c>
      <c r="F3187" s="14" t="s">
        <v>119</v>
      </c>
      <c r="G3187" s="4" t="s">
        <v>5210</v>
      </c>
      <c r="H3187" s="4" t="s">
        <v>121</v>
      </c>
      <c r="I3187" s="4" t="s">
        <v>1211</v>
      </c>
      <c r="J3187" s="4" t="s">
        <v>121</v>
      </c>
      <c r="K3187" t="s">
        <v>254</v>
      </c>
      <c r="L3187" t="s">
        <v>5211</v>
      </c>
      <c r="M3187" t="s">
        <v>1444</v>
      </c>
      <c r="N3187" t="s">
        <v>247</v>
      </c>
    </row>
    <row r="3188" spans="1:14" x14ac:dyDescent="0.3">
      <c r="A3188" s="1" t="s">
        <v>137</v>
      </c>
      <c r="B3188" t="s">
        <v>5259</v>
      </c>
      <c r="C3188" s="2" t="s">
        <v>5260</v>
      </c>
      <c r="D3188" t="s">
        <v>282</v>
      </c>
      <c r="E3188" s="3" t="s">
        <v>152</v>
      </c>
      <c r="F3188" s="14" t="s">
        <v>119</v>
      </c>
      <c r="G3188" s="4" t="s">
        <v>5210</v>
      </c>
      <c r="H3188" s="4" t="s">
        <v>121</v>
      </c>
      <c r="I3188" s="4" t="s">
        <v>5261</v>
      </c>
      <c r="J3188" s="4" t="s">
        <v>121</v>
      </c>
      <c r="K3188" t="s">
        <v>5262</v>
      </c>
      <c r="L3188" t="s">
        <v>5211</v>
      </c>
      <c r="M3188" t="s">
        <v>5223</v>
      </c>
      <c r="N3188" s="1" t="s">
        <v>247</v>
      </c>
    </row>
    <row r="3189" spans="1:14" x14ac:dyDescent="0.3">
      <c r="A3189" s="1" t="s">
        <v>137</v>
      </c>
      <c r="B3189" t="s">
        <v>5263</v>
      </c>
      <c r="C3189" s="2" t="s">
        <v>5264</v>
      </c>
      <c r="D3189" t="s">
        <v>282</v>
      </c>
      <c r="E3189" s="3" t="s">
        <v>152</v>
      </c>
      <c r="F3189" s="14" t="s">
        <v>119</v>
      </c>
      <c r="G3189" s="4" t="s">
        <v>5210</v>
      </c>
      <c r="H3189" s="4" t="s">
        <v>121</v>
      </c>
      <c r="I3189" s="4" t="s">
        <v>1980</v>
      </c>
      <c r="J3189" s="4" t="s">
        <v>121</v>
      </c>
      <c r="K3189" t="s">
        <v>5265</v>
      </c>
      <c r="L3189" t="s">
        <v>5211</v>
      </c>
      <c r="M3189" t="s">
        <v>5266</v>
      </c>
      <c r="N3189" s="1" t="s">
        <v>247</v>
      </c>
    </row>
    <row r="3190" spans="1:14" x14ac:dyDescent="0.3">
      <c r="A3190" s="1" t="s">
        <v>137</v>
      </c>
      <c r="B3190" t="s">
        <v>5263</v>
      </c>
      <c r="C3190" s="2" t="s">
        <v>5267</v>
      </c>
      <c r="D3190" t="s">
        <v>282</v>
      </c>
      <c r="E3190" s="3" t="s">
        <v>152</v>
      </c>
      <c r="F3190" s="14" t="s">
        <v>119</v>
      </c>
      <c r="G3190" s="4" t="s">
        <v>5210</v>
      </c>
      <c r="H3190" s="4" t="s">
        <v>121</v>
      </c>
      <c r="I3190" s="4" t="s">
        <v>1980</v>
      </c>
      <c r="J3190" s="4" t="s">
        <v>121</v>
      </c>
      <c r="K3190" t="s">
        <v>5268</v>
      </c>
      <c r="L3190" t="s">
        <v>5211</v>
      </c>
      <c r="M3190" t="s">
        <v>5266</v>
      </c>
      <c r="N3190" t="s">
        <v>247</v>
      </c>
    </row>
    <row r="3191" spans="1:14" x14ac:dyDescent="0.3">
      <c r="A3191" s="1" t="s">
        <v>137</v>
      </c>
      <c r="B3191" t="s">
        <v>5263</v>
      </c>
      <c r="C3191" s="2" t="s">
        <v>5269</v>
      </c>
      <c r="D3191" t="s">
        <v>282</v>
      </c>
      <c r="E3191" s="3" t="s">
        <v>152</v>
      </c>
      <c r="F3191" s="14" t="s">
        <v>119</v>
      </c>
      <c r="G3191" s="4" t="s">
        <v>5210</v>
      </c>
      <c r="H3191" s="4" t="s">
        <v>121</v>
      </c>
      <c r="I3191" s="4" t="s">
        <v>1980</v>
      </c>
      <c r="J3191" s="4" t="s">
        <v>121</v>
      </c>
      <c r="K3191" t="s">
        <v>5270</v>
      </c>
      <c r="L3191" t="s">
        <v>5211</v>
      </c>
      <c r="M3191" t="s">
        <v>5266</v>
      </c>
      <c r="N3191" s="1" t="s">
        <v>247</v>
      </c>
    </row>
    <row r="3192" spans="1:14" x14ac:dyDescent="0.3">
      <c r="A3192" s="1" t="s">
        <v>137</v>
      </c>
      <c r="B3192" t="s">
        <v>5263</v>
      </c>
      <c r="C3192" s="2" t="s">
        <v>5271</v>
      </c>
      <c r="D3192" t="s">
        <v>282</v>
      </c>
      <c r="E3192" s="3" t="s">
        <v>152</v>
      </c>
      <c r="F3192" s="14" t="s">
        <v>119</v>
      </c>
      <c r="G3192" s="4" t="s">
        <v>5210</v>
      </c>
      <c r="H3192" s="4" t="s">
        <v>121</v>
      </c>
      <c r="I3192" s="4" t="s">
        <v>1980</v>
      </c>
      <c r="J3192" s="4" t="s">
        <v>121</v>
      </c>
      <c r="K3192" t="s">
        <v>5272</v>
      </c>
      <c r="L3192" t="s">
        <v>5211</v>
      </c>
      <c r="M3192" t="s">
        <v>5266</v>
      </c>
      <c r="N3192" s="1" t="s">
        <v>247</v>
      </c>
    </row>
    <row r="3193" spans="1:14" x14ac:dyDescent="0.3">
      <c r="A3193" s="1" t="s">
        <v>137</v>
      </c>
      <c r="B3193" t="s">
        <v>5263</v>
      </c>
      <c r="C3193" s="2" t="s">
        <v>5273</v>
      </c>
      <c r="D3193" t="s">
        <v>282</v>
      </c>
      <c r="E3193" s="3" t="s">
        <v>152</v>
      </c>
      <c r="F3193" s="14" t="s">
        <v>119</v>
      </c>
      <c r="G3193" s="4" t="s">
        <v>5210</v>
      </c>
      <c r="H3193" s="4" t="s">
        <v>121</v>
      </c>
      <c r="I3193" s="4" t="s">
        <v>1980</v>
      </c>
      <c r="J3193" s="4" t="s">
        <v>121</v>
      </c>
      <c r="K3193" t="s">
        <v>5274</v>
      </c>
      <c r="L3193" t="s">
        <v>5211</v>
      </c>
      <c r="M3193" t="s">
        <v>5266</v>
      </c>
      <c r="N3193" s="1" t="s">
        <v>247</v>
      </c>
    </row>
    <row r="3194" spans="1:14" x14ac:dyDescent="0.3">
      <c r="A3194" s="1" t="s">
        <v>137</v>
      </c>
      <c r="B3194" t="s">
        <v>5263</v>
      </c>
      <c r="C3194" s="2" t="s">
        <v>5275</v>
      </c>
      <c r="D3194" t="s">
        <v>282</v>
      </c>
      <c r="E3194" s="3" t="s">
        <v>152</v>
      </c>
      <c r="F3194" s="14" t="s">
        <v>119</v>
      </c>
      <c r="G3194" s="4" t="s">
        <v>5210</v>
      </c>
      <c r="H3194" s="4" t="s">
        <v>121</v>
      </c>
      <c r="I3194" s="4" t="s">
        <v>1980</v>
      </c>
      <c r="J3194" s="4" t="s">
        <v>121</v>
      </c>
      <c r="K3194" t="s">
        <v>5276</v>
      </c>
      <c r="L3194" t="s">
        <v>5211</v>
      </c>
      <c r="M3194" t="s">
        <v>5266</v>
      </c>
      <c r="N3194" t="s">
        <v>247</v>
      </c>
    </row>
    <row r="3195" spans="1:14" x14ac:dyDescent="0.3">
      <c r="A3195" s="1" t="s">
        <v>137</v>
      </c>
      <c r="B3195" t="s">
        <v>5263</v>
      </c>
      <c r="C3195" s="2" t="s">
        <v>5277</v>
      </c>
      <c r="D3195" t="s">
        <v>282</v>
      </c>
      <c r="E3195" s="3" t="s">
        <v>152</v>
      </c>
      <c r="F3195" s="14" t="s">
        <v>119</v>
      </c>
      <c r="G3195" s="4" t="s">
        <v>5210</v>
      </c>
      <c r="H3195" s="4" t="s">
        <v>121</v>
      </c>
      <c r="I3195" s="4" t="s">
        <v>1980</v>
      </c>
      <c r="J3195" s="4" t="s">
        <v>121</v>
      </c>
      <c r="K3195" t="s">
        <v>5278</v>
      </c>
      <c r="L3195" t="s">
        <v>5211</v>
      </c>
      <c r="M3195" t="s">
        <v>5266</v>
      </c>
      <c r="N3195" s="1" t="s">
        <v>247</v>
      </c>
    </row>
    <row r="3196" spans="1:14" x14ac:dyDescent="0.3">
      <c r="A3196" s="1" t="s">
        <v>137</v>
      </c>
      <c r="B3196" t="s">
        <v>5263</v>
      </c>
      <c r="C3196" s="2" t="s">
        <v>5279</v>
      </c>
      <c r="D3196" t="s">
        <v>282</v>
      </c>
      <c r="E3196" s="3" t="s">
        <v>152</v>
      </c>
      <c r="F3196" s="14" t="s">
        <v>119</v>
      </c>
      <c r="G3196" s="4" t="s">
        <v>5210</v>
      </c>
      <c r="H3196" s="4" t="s">
        <v>121</v>
      </c>
      <c r="I3196" s="4" t="s">
        <v>1980</v>
      </c>
      <c r="J3196" s="4" t="s">
        <v>121</v>
      </c>
      <c r="K3196" t="s">
        <v>5280</v>
      </c>
      <c r="L3196" t="s">
        <v>5211</v>
      </c>
      <c r="M3196" t="s">
        <v>5266</v>
      </c>
      <c r="N3196" s="1" t="s">
        <v>247</v>
      </c>
    </row>
    <row r="3197" spans="1:14" x14ac:dyDescent="0.3">
      <c r="A3197" s="1" t="s">
        <v>137</v>
      </c>
      <c r="B3197" t="s">
        <v>5263</v>
      </c>
      <c r="C3197" s="2" t="s">
        <v>5281</v>
      </c>
      <c r="D3197" t="s">
        <v>282</v>
      </c>
      <c r="E3197" s="3" t="s">
        <v>152</v>
      </c>
      <c r="F3197" s="14" t="s">
        <v>119</v>
      </c>
      <c r="G3197" s="4" t="s">
        <v>5210</v>
      </c>
      <c r="H3197" s="4" t="s">
        <v>121</v>
      </c>
      <c r="I3197" s="4" t="s">
        <v>1980</v>
      </c>
      <c r="J3197" s="4" t="s">
        <v>121</v>
      </c>
      <c r="K3197" t="s">
        <v>5282</v>
      </c>
      <c r="L3197" t="s">
        <v>5211</v>
      </c>
      <c r="M3197" t="s">
        <v>5266</v>
      </c>
      <c r="N3197" s="1" t="s">
        <v>247</v>
      </c>
    </row>
    <row r="3198" spans="1:14" x14ac:dyDescent="0.3">
      <c r="A3198" s="1" t="s">
        <v>137</v>
      </c>
      <c r="B3198" t="s">
        <v>5263</v>
      </c>
      <c r="C3198" s="2" t="s">
        <v>5283</v>
      </c>
      <c r="D3198" t="s">
        <v>282</v>
      </c>
      <c r="E3198" s="3" t="s">
        <v>152</v>
      </c>
      <c r="F3198" s="14" t="s">
        <v>119</v>
      </c>
      <c r="G3198" s="4" t="s">
        <v>5210</v>
      </c>
      <c r="H3198" s="4" t="s">
        <v>121</v>
      </c>
      <c r="I3198" s="4" t="s">
        <v>1980</v>
      </c>
      <c r="J3198" s="4" t="s">
        <v>121</v>
      </c>
      <c r="K3198" t="s">
        <v>5284</v>
      </c>
      <c r="L3198" t="s">
        <v>5211</v>
      </c>
      <c r="M3198" t="s">
        <v>5266</v>
      </c>
      <c r="N3198" s="1" t="s">
        <v>247</v>
      </c>
    </row>
    <row r="3199" spans="1:14" x14ac:dyDescent="0.3">
      <c r="A3199" s="1" t="s">
        <v>137</v>
      </c>
      <c r="B3199" t="s">
        <v>5263</v>
      </c>
      <c r="C3199" s="2" t="s">
        <v>5285</v>
      </c>
      <c r="D3199" t="s">
        <v>282</v>
      </c>
      <c r="E3199" s="3" t="s">
        <v>152</v>
      </c>
      <c r="F3199" s="14" t="s">
        <v>119</v>
      </c>
      <c r="G3199" s="4" t="s">
        <v>5210</v>
      </c>
      <c r="H3199" s="4" t="s">
        <v>121</v>
      </c>
      <c r="I3199" s="4" t="s">
        <v>1980</v>
      </c>
      <c r="J3199" s="4" t="s">
        <v>121</v>
      </c>
      <c r="K3199" t="s">
        <v>5286</v>
      </c>
      <c r="L3199" t="s">
        <v>5211</v>
      </c>
      <c r="M3199" t="s">
        <v>5266</v>
      </c>
      <c r="N3199" s="1" t="s">
        <v>247</v>
      </c>
    </row>
    <row r="3200" spans="1:14" x14ac:dyDescent="0.3">
      <c r="A3200" s="1" t="s">
        <v>137</v>
      </c>
      <c r="B3200" t="s">
        <v>5263</v>
      </c>
      <c r="C3200" s="2" t="s">
        <v>5287</v>
      </c>
      <c r="D3200" t="s">
        <v>282</v>
      </c>
      <c r="E3200" s="3" t="s">
        <v>152</v>
      </c>
      <c r="F3200" s="14" t="s">
        <v>119</v>
      </c>
      <c r="G3200" s="4" t="s">
        <v>5210</v>
      </c>
      <c r="H3200" s="4" t="s">
        <v>121</v>
      </c>
      <c r="I3200" s="4" t="s">
        <v>1980</v>
      </c>
      <c r="J3200" s="4" t="s">
        <v>121</v>
      </c>
      <c r="K3200" t="s">
        <v>5288</v>
      </c>
      <c r="L3200" t="s">
        <v>5211</v>
      </c>
      <c r="M3200" t="s">
        <v>5266</v>
      </c>
      <c r="N3200" s="1" t="s">
        <v>247</v>
      </c>
    </row>
    <row r="3201" spans="1:14" x14ac:dyDescent="0.3">
      <c r="A3201" s="1" t="s">
        <v>137</v>
      </c>
      <c r="B3201" t="s">
        <v>5263</v>
      </c>
      <c r="C3201" s="2" t="s">
        <v>5289</v>
      </c>
      <c r="D3201" t="s">
        <v>282</v>
      </c>
      <c r="E3201" s="3" t="s">
        <v>152</v>
      </c>
      <c r="F3201" s="14" t="s">
        <v>119</v>
      </c>
      <c r="G3201" s="4" t="s">
        <v>5210</v>
      </c>
      <c r="H3201" s="4" t="s">
        <v>121</v>
      </c>
      <c r="I3201" s="4" t="s">
        <v>1980</v>
      </c>
      <c r="J3201" s="4" t="s">
        <v>121</v>
      </c>
      <c r="K3201" t="s">
        <v>5290</v>
      </c>
      <c r="L3201" t="s">
        <v>5211</v>
      </c>
      <c r="M3201" t="s">
        <v>5266</v>
      </c>
      <c r="N3201" s="1" t="s">
        <v>247</v>
      </c>
    </row>
    <row r="3202" spans="1:14" x14ac:dyDescent="0.3">
      <c r="A3202" s="1" t="s">
        <v>137</v>
      </c>
      <c r="B3202" t="s">
        <v>5263</v>
      </c>
      <c r="C3202" s="2" t="s">
        <v>5291</v>
      </c>
      <c r="D3202" t="s">
        <v>282</v>
      </c>
      <c r="E3202" s="3" t="s">
        <v>152</v>
      </c>
      <c r="F3202" s="14" t="s">
        <v>119</v>
      </c>
      <c r="G3202" s="4" t="s">
        <v>5210</v>
      </c>
      <c r="H3202" s="4" t="s">
        <v>121</v>
      </c>
      <c r="I3202" s="4" t="s">
        <v>1980</v>
      </c>
      <c r="J3202" s="4" t="s">
        <v>121</v>
      </c>
      <c r="K3202" t="s">
        <v>5292</v>
      </c>
      <c r="L3202" t="s">
        <v>5211</v>
      </c>
      <c r="M3202" t="s">
        <v>5266</v>
      </c>
      <c r="N3202" s="1" t="s">
        <v>247</v>
      </c>
    </row>
    <row r="3203" spans="1:14" x14ac:dyDescent="0.3">
      <c r="A3203" s="1" t="s">
        <v>137</v>
      </c>
      <c r="B3203" t="s">
        <v>5263</v>
      </c>
      <c r="C3203" s="2" t="s">
        <v>5293</v>
      </c>
      <c r="D3203" t="s">
        <v>282</v>
      </c>
      <c r="E3203" s="3" t="s">
        <v>152</v>
      </c>
      <c r="F3203" s="14" t="s">
        <v>119</v>
      </c>
      <c r="G3203" s="4" t="s">
        <v>5210</v>
      </c>
      <c r="H3203" s="4" t="s">
        <v>121</v>
      </c>
      <c r="I3203" s="4" t="s">
        <v>1980</v>
      </c>
      <c r="J3203" s="4" t="s">
        <v>121</v>
      </c>
      <c r="K3203" t="s">
        <v>5294</v>
      </c>
      <c r="L3203" t="s">
        <v>5211</v>
      </c>
      <c r="M3203" t="s">
        <v>5266</v>
      </c>
      <c r="N3203" t="s">
        <v>247</v>
      </c>
    </row>
    <row r="3204" spans="1:14" x14ac:dyDescent="0.3">
      <c r="A3204" s="1" t="s">
        <v>137</v>
      </c>
      <c r="B3204" t="s">
        <v>5263</v>
      </c>
      <c r="C3204" s="2" t="s">
        <v>5295</v>
      </c>
      <c r="D3204" t="s">
        <v>282</v>
      </c>
      <c r="E3204" s="3" t="s">
        <v>152</v>
      </c>
      <c r="F3204" s="14" t="s">
        <v>119</v>
      </c>
      <c r="G3204" s="4" t="s">
        <v>5210</v>
      </c>
      <c r="H3204" s="4" t="s">
        <v>121</v>
      </c>
      <c r="I3204" s="4" t="s">
        <v>1980</v>
      </c>
      <c r="J3204" s="4" t="s">
        <v>121</v>
      </c>
      <c r="K3204" t="s">
        <v>5296</v>
      </c>
      <c r="L3204" t="s">
        <v>5211</v>
      </c>
      <c r="M3204" t="s">
        <v>5266</v>
      </c>
      <c r="N3204" s="1" t="s">
        <v>247</v>
      </c>
    </row>
    <row r="3205" spans="1:14" x14ac:dyDescent="0.3">
      <c r="A3205" s="1" t="s">
        <v>137</v>
      </c>
      <c r="B3205" t="s">
        <v>5263</v>
      </c>
      <c r="C3205" s="2" t="s">
        <v>5297</v>
      </c>
      <c r="D3205" t="s">
        <v>282</v>
      </c>
      <c r="E3205" s="3" t="s">
        <v>152</v>
      </c>
      <c r="F3205" s="14" t="s">
        <v>119</v>
      </c>
      <c r="G3205" s="4" t="s">
        <v>5210</v>
      </c>
      <c r="H3205" s="4" t="s">
        <v>121</v>
      </c>
      <c r="I3205" s="4" t="s">
        <v>1980</v>
      </c>
      <c r="J3205" s="4" t="s">
        <v>121</v>
      </c>
      <c r="K3205" t="s">
        <v>5298</v>
      </c>
      <c r="L3205" t="s">
        <v>5211</v>
      </c>
      <c r="M3205" t="s">
        <v>5266</v>
      </c>
      <c r="N3205" s="1" t="s">
        <v>247</v>
      </c>
    </row>
    <row r="3206" spans="1:14" x14ac:dyDescent="0.3">
      <c r="A3206" s="1" t="s">
        <v>137</v>
      </c>
      <c r="B3206" t="s">
        <v>5263</v>
      </c>
      <c r="C3206" s="2" t="s">
        <v>5299</v>
      </c>
      <c r="D3206" t="s">
        <v>282</v>
      </c>
      <c r="E3206" s="3" t="s">
        <v>152</v>
      </c>
      <c r="F3206" s="14" t="s">
        <v>119</v>
      </c>
      <c r="G3206" s="4" t="s">
        <v>5210</v>
      </c>
      <c r="H3206" s="4" t="s">
        <v>121</v>
      </c>
      <c r="I3206" s="4" t="s">
        <v>1980</v>
      </c>
      <c r="J3206" s="4" t="s">
        <v>121</v>
      </c>
      <c r="K3206" t="s">
        <v>5300</v>
      </c>
      <c r="L3206" t="s">
        <v>5211</v>
      </c>
      <c r="M3206" t="s">
        <v>5266</v>
      </c>
      <c r="N3206" s="1" t="s">
        <v>247</v>
      </c>
    </row>
    <row r="3207" spans="1:14" x14ac:dyDescent="0.3">
      <c r="A3207" s="1" t="s">
        <v>137</v>
      </c>
      <c r="B3207" t="s">
        <v>5263</v>
      </c>
      <c r="C3207" s="2" t="s">
        <v>5301</v>
      </c>
      <c r="D3207" t="s">
        <v>282</v>
      </c>
      <c r="E3207" s="3" t="s">
        <v>152</v>
      </c>
      <c r="F3207" s="14" t="s">
        <v>119</v>
      </c>
      <c r="G3207" s="4" t="s">
        <v>5210</v>
      </c>
      <c r="H3207" s="4" t="s">
        <v>121</v>
      </c>
      <c r="I3207" s="4" t="s">
        <v>1980</v>
      </c>
      <c r="J3207" s="4" t="s">
        <v>121</v>
      </c>
      <c r="K3207" t="s">
        <v>5302</v>
      </c>
      <c r="L3207" t="s">
        <v>5211</v>
      </c>
      <c r="M3207" t="s">
        <v>5266</v>
      </c>
      <c r="N3207" s="1" t="s">
        <v>247</v>
      </c>
    </row>
    <row r="3208" spans="1:14" x14ac:dyDescent="0.3">
      <c r="A3208" s="1" t="s">
        <v>137</v>
      </c>
      <c r="B3208" t="s">
        <v>5263</v>
      </c>
      <c r="C3208" s="2" t="s">
        <v>5303</v>
      </c>
      <c r="D3208" t="s">
        <v>282</v>
      </c>
      <c r="E3208" s="3" t="s">
        <v>152</v>
      </c>
      <c r="F3208" s="14" t="s">
        <v>119</v>
      </c>
      <c r="G3208" s="4" t="s">
        <v>5210</v>
      </c>
      <c r="H3208" s="4" t="s">
        <v>121</v>
      </c>
      <c r="I3208" s="4" t="s">
        <v>1980</v>
      </c>
      <c r="J3208" s="4" t="s">
        <v>121</v>
      </c>
      <c r="K3208" t="s">
        <v>5304</v>
      </c>
      <c r="L3208" t="s">
        <v>5211</v>
      </c>
      <c r="M3208" t="s">
        <v>5266</v>
      </c>
      <c r="N3208" s="1" t="s">
        <v>247</v>
      </c>
    </row>
    <row r="3209" spans="1:14" x14ac:dyDescent="0.3">
      <c r="A3209" s="1" t="s">
        <v>137</v>
      </c>
      <c r="B3209" t="s">
        <v>5263</v>
      </c>
      <c r="C3209" s="2" t="s">
        <v>5305</v>
      </c>
      <c r="D3209" t="s">
        <v>282</v>
      </c>
      <c r="E3209" s="3" t="s">
        <v>152</v>
      </c>
      <c r="F3209" s="14" t="s">
        <v>119</v>
      </c>
      <c r="G3209" s="4" t="s">
        <v>5210</v>
      </c>
      <c r="H3209" s="4" t="s">
        <v>121</v>
      </c>
      <c r="I3209" s="4" t="s">
        <v>1980</v>
      </c>
      <c r="J3209" s="4" t="s">
        <v>121</v>
      </c>
      <c r="K3209" t="s">
        <v>5306</v>
      </c>
      <c r="L3209" t="s">
        <v>5211</v>
      </c>
      <c r="M3209" t="s">
        <v>5266</v>
      </c>
      <c r="N3209" s="1" t="s">
        <v>247</v>
      </c>
    </row>
    <row r="3210" spans="1:14" x14ac:dyDescent="0.3">
      <c r="A3210" s="1" t="s">
        <v>137</v>
      </c>
      <c r="B3210" t="s">
        <v>5263</v>
      </c>
      <c r="C3210" s="2" t="s">
        <v>5307</v>
      </c>
      <c r="D3210" t="s">
        <v>282</v>
      </c>
      <c r="E3210" s="3" t="s">
        <v>152</v>
      </c>
      <c r="F3210" s="14" t="s">
        <v>119</v>
      </c>
      <c r="G3210" s="4" t="s">
        <v>5210</v>
      </c>
      <c r="H3210" s="4" t="s">
        <v>121</v>
      </c>
      <c r="I3210" s="4" t="s">
        <v>1980</v>
      </c>
      <c r="J3210" s="4" t="s">
        <v>121</v>
      </c>
      <c r="K3210" t="s">
        <v>5308</v>
      </c>
      <c r="L3210" t="s">
        <v>5211</v>
      </c>
      <c r="M3210" t="s">
        <v>5266</v>
      </c>
      <c r="N3210" s="1" t="s">
        <v>247</v>
      </c>
    </row>
    <row r="3211" spans="1:14" x14ac:dyDescent="0.3">
      <c r="A3211" s="1" t="s">
        <v>137</v>
      </c>
      <c r="B3211" t="s">
        <v>5263</v>
      </c>
      <c r="C3211" s="2" t="s">
        <v>5309</v>
      </c>
      <c r="D3211" t="s">
        <v>282</v>
      </c>
      <c r="E3211" s="3" t="s">
        <v>152</v>
      </c>
      <c r="F3211" s="14" t="s">
        <v>119</v>
      </c>
      <c r="G3211" s="4" t="s">
        <v>5210</v>
      </c>
      <c r="H3211" s="4" t="s">
        <v>121</v>
      </c>
      <c r="I3211" s="4" t="s">
        <v>1980</v>
      </c>
      <c r="J3211" s="4" t="s">
        <v>121</v>
      </c>
      <c r="K3211" t="s">
        <v>5310</v>
      </c>
      <c r="L3211" t="s">
        <v>5211</v>
      </c>
      <c r="M3211" t="s">
        <v>5266</v>
      </c>
      <c r="N3211" t="s">
        <v>247</v>
      </c>
    </row>
    <row r="3212" spans="1:14" x14ac:dyDescent="0.3">
      <c r="A3212" s="1" t="s">
        <v>137</v>
      </c>
      <c r="B3212" t="s">
        <v>5263</v>
      </c>
      <c r="C3212" s="2" t="s">
        <v>5311</v>
      </c>
      <c r="D3212" t="s">
        <v>282</v>
      </c>
      <c r="E3212" s="3" t="s">
        <v>152</v>
      </c>
      <c r="F3212" s="14" t="s">
        <v>119</v>
      </c>
      <c r="G3212" s="4" t="s">
        <v>5210</v>
      </c>
      <c r="H3212" s="4" t="s">
        <v>121</v>
      </c>
      <c r="I3212" s="4" t="s">
        <v>1980</v>
      </c>
      <c r="J3212" s="4" t="s">
        <v>121</v>
      </c>
      <c r="K3212" t="s">
        <v>5312</v>
      </c>
      <c r="L3212" t="s">
        <v>5211</v>
      </c>
      <c r="M3212" t="s">
        <v>5266</v>
      </c>
      <c r="N3212" s="1" t="s">
        <v>247</v>
      </c>
    </row>
    <row r="3213" spans="1:14" x14ac:dyDescent="0.3">
      <c r="A3213" s="1" t="s">
        <v>137</v>
      </c>
      <c r="B3213" t="s">
        <v>5263</v>
      </c>
      <c r="C3213" s="2" t="s">
        <v>5313</v>
      </c>
      <c r="D3213" t="s">
        <v>282</v>
      </c>
      <c r="E3213" s="3" t="s">
        <v>152</v>
      </c>
      <c r="F3213" s="14" t="s">
        <v>119</v>
      </c>
      <c r="G3213" s="4" t="s">
        <v>5210</v>
      </c>
      <c r="H3213" s="4" t="s">
        <v>121</v>
      </c>
      <c r="I3213" s="4" t="s">
        <v>1980</v>
      </c>
      <c r="J3213" s="4" t="s">
        <v>121</v>
      </c>
      <c r="K3213" t="s">
        <v>5314</v>
      </c>
      <c r="L3213" t="s">
        <v>5211</v>
      </c>
      <c r="M3213" t="s">
        <v>5266</v>
      </c>
      <c r="N3213" s="1" t="s">
        <v>247</v>
      </c>
    </row>
    <row r="3214" spans="1:14" x14ac:dyDescent="0.3">
      <c r="A3214" s="1" t="s">
        <v>137</v>
      </c>
      <c r="B3214" t="s">
        <v>5263</v>
      </c>
      <c r="C3214" s="2" t="s">
        <v>5315</v>
      </c>
      <c r="D3214" t="s">
        <v>282</v>
      </c>
      <c r="E3214" s="3" t="s">
        <v>152</v>
      </c>
      <c r="F3214" s="14" t="s">
        <v>119</v>
      </c>
      <c r="G3214" s="4" t="s">
        <v>5210</v>
      </c>
      <c r="H3214" s="4" t="s">
        <v>121</v>
      </c>
      <c r="I3214" s="4" t="s">
        <v>1980</v>
      </c>
      <c r="J3214" s="4" t="s">
        <v>121</v>
      </c>
      <c r="K3214" t="s">
        <v>5316</v>
      </c>
      <c r="L3214" t="s">
        <v>5211</v>
      </c>
      <c r="M3214" t="s">
        <v>5266</v>
      </c>
      <c r="N3214" s="1" t="s">
        <v>247</v>
      </c>
    </row>
    <row r="3215" spans="1:14" x14ac:dyDescent="0.3">
      <c r="A3215" s="1" t="s">
        <v>137</v>
      </c>
      <c r="B3215" t="s">
        <v>5263</v>
      </c>
      <c r="C3215" s="2" t="s">
        <v>5317</v>
      </c>
      <c r="D3215" t="s">
        <v>282</v>
      </c>
      <c r="E3215" s="3" t="s">
        <v>152</v>
      </c>
      <c r="F3215" s="14" t="s">
        <v>119</v>
      </c>
      <c r="G3215" s="4" t="s">
        <v>5210</v>
      </c>
      <c r="H3215" s="4" t="s">
        <v>121</v>
      </c>
      <c r="I3215" s="4" t="s">
        <v>1980</v>
      </c>
      <c r="J3215" s="4" t="s">
        <v>121</v>
      </c>
      <c r="K3215" t="s">
        <v>5318</v>
      </c>
      <c r="L3215" t="s">
        <v>5211</v>
      </c>
      <c r="M3215" t="s">
        <v>5266</v>
      </c>
      <c r="N3215" t="s">
        <v>247</v>
      </c>
    </row>
    <row r="3216" spans="1:14" x14ac:dyDescent="0.3">
      <c r="A3216" s="1" t="s">
        <v>137</v>
      </c>
      <c r="B3216" t="s">
        <v>5263</v>
      </c>
      <c r="C3216" s="2" t="s">
        <v>5319</v>
      </c>
      <c r="D3216" t="s">
        <v>282</v>
      </c>
      <c r="E3216" s="3" t="s">
        <v>152</v>
      </c>
      <c r="F3216" s="14" t="s">
        <v>119</v>
      </c>
      <c r="G3216" s="4" t="s">
        <v>5210</v>
      </c>
      <c r="H3216" s="4" t="s">
        <v>121</v>
      </c>
      <c r="I3216" s="4" t="s">
        <v>1980</v>
      </c>
      <c r="J3216" s="4" t="s">
        <v>121</v>
      </c>
      <c r="K3216" t="s">
        <v>5320</v>
      </c>
      <c r="L3216" t="s">
        <v>5211</v>
      </c>
      <c r="M3216" t="s">
        <v>5266</v>
      </c>
      <c r="N3216" s="1" t="s">
        <v>247</v>
      </c>
    </row>
    <row r="3217" spans="1:14" x14ac:dyDescent="0.3">
      <c r="A3217" s="1" t="s">
        <v>137</v>
      </c>
      <c r="B3217" t="s">
        <v>5263</v>
      </c>
      <c r="C3217" s="2" t="s">
        <v>5321</v>
      </c>
      <c r="D3217" t="s">
        <v>282</v>
      </c>
      <c r="E3217" s="3" t="s">
        <v>152</v>
      </c>
      <c r="F3217" s="14" t="s">
        <v>119</v>
      </c>
      <c r="G3217" s="4" t="s">
        <v>5210</v>
      </c>
      <c r="H3217" s="4" t="s">
        <v>121</v>
      </c>
      <c r="I3217" s="4" t="s">
        <v>1980</v>
      </c>
      <c r="J3217" s="4" t="s">
        <v>121</v>
      </c>
      <c r="K3217" t="s">
        <v>5322</v>
      </c>
      <c r="L3217" t="s">
        <v>5211</v>
      </c>
      <c r="M3217" t="s">
        <v>5266</v>
      </c>
      <c r="N3217" s="1" t="s">
        <v>247</v>
      </c>
    </row>
    <row r="3218" spans="1:14" x14ac:dyDescent="0.3">
      <c r="A3218" s="1" t="s">
        <v>137</v>
      </c>
      <c r="B3218" t="s">
        <v>5263</v>
      </c>
      <c r="C3218" s="2" t="s">
        <v>5323</v>
      </c>
      <c r="D3218" t="s">
        <v>282</v>
      </c>
      <c r="E3218" s="3" t="s">
        <v>152</v>
      </c>
      <c r="F3218" s="14" t="s">
        <v>119</v>
      </c>
      <c r="G3218" s="4" t="s">
        <v>5210</v>
      </c>
      <c r="H3218" s="4" t="s">
        <v>121</v>
      </c>
      <c r="I3218" s="4" t="s">
        <v>1980</v>
      </c>
      <c r="J3218" s="4" t="s">
        <v>121</v>
      </c>
      <c r="K3218" t="s">
        <v>5324</v>
      </c>
      <c r="L3218" t="s">
        <v>5211</v>
      </c>
      <c r="M3218" t="s">
        <v>5266</v>
      </c>
      <c r="N3218" s="1" t="s">
        <v>247</v>
      </c>
    </row>
    <row r="3219" spans="1:14" x14ac:dyDescent="0.3">
      <c r="A3219" s="1" t="s">
        <v>137</v>
      </c>
      <c r="B3219" t="s">
        <v>5263</v>
      </c>
      <c r="C3219" s="2" t="s">
        <v>5325</v>
      </c>
      <c r="D3219" t="s">
        <v>282</v>
      </c>
      <c r="E3219" s="3" t="s">
        <v>152</v>
      </c>
      <c r="F3219" s="14" t="s">
        <v>119</v>
      </c>
      <c r="G3219" s="4" t="s">
        <v>5210</v>
      </c>
      <c r="H3219" s="4" t="s">
        <v>121</v>
      </c>
      <c r="I3219" s="4" t="s">
        <v>1980</v>
      </c>
      <c r="J3219" s="4" t="s">
        <v>121</v>
      </c>
      <c r="K3219" t="s">
        <v>5326</v>
      </c>
      <c r="L3219" t="s">
        <v>5211</v>
      </c>
      <c r="M3219" t="s">
        <v>5266</v>
      </c>
      <c r="N3219" s="1" t="s">
        <v>247</v>
      </c>
    </row>
    <row r="3220" spans="1:14" x14ac:dyDescent="0.3">
      <c r="A3220" s="1" t="s">
        <v>137</v>
      </c>
      <c r="B3220" t="s">
        <v>5263</v>
      </c>
      <c r="C3220" s="2" t="s">
        <v>5327</v>
      </c>
      <c r="D3220" t="s">
        <v>282</v>
      </c>
      <c r="E3220" s="3" t="s">
        <v>152</v>
      </c>
      <c r="F3220" s="14" t="s">
        <v>119</v>
      </c>
      <c r="G3220" s="4" t="s">
        <v>5210</v>
      </c>
      <c r="H3220" s="4" t="s">
        <v>121</v>
      </c>
      <c r="I3220" s="4" t="s">
        <v>1980</v>
      </c>
      <c r="J3220" s="4" t="s">
        <v>121</v>
      </c>
      <c r="K3220" t="s">
        <v>5328</v>
      </c>
      <c r="L3220" t="s">
        <v>5211</v>
      </c>
      <c r="M3220" t="s">
        <v>5266</v>
      </c>
      <c r="N3220" s="1" t="s">
        <v>247</v>
      </c>
    </row>
    <row r="3221" spans="1:14" x14ac:dyDescent="0.3">
      <c r="A3221" s="1" t="s">
        <v>137</v>
      </c>
      <c r="B3221" t="s">
        <v>5263</v>
      </c>
      <c r="C3221" s="2" t="s">
        <v>5329</v>
      </c>
      <c r="D3221" t="s">
        <v>282</v>
      </c>
      <c r="E3221" s="3" t="s">
        <v>152</v>
      </c>
      <c r="F3221" s="14" t="s">
        <v>119</v>
      </c>
      <c r="G3221" s="4" t="s">
        <v>5210</v>
      </c>
      <c r="H3221" s="4" t="s">
        <v>121</v>
      </c>
      <c r="I3221" s="4" t="s">
        <v>1980</v>
      </c>
      <c r="J3221" s="4" t="s">
        <v>121</v>
      </c>
      <c r="K3221" t="s">
        <v>5330</v>
      </c>
      <c r="L3221" t="s">
        <v>5211</v>
      </c>
      <c r="M3221" t="s">
        <v>5266</v>
      </c>
      <c r="N3221" s="1" t="s">
        <v>247</v>
      </c>
    </row>
    <row r="3222" spans="1:14" x14ac:dyDescent="0.3">
      <c r="A3222" s="1" t="s">
        <v>137</v>
      </c>
      <c r="B3222" t="s">
        <v>5263</v>
      </c>
      <c r="C3222" s="2" t="s">
        <v>5331</v>
      </c>
      <c r="D3222" t="s">
        <v>282</v>
      </c>
      <c r="E3222" s="3" t="s">
        <v>152</v>
      </c>
      <c r="F3222" s="14" t="s">
        <v>119</v>
      </c>
      <c r="G3222" s="4" t="s">
        <v>5210</v>
      </c>
      <c r="H3222" s="4" t="s">
        <v>121</v>
      </c>
      <c r="I3222" s="4" t="s">
        <v>1980</v>
      </c>
      <c r="J3222" s="4" t="s">
        <v>121</v>
      </c>
      <c r="K3222" t="s">
        <v>5332</v>
      </c>
      <c r="L3222" t="s">
        <v>5211</v>
      </c>
      <c r="M3222" t="s">
        <v>5266</v>
      </c>
      <c r="N3222" s="1" t="s">
        <v>247</v>
      </c>
    </row>
    <row r="3223" spans="1:14" x14ac:dyDescent="0.3">
      <c r="A3223" s="1" t="s">
        <v>137</v>
      </c>
      <c r="B3223" t="s">
        <v>5263</v>
      </c>
      <c r="C3223" s="2" t="s">
        <v>5333</v>
      </c>
      <c r="D3223" t="s">
        <v>282</v>
      </c>
      <c r="E3223" s="3" t="s">
        <v>152</v>
      </c>
      <c r="F3223" s="14" t="s">
        <v>119</v>
      </c>
      <c r="G3223" s="4" t="s">
        <v>5210</v>
      </c>
      <c r="H3223" s="4" t="s">
        <v>121</v>
      </c>
      <c r="I3223" s="4" t="s">
        <v>1980</v>
      </c>
      <c r="J3223" s="4" t="s">
        <v>121</v>
      </c>
      <c r="K3223" t="s">
        <v>5334</v>
      </c>
      <c r="L3223" t="s">
        <v>5211</v>
      </c>
      <c r="M3223" t="s">
        <v>5266</v>
      </c>
      <c r="N3223" s="1" t="s">
        <v>247</v>
      </c>
    </row>
    <row r="3224" spans="1:14" x14ac:dyDescent="0.3">
      <c r="A3224" s="1" t="s">
        <v>137</v>
      </c>
      <c r="B3224" t="s">
        <v>5263</v>
      </c>
      <c r="C3224" s="2" t="s">
        <v>5335</v>
      </c>
      <c r="D3224" t="s">
        <v>282</v>
      </c>
      <c r="E3224" s="3" t="s">
        <v>152</v>
      </c>
      <c r="F3224" s="14" t="s">
        <v>119</v>
      </c>
      <c r="G3224" s="4" t="s">
        <v>5210</v>
      </c>
      <c r="H3224" s="4" t="s">
        <v>121</v>
      </c>
      <c r="I3224" s="4" t="s">
        <v>1980</v>
      </c>
      <c r="J3224" s="4" t="s">
        <v>121</v>
      </c>
      <c r="K3224" t="s">
        <v>5336</v>
      </c>
      <c r="L3224" t="s">
        <v>5211</v>
      </c>
      <c r="M3224" t="s">
        <v>5266</v>
      </c>
      <c r="N3224" t="s">
        <v>247</v>
      </c>
    </row>
    <row r="3225" spans="1:14" x14ac:dyDescent="0.3">
      <c r="A3225" s="1" t="s">
        <v>137</v>
      </c>
      <c r="B3225" t="s">
        <v>5263</v>
      </c>
      <c r="C3225" s="2" t="s">
        <v>5337</v>
      </c>
      <c r="D3225" t="s">
        <v>282</v>
      </c>
      <c r="E3225" s="3" t="s">
        <v>152</v>
      </c>
      <c r="F3225" s="14" t="s">
        <v>119</v>
      </c>
      <c r="G3225" s="4" t="s">
        <v>5210</v>
      </c>
      <c r="H3225" s="4" t="s">
        <v>121</v>
      </c>
      <c r="I3225" s="4" t="s">
        <v>1980</v>
      </c>
      <c r="J3225" s="4" t="s">
        <v>121</v>
      </c>
      <c r="K3225" t="s">
        <v>5338</v>
      </c>
      <c r="L3225" t="s">
        <v>5211</v>
      </c>
      <c r="M3225" t="s">
        <v>5266</v>
      </c>
      <c r="N3225" s="1" t="s">
        <v>247</v>
      </c>
    </row>
    <row r="3226" spans="1:14" x14ac:dyDescent="0.3">
      <c r="A3226" s="1" t="s">
        <v>137</v>
      </c>
      <c r="B3226" t="s">
        <v>5263</v>
      </c>
      <c r="C3226" s="2" t="s">
        <v>5339</v>
      </c>
      <c r="D3226" t="s">
        <v>282</v>
      </c>
      <c r="E3226" s="3" t="s">
        <v>152</v>
      </c>
      <c r="F3226" s="14" t="s">
        <v>119</v>
      </c>
      <c r="G3226" s="4" t="s">
        <v>5210</v>
      </c>
      <c r="H3226" s="4" t="s">
        <v>121</v>
      </c>
      <c r="I3226" s="4" t="s">
        <v>1980</v>
      </c>
      <c r="J3226" s="4" t="s">
        <v>121</v>
      </c>
      <c r="K3226" t="s">
        <v>5340</v>
      </c>
      <c r="L3226" t="s">
        <v>5211</v>
      </c>
      <c r="M3226" t="s">
        <v>5266</v>
      </c>
      <c r="N3226" t="s">
        <v>247</v>
      </c>
    </row>
    <row r="3227" spans="1:14" x14ac:dyDescent="0.3">
      <c r="A3227" s="1" t="s">
        <v>137</v>
      </c>
      <c r="B3227" t="s">
        <v>5263</v>
      </c>
      <c r="C3227" s="2" t="s">
        <v>5341</v>
      </c>
      <c r="D3227" t="s">
        <v>282</v>
      </c>
      <c r="E3227" s="3" t="s">
        <v>152</v>
      </c>
      <c r="F3227" s="14" t="s">
        <v>119</v>
      </c>
      <c r="G3227" s="4" t="s">
        <v>5210</v>
      </c>
      <c r="H3227" s="4" t="s">
        <v>121</v>
      </c>
      <c r="I3227" s="4" t="s">
        <v>1980</v>
      </c>
      <c r="J3227" s="4" t="s">
        <v>121</v>
      </c>
      <c r="K3227" t="s">
        <v>254</v>
      </c>
      <c r="L3227" t="s">
        <v>5211</v>
      </c>
      <c r="M3227" t="s">
        <v>5266</v>
      </c>
      <c r="N3227" s="1" t="s">
        <v>247</v>
      </c>
    </row>
    <row r="3228" spans="1:14" x14ac:dyDescent="0.3">
      <c r="A3228" s="1" t="s">
        <v>137</v>
      </c>
      <c r="B3228" t="s">
        <v>5342</v>
      </c>
      <c r="C3228" s="2" t="s">
        <v>5343</v>
      </c>
      <c r="D3228" t="s">
        <v>282</v>
      </c>
      <c r="E3228" s="3" t="s">
        <v>152</v>
      </c>
      <c r="F3228" s="14" t="s">
        <v>119</v>
      </c>
      <c r="G3228" s="4" t="s">
        <v>5210</v>
      </c>
      <c r="H3228" s="4" t="s">
        <v>121</v>
      </c>
      <c r="I3228" s="4" t="s">
        <v>1211</v>
      </c>
      <c r="J3228" s="4" t="s">
        <v>121</v>
      </c>
      <c r="K3228" t="s">
        <v>254</v>
      </c>
      <c r="L3228" t="s">
        <v>5344</v>
      </c>
      <c r="M3228" t="s">
        <v>1444</v>
      </c>
      <c r="N3228" s="1" t="s">
        <v>247</v>
      </c>
    </row>
    <row r="3229" spans="1:14" x14ac:dyDescent="0.3">
      <c r="A3229" s="1" t="s">
        <v>137</v>
      </c>
      <c r="B3229" t="s">
        <v>5342</v>
      </c>
      <c r="C3229" s="2" t="s">
        <v>5345</v>
      </c>
      <c r="D3229" t="s">
        <v>282</v>
      </c>
      <c r="E3229" s="3" t="s">
        <v>152</v>
      </c>
      <c r="F3229" s="14" t="s">
        <v>119</v>
      </c>
      <c r="G3229" s="4" t="s">
        <v>5210</v>
      </c>
      <c r="H3229" s="4" t="s">
        <v>121</v>
      </c>
      <c r="I3229" s="4" t="s">
        <v>1211</v>
      </c>
      <c r="J3229" s="4" t="s">
        <v>121</v>
      </c>
      <c r="K3229" t="s">
        <v>254</v>
      </c>
      <c r="L3229" t="s">
        <v>5344</v>
      </c>
      <c r="M3229" t="s">
        <v>1444</v>
      </c>
      <c r="N3229" s="1" t="s">
        <v>247</v>
      </c>
    </row>
    <row r="3230" spans="1:14" x14ac:dyDescent="0.3">
      <c r="A3230" s="1" t="s">
        <v>137</v>
      </c>
      <c r="B3230" t="s">
        <v>5342</v>
      </c>
      <c r="C3230" s="2" t="s">
        <v>5346</v>
      </c>
      <c r="D3230" t="s">
        <v>282</v>
      </c>
      <c r="E3230" s="3" t="s">
        <v>152</v>
      </c>
      <c r="F3230" s="14" t="s">
        <v>119</v>
      </c>
      <c r="G3230" s="4" t="s">
        <v>5210</v>
      </c>
      <c r="H3230" s="4" t="s">
        <v>121</v>
      </c>
      <c r="I3230" s="4" t="s">
        <v>1211</v>
      </c>
      <c r="J3230" s="4" t="s">
        <v>121</v>
      </c>
      <c r="K3230" t="s">
        <v>254</v>
      </c>
      <c r="L3230" t="s">
        <v>5344</v>
      </c>
      <c r="M3230" t="s">
        <v>1444</v>
      </c>
      <c r="N3230" t="s">
        <v>247</v>
      </c>
    </row>
    <row r="3231" spans="1:14" x14ac:dyDescent="0.3">
      <c r="A3231" s="1" t="s">
        <v>137</v>
      </c>
      <c r="B3231" t="s">
        <v>5347</v>
      </c>
      <c r="C3231" s="2" t="s">
        <v>5348</v>
      </c>
      <c r="D3231" t="s">
        <v>282</v>
      </c>
      <c r="E3231" s="10" t="s">
        <v>187</v>
      </c>
      <c r="F3231" s="14" t="s">
        <v>119</v>
      </c>
      <c r="G3231" s="4" t="s">
        <v>5349</v>
      </c>
      <c r="H3231" s="4" t="s">
        <v>121</v>
      </c>
      <c r="I3231" s="4" t="s">
        <v>1218</v>
      </c>
      <c r="J3231" s="4" t="s">
        <v>121</v>
      </c>
      <c r="K3231" t="s">
        <v>254</v>
      </c>
      <c r="L3231" t="s">
        <v>5350</v>
      </c>
      <c r="M3231" t="s">
        <v>247</v>
      </c>
      <c r="N3231" s="1" t="s">
        <v>247</v>
      </c>
    </row>
    <row r="3232" spans="1:14" x14ac:dyDescent="0.3">
      <c r="A3232" s="1" t="s">
        <v>137</v>
      </c>
      <c r="B3232" t="s">
        <v>5347</v>
      </c>
      <c r="C3232" s="2" t="s">
        <v>5351</v>
      </c>
      <c r="D3232" t="s">
        <v>282</v>
      </c>
      <c r="E3232" s="10" t="s">
        <v>187</v>
      </c>
      <c r="F3232" s="14" t="s">
        <v>119</v>
      </c>
      <c r="G3232" s="4" t="s">
        <v>5349</v>
      </c>
      <c r="H3232" s="4" t="s">
        <v>121</v>
      </c>
      <c r="I3232" s="4" t="s">
        <v>1218</v>
      </c>
      <c r="J3232" s="4" t="s">
        <v>121</v>
      </c>
      <c r="K3232" t="s">
        <v>387</v>
      </c>
      <c r="L3232" t="s">
        <v>5350</v>
      </c>
      <c r="M3232" t="s">
        <v>247</v>
      </c>
      <c r="N3232" s="1" t="s">
        <v>247</v>
      </c>
    </row>
    <row r="3233" spans="1:14" x14ac:dyDescent="0.3">
      <c r="A3233" s="1" t="s">
        <v>137</v>
      </c>
      <c r="B3233" t="s">
        <v>5347</v>
      </c>
      <c r="C3233" s="2" t="s">
        <v>5352</v>
      </c>
      <c r="D3233" t="s">
        <v>282</v>
      </c>
      <c r="E3233" s="3" t="s">
        <v>152</v>
      </c>
      <c r="F3233" s="14" t="s">
        <v>119</v>
      </c>
      <c r="G3233" s="4" t="s">
        <v>5349</v>
      </c>
      <c r="H3233" s="4" t="s">
        <v>121</v>
      </c>
      <c r="I3233" s="4" t="s">
        <v>1218</v>
      </c>
      <c r="J3233" s="4" t="s">
        <v>121</v>
      </c>
      <c r="K3233" t="s">
        <v>235</v>
      </c>
      <c r="L3233" t="s">
        <v>5350</v>
      </c>
      <c r="M3233" t="s">
        <v>247</v>
      </c>
      <c r="N3233" s="1" t="s">
        <v>247</v>
      </c>
    </row>
    <row r="3234" spans="1:14" x14ac:dyDescent="0.3">
      <c r="A3234" s="1" t="s">
        <v>137</v>
      </c>
      <c r="B3234" t="s">
        <v>5353</v>
      </c>
      <c r="C3234" s="2" t="s">
        <v>5354</v>
      </c>
      <c r="D3234" t="s">
        <v>282</v>
      </c>
      <c r="E3234" s="10" t="s">
        <v>187</v>
      </c>
      <c r="F3234" s="14" t="s">
        <v>119</v>
      </c>
      <c r="G3234" s="4" t="s">
        <v>5210</v>
      </c>
      <c r="H3234" s="4" t="s">
        <v>121</v>
      </c>
      <c r="I3234" s="5" t="s">
        <v>1410</v>
      </c>
      <c r="J3234" s="5" t="s">
        <v>120</v>
      </c>
      <c r="K3234" t="s">
        <v>254</v>
      </c>
      <c r="L3234" t="s">
        <v>5211</v>
      </c>
      <c r="M3234" t="s">
        <v>5355</v>
      </c>
      <c r="N3234" s="1" t="s">
        <v>247</v>
      </c>
    </row>
    <row r="3235" spans="1:14" x14ac:dyDescent="0.3">
      <c r="A3235" s="1" t="s">
        <v>137</v>
      </c>
      <c r="B3235" t="s">
        <v>5356</v>
      </c>
      <c r="C3235" s="2" t="s">
        <v>5357</v>
      </c>
      <c r="D3235" t="s">
        <v>282</v>
      </c>
      <c r="E3235" s="3" t="s">
        <v>152</v>
      </c>
      <c r="F3235" s="14" t="s">
        <v>119</v>
      </c>
      <c r="G3235" s="4" t="s">
        <v>5210</v>
      </c>
      <c r="H3235" s="4" t="s">
        <v>121</v>
      </c>
      <c r="I3235" s="4" t="s">
        <v>1211</v>
      </c>
      <c r="J3235" s="4" t="s">
        <v>121</v>
      </c>
      <c r="K3235" t="s">
        <v>254</v>
      </c>
      <c r="L3235" t="s">
        <v>5344</v>
      </c>
      <c r="M3235" t="s">
        <v>1444</v>
      </c>
      <c r="N3235" s="1" t="s">
        <v>247</v>
      </c>
    </row>
    <row r="3236" spans="1:14" x14ac:dyDescent="0.3">
      <c r="A3236" s="1" t="s">
        <v>137</v>
      </c>
      <c r="B3236" t="s">
        <v>5356</v>
      </c>
      <c r="C3236" s="2" t="s">
        <v>5358</v>
      </c>
      <c r="D3236" t="s">
        <v>282</v>
      </c>
      <c r="E3236" s="3" t="s">
        <v>152</v>
      </c>
      <c r="F3236" s="14" t="s">
        <v>119</v>
      </c>
      <c r="G3236" s="4" t="s">
        <v>5210</v>
      </c>
      <c r="H3236" s="4" t="s">
        <v>121</v>
      </c>
      <c r="I3236" s="4" t="s">
        <v>1211</v>
      </c>
      <c r="J3236" s="4" t="s">
        <v>121</v>
      </c>
      <c r="K3236" t="s">
        <v>254</v>
      </c>
      <c r="L3236" t="s">
        <v>5344</v>
      </c>
      <c r="M3236" t="s">
        <v>1444</v>
      </c>
      <c r="N3236" s="1" t="s">
        <v>247</v>
      </c>
    </row>
    <row r="3237" spans="1:14" x14ac:dyDescent="0.3">
      <c r="A3237" s="1" t="s">
        <v>137</v>
      </c>
      <c r="B3237" t="s">
        <v>5356</v>
      </c>
      <c r="C3237" s="2" t="s">
        <v>5359</v>
      </c>
      <c r="D3237" t="s">
        <v>282</v>
      </c>
      <c r="E3237" s="3" t="s">
        <v>152</v>
      </c>
      <c r="F3237" s="14" t="s">
        <v>119</v>
      </c>
      <c r="G3237" s="4" t="s">
        <v>178</v>
      </c>
      <c r="H3237" s="4" t="s">
        <v>121</v>
      </c>
      <c r="I3237" s="4" t="s">
        <v>1211</v>
      </c>
      <c r="J3237" s="4" t="s">
        <v>121</v>
      </c>
      <c r="K3237" t="s">
        <v>387</v>
      </c>
      <c r="L3237" t="s">
        <v>5344</v>
      </c>
      <c r="M3237" t="s">
        <v>1444</v>
      </c>
      <c r="N3237" s="1" t="s">
        <v>247</v>
      </c>
    </row>
    <row r="3238" spans="1:14" x14ac:dyDescent="0.3">
      <c r="A3238" s="1" t="s">
        <v>137</v>
      </c>
      <c r="B3238" t="s">
        <v>5360</v>
      </c>
      <c r="C3238" s="2" t="s">
        <v>5361</v>
      </c>
      <c r="D3238" t="s">
        <v>282</v>
      </c>
      <c r="E3238" s="3" t="s">
        <v>152</v>
      </c>
      <c r="F3238" s="14" t="s">
        <v>119</v>
      </c>
      <c r="G3238" s="4" t="s">
        <v>5210</v>
      </c>
      <c r="H3238" s="4" t="s">
        <v>121</v>
      </c>
      <c r="I3238" s="5" t="s">
        <v>1410</v>
      </c>
      <c r="J3238" s="5" t="s">
        <v>120</v>
      </c>
      <c r="K3238" t="s">
        <v>254</v>
      </c>
      <c r="L3238" t="s">
        <v>5344</v>
      </c>
      <c r="M3238" t="s">
        <v>5362</v>
      </c>
      <c r="N3238" s="1" t="s">
        <v>247</v>
      </c>
    </row>
    <row r="3239" spans="1:14" x14ac:dyDescent="0.3">
      <c r="A3239" s="1" t="s">
        <v>137</v>
      </c>
      <c r="B3239" t="s">
        <v>5363</v>
      </c>
      <c r="C3239" s="2" t="s">
        <v>5364</v>
      </c>
      <c r="D3239" t="s">
        <v>282</v>
      </c>
      <c r="E3239" s="3" t="s">
        <v>152</v>
      </c>
      <c r="F3239" s="14" t="s">
        <v>119</v>
      </c>
      <c r="G3239" s="4" t="s">
        <v>5210</v>
      </c>
      <c r="H3239" s="4" t="s">
        <v>121</v>
      </c>
      <c r="I3239" s="4" t="s">
        <v>1211</v>
      </c>
      <c r="J3239" s="4" t="s">
        <v>121</v>
      </c>
      <c r="K3239" t="s">
        <v>254</v>
      </c>
      <c r="L3239" t="s">
        <v>5344</v>
      </c>
      <c r="M3239" t="s">
        <v>1444</v>
      </c>
      <c r="N3239" s="1" t="s">
        <v>247</v>
      </c>
    </row>
    <row r="3240" spans="1:14" x14ac:dyDescent="0.3">
      <c r="A3240" s="1" t="s">
        <v>137</v>
      </c>
      <c r="B3240" t="s">
        <v>5363</v>
      </c>
      <c r="C3240" s="2" t="s">
        <v>5365</v>
      </c>
      <c r="D3240" t="s">
        <v>282</v>
      </c>
      <c r="E3240" s="3" t="s">
        <v>152</v>
      </c>
      <c r="F3240" s="14" t="s">
        <v>119</v>
      </c>
      <c r="G3240" s="4" t="s">
        <v>178</v>
      </c>
      <c r="H3240" s="4" t="s">
        <v>121</v>
      </c>
      <c r="I3240" s="4" t="s">
        <v>1211</v>
      </c>
      <c r="J3240" s="4" t="s">
        <v>121</v>
      </c>
      <c r="K3240" t="s">
        <v>235</v>
      </c>
      <c r="L3240" t="s">
        <v>5344</v>
      </c>
      <c r="M3240" t="s">
        <v>1444</v>
      </c>
      <c r="N3240" s="1" t="s">
        <v>247</v>
      </c>
    </row>
    <row r="3241" spans="1:14" x14ac:dyDescent="0.3">
      <c r="A3241" s="1" t="s">
        <v>137</v>
      </c>
      <c r="B3241" t="s">
        <v>5363</v>
      </c>
      <c r="C3241" s="2" t="s">
        <v>5366</v>
      </c>
      <c r="D3241" t="s">
        <v>282</v>
      </c>
      <c r="E3241" s="3" t="s">
        <v>152</v>
      </c>
      <c r="F3241" s="14" t="s">
        <v>119</v>
      </c>
      <c r="G3241" s="4" t="s">
        <v>178</v>
      </c>
      <c r="H3241" s="4" t="s">
        <v>121</v>
      </c>
      <c r="I3241" s="4" t="s">
        <v>1211</v>
      </c>
      <c r="J3241" s="4" t="s">
        <v>121</v>
      </c>
      <c r="K3241" t="s">
        <v>235</v>
      </c>
      <c r="L3241" t="s">
        <v>5344</v>
      </c>
      <c r="M3241" t="s">
        <v>1444</v>
      </c>
      <c r="N3241" t="s">
        <v>247</v>
      </c>
    </row>
    <row r="3242" spans="1:14" x14ac:dyDescent="0.3">
      <c r="A3242" s="1" t="s">
        <v>137</v>
      </c>
      <c r="B3242" t="s">
        <v>5363</v>
      </c>
      <c r="C3242" s="2" t="s">
        <v>5367</v>
      </c>
      <c r="D3242" t="s">
        <v>282</v>
      </c>
      <c r="E3242" s="3" t="s">
        <v>152</v>
      </c>
      <c r="F3242" s="14" t="s">
        <v>119</v>
      </c>
      <c r="G3242" s="4" t="s">
        <v>5210</v>
      </c>
      <c r="H3242" s="4" t="s">
        <v>121</v>
      </c>
      <c r="I3242" s="4" t="s">
        <v>1211</v>
      </c>
      <c r="J3242" s="4" t="s">
        <v>121</v>
      </c>
      <c r="K3242" t="s">
        <v>254</v>
      </c>
      <c r="L3242" t="s">
        <v>5344</v>
      </c>
      <c r="M3242" t="s">
        <v>1444</v>
      </c>
      <c r="N3242" t="s">
        <v>247</v>
      </c>
    </row>
    <row r="3243" spans="1:14" x14ac:dyDescent="0.3">
      <c r="A3243" s="1" t="s">
        <v>137</v>
      </c>
      <c r="B3243" t="s">
        <v>5363</v>
      </c>
      <c r="C3243" s="2" t="s">
        <v>5368</v>
      </c>
      <c r="D3243" t="s">
        <v>282</v>
      </c>
      <c r="E3243" s="3" t="s">
        <v>152</v>
      </c>
      <c r="F3243" s="14" t="s">
        <v>119</v>
      </c>
      <c r="G3243" s="4" t="s">
        <v>178</v>
      </c>
      <c r="H3243" s="4" t="s">
        <v>121</v>
      </c>
      <c r="I3243" s="4" t="s">
        <v>1211</v>
      </c>
      <c r="J3243" s="4" t="s">
        <v>121</v>
      </c>
      <c r="K3243" t="s">
        <v>387</v>
      </c>
      <c r="L3243" t="s">
        <v>5344</v>
      </c>
      <c r="M3243" t="s">
        <v>1444</v>
      </c>
      <c r="N3243" s="1" t="s">
        <v>247</v>
      </c>
    </row>
    <row r="3244" spans="1:14" x14ac:dyDescent="0.3">
      <c r="A3244" s="1" t="s">
        <v>137</v>
      </c>
      <c r="B3244" t="s">
        <v>5369</v>
      </c>
      <c r="C3244" s="2" t="s">
        <v>5370</v>
      </c>
      <c r="D3244" t="s">
        <v>282</v>
      </c>
      <c r="E3244" s="3" t="s">
        <v>152</v>
      </c>
      <c r="F3244" s="14" t="s">
        <v>119</v>
      </c>
      <c r="G3244" s="4" t="s">
        <v>5210</v>
      </c>
      <c r="H3244" s="4" t="s">
        <v>121</v>
      </c>
      <c r="I3244" s="4" t="s">
        <v>1980</v>
      </c>
      <c r="J3244" s="4" t="s">
        <v>121</v>
      </c>
      <c r="K3244" t="s">
        <v>254</v>
      </c>
      <c r="L3244" t="s">
        <v>5211</v>
      </c>
      <c r="M3244" t="s">
        <v>5371</v>
      </c>
      <c r="N3244" s="1" t="s">
        <v>247</v>
      </c>
    </row>
    <row r="3245" spans="1:14" x14ac:dyDescent="0.3">
      <c r="A3245" s="1" t="s">
        <v>137</v>
      </c>
      <c r="B3245" t="s">
        <v>5372</v>
      </c>
      <c r="C3245" s="2" t="s">
        <v>5373</v>
      </c>
      <c r="D3245" t="s">
        <v>282</v>
      </c>
      <c r="E3245" s="10" t="s">
        <v>187</v>
      </c>
      <c r="F3245" s="14" t="s">
        <v>119</v>
      </c>
      <c r="G3245" s="4" t="s">
        <v>5210</v>
      </c>
      <c r="H3245" s="4" t="s">
        <v>121</v>
      </c>
      <c r="I3245" s="4" t="s">
        <v>169</v>
      </c>
      <c r="J3245" s="4" t="s">
        <v>121</v>
      </c>
      <c r="K3245" t="s">
        <v>254</v>
      </c>
      <c r="L3245" t="s">
        <v>5211</v>
      </c>
      <c r="M3245" t="s">
        <v>1444</v>
      </c>
      <c r="N3245" s="1" t="s">
        <v>247</v>
      </c>
    </row>
    <row r="3246" spans="1:14" x14ac:dyDescent="0.3">
      <c r="A3246" s="1" t="s">
        <v>137</v>
      </c>
      <c r="B3246" t="s">
        <v>5374</v>
      </c>
      <c r="C3246" s="2" t="s">
        <v>5375</v>
      </c>
      <c r="D3246" t="s">
        <v>282</v>
      </c>
      <c r="E3246" s="3" t="s">
        <v>152</v>
      </c>
      <c r="F3246" s="14" t="s">
        <v>119</v>
      </c>
      <c r="G3246" s="4" t="s">
        <v>5210</v>
      </c>
      <c r="H3246" s="4" t="s">
        <v>121</v>
      </c>
      <c r="I3246" s="4" t="s">
        <v>5261</v>
      </c>
      <c r="J3246" s="4" t="s">
        <v>121</v>
      </c>
      <c r="K3246" t="s">
        <v>254</v>
      </c>
      <c r="L3246" t="s">
        <v>5211</v>
      </c>
      <c r="M3246" t="s">
        <v>5376</v>
      </c>
      <c r="N3246" s="1" t="s">
        <v>247</v>
      </c>
    </row>
    <row r="3247" spans="1:14" x14ac:dyDescent="0.3">
      <c r="A3247" s="1" t="s">
        <v>137</v>
      </c>
      <c r="B3247" t="s">
        <v>5374</v>
      </c>
      <c r="C3247" s="2" t="s">
        <v>5377</v>
      </c>
      <c r="D3247" t="s">
        <v>282</v>
      </c>
      <c r="E3247" s="3" t="s">
        <v>152</v>
      </c>
      <c r="F3247" s="14" t="s">
        <v>119</v>
      </c>
      <c r="G3247" s="4" t="s">
        <v>210</v>
      </c>
      <c r="H3247" s="4" t="s">
        <v>121</v>
      </c>
      <c r="I3247" s="4" t="s">
        <v>5261</v>
      </c>
      <c r="J3247" s="4" t="s">
        <v>121</v>
      </c>
      <c r="K3247" t="s">
        <v>387</v>
      </c>
      <c r="L3247" t="s">
        <v>5211</v>
      </c>
      <c r="M3247" t="s">
        <v>5376</v>
      </c>
      <c r="N3247" s="1" t="s">
        <v>247</v>
      </c>
    </row>
    <row r="3248" spans="1:14" x14ac:dyDescent="0.3">
      <c r="A3248" s="1" t="s">
        <v>137</v>
      </c>
      <c r="B3248" t="s">
        <v>5374</v>
      </c>
      <c r="C3248" s="2" t="s">
        <v>5378</v>
      </c>
      <c r="D3248" t="s">
        <v>282</v>
      </c>
      <c r="E3248" s="3" t="s">
        <v>152</v>
      </c>
      <c r="F3248" s="14" t="s">
        <v>119</v>
      </c>
      <c r="G3248" s="4" t="s">
        <v>5210</v>
      </c>
      <c r="H3248" s="4" t="s">
        <v>121</v>
      </c>
      <c r="I3248" s="4" t="s">
        <v>5261</v>
      </c>
      <c r="J3248" s="4" t="s">
        <v>121</v>
      </c>
      <c r="K3248" t="s">
        <v>254</v>
      </c>
      <c r="L3248" t="s">
        <v>5211</v>
      </c>
      <c r="M3248" t="s">
        <v>5376</v>
      </c>
      <c r="N3248" s="1" t="s">
        <v>247</v>
      </c>
    </row>
    <row r="3249" spans="1:14" x14ac:dyDescent="0.3">
      <c r="A3249" s="1" t="s">
        <v>137</v>
      </c>
      <c r="B3249" t="s">
        <v>5374</v>
      </c>
      <c r="C3249" s="2" t="s">
        <v>5379</v>
      </c>
      <c r="D3249" t="s">
        <v>282</v>
      </c>
      <c r="E3249" s="3" t="s">
        <v>152</v>
      </c>
      <c r="F3249" s="14" t="s">
        <v>119</v>
      </c>
      <c r="G3249" s="4" t="s">
        <v>5210</v>
      </c>
      <c r="H3249" s="4" t="s">
        <v>121</v>
      </c>
      <c r="I3249" s="4" t="s">
        <v>5261</v>
      </c>
      <c r="J3249" s="4" t="s">
        <v>121</v>
      </c>
      <c r="K3249" t="s">
        <v>254</v>
      </c>
      <c r="L3249" t="s">
        <v>5211</v>
      </c>
      <c r="M3249" t="s">
        <v>5376</v>
      </c>
      <c r="N3249" s="1" t="s">
        <v>247</v>
      </c>
    </row>
    <row r="3250" spans="1:14" x14ac:dyDescent="0.3">
      <c r="A3250" s="1" t="s">
        <v>137</v>
      </c>
      <c r="B3250" t="s">
        <v>5380</v>
      </c>
      <c r="C3250" s="2" t="s">
        <v>5381</v>
      </c>
      <c r="D3250" t="s">
        <v>282</v>
      </c>
      <c r="E3250" s="3" t="s">
        <v>152</v>
      </c>
      <c r="F3250" s="14" t="s">
        <v>119</v>
      </c>
      <c r="G3250" s="4" t="s">
        <v>1211</v>
      </c>
      <c r="H3250" s="4" t="s">
        <v>121</v>
      </c>
      <c r="I3250" s="4" t="s">
        <v>169</v>
      </c>
      <c r="J3250" s="4" t="s">
        <v>121</v>
      </c>
      <c r="K3250" t="s">
        <v>235</v>
      </c>
      <c r="L3250" t="s">
        <v>5344</v>
      </c>
      <c r="N3250" s="1" t="s">
        <v>247</v>
      </c>
    </row>
    <row r="3251" spans="1:14" x14ac:dyDescent="0.3">
      <c r="A3251" s="1" t="s">
        <v>137</v>
      </c>
      <c r="B3251" t="s">
        <v>5380</v>
      </c>
      <c r="C3251" s="2" t="s">
        <v>5382</v>
      </c>
      <c r="D3251" t="s">
        <v>282</v>
      </c>
      <c r="E3251" s="3" t="s">
        <v>152</v>
      </c>
      <c r="F3251" s="14" t="s">
        <v>119</v>
      </c>
      <c r="G3251" s="4" t="s">
        <v>5210</v>
      </c>
      <c r="H3251" s="4" t="s">
        <v>121</v>
      </c>
      <c r="I3251" s="4" t="s">
        <v>169</v>
      </c>
      <c r="J3251" s="4" t="s">
        <v>121</v>
      </c>
      <c r="K3251" t="s">
        <v>254</v>
      </c>
      <c r="L3251" t="s">
        <v>5344</v>
      </c>
      <c r="M3251" s="4" t="s">
        <v>247</v>
      </c>
      <c r="N3251" s="1" t="s">
        <v>247</v>
      </c>
    </row>
    <row r="3252" spans="1:14" x14ac:dyDescent="0.3">
      <c r="A3252" s="1" t="s">
        <v>137</v>
      </c>
      <c r="B3252" t="s">
        <v>5383</v>
      </c>
      <c r="C3252" s="2" t="s">
        <v>5384</v>
      </c>
      <c r="D3252" t="s">
        <v>282</v>
      </c>
      <c r="E3252" s="10" t="s">
        <v>187</v>
      </c>
      <c r="F3252" s="14" t="s">
        <v>119</v>
      </c>
      <c r="G3252" s="4" t="s">
        <v>5210</v>
      </c>
      <c r="H3252" s="4" t="s">
        <v>121</v>
      </c>
      <c r="I3252" s="4" t="s">
        <v>1211</v>
      </c>
      <c r="J3252" s="4" t="s">
        <v>121</v>
      </c>
      <c r="K3252" t="s">
        <v>254</v>
      </c>
      <c r="L3252" t="s">
        <v>5211</v>
      </c>
      <c r="M3252" t="s">
        <v>5223</v>
      </c>
      <c r="N3252" s="1" t="s">
        <v>247</v>
      </c>
    </row>
    <row r="3253" spans="1:14" x14ac:dyDescent="0.3">
      <c r="A3253" s="1" t="s">
        <v>137</v>
      </c>
      <c r="B3253" t="s">
        <v>5383</v>
      </c>
      <c r="C3253" s="2" t="s">
        <v>5385</v>
      </c>
      <c r="D3253" t="s">
        <v>282</v>
      </c>
      <c r="E3253" s="10" t="s">
        <v>187</v>
      </c>
      <c r="F3253" s="14" t="s">
        <v>119</v>
      </c>
      <c r="G3253" s="4" t="s">
        <v>5210</v>
      </c>
      <c r="H3253" s="4" t="s">
        <v>121</v>
      </c>
      <c r="I3253" s="4" t="s">
        <v>1211</v>
      </c>
      <c r="J3253" s="4" t="s">
        <v>121</v>
      </c>
      <c r="K3253" t="s">
        <v>254</v>
      </c>
      <c r="L3253" t="s">
        <v>5211</v>
      </c>
      <c r="M3253" t="s">
        <v>5223</v>
      </c>
      <c r="N3253" s="1" t="s">
        <v>247</v>
      </c>
    </row>
    <row r="3254" spans="1:14" x14ac:dyDescent="0.3">
      <c r="A3254" s="1" t="s">
        <v>137</v>
      </c>
      <c r="B3254" t="s">
        <v>5383</v>
      </c>
      <c r="C3254" s="2" t="s">
        <v>5386</v>
      </c>
      <c r="D3254" t="s">
        <v>282</v>
      </c>
      <c r="E3254" s="10" t="s">
        <v>187</v>
      </c>
      <c r="F3254" s="14" t="s">
        <v>119</v>
      </c>
      <c r="G3254" s="4" t="s">
        <v>5210</v>
      </c>
      <c r="H3254" s="4" t="s">
        <v>121</v>
      </c>
      <c r="I3254" s="4" t="s">
        <v>1211</v>
      </c>
      <c r="J3254" s="4" t="s">
        <v>121</v>
      </c>
      <c r="K3254" t="s">
        <v>254</v>
      </c>
      <c r="L3254" t="s">
        <v>5211</v>
      </c>
      <c r="M3254" t="s">
        <v>5223</v>
      </c>
      <c r="N3254" s="1" t="s">
        <v>247</v>
      </c>
    </row>
    <row r="3255" spans="1:14" x14ac:dyDescent="0.3">
      <c r="A3255" s="1" t="s">
        <v>137</v>
      </c>
      <c r="B3255" t="s">
        <v>5383</v>
      </c>
      <c r="C3255" s="2" t="s">
        <v>5387</v>
      </c>
      <c r="D3255" t="s">
        <v>282</v>
      </c>
      <c r="E3255" s="10" t="s">
        <v>187</v>
      </c>
      <c r="F3255" s="14" t="s">
        <v>119</v>
      </c>
      <c r="G3255" s="4" t="s">
        <v>5210</v>
      </c>
      <c r="H3255" s="4" t="s">
        <v>121</v>
      </c>
      <c r="I3255" s="4" t="s">
        <v>1211</v>
      </c>
      <c r="J3255" s="4" t="s">
        <v>121</v>
      </c>
      <c r="K3255" t="s">
        <v>254</v>
      </c>
      <c r="L3255" t="s">
        <v>5211</v>
      </c>
      <c r="M3255" t="s">
        <v>5223</v>
      </c>
      <c r="N3255" s="1" t="s">
        <v>247</v>
      </c>
    </row>
    <row r="3256" spans="1:14" x14ac:dyDescent="0.3">
      <c r="A3256" s="1" t="s">
        <v>137</v>
      </c>
      <c r="B3256" t="s">
        <v>5383</v>
      </c>
      <c r="C3256" s="2" t="s">
        <v>5388</v>
      </c>
      <c r="D3256" t="s">
        <v>282</v>
      </c>
      <c r="E3256" s="10" t="s">
        <v>187</v>
      </c>
      <c r="F3256" s="14" t="s">
        <v>119</v>
      </c>
      <c r="G3256" s="4" t="s">
        <v>5210</v>
      </c>
      <c r="H3256" s="4" t="s">
        <v>121</v>
      </c>
      <c r="I3256" s="4" t="s">
        <v>1211</v>
      </c>
      <c r="J3256" s="4" t="s">
        <v>121</v>
      </c>
      <c r="K3256" t="s">
        <v>254</v>
      </c>
      <c r="L3256" t="s">
        <v>5211</v>
      </c>
      <c r="M3256" t="s">
        <v>5223</v>
      </c>
      <c r="N3256" t="s">
        <v>247</v>
      </c>
    </row>
    <row r="3257" spans="1:14" x14ac:dyDescent="0.3">
      <c r="A3257" s="1" t="s">
        <v>137</v>
      </c>
      <c r="B3257" t="s">
        <v>5389</v>
      </c>
      <c r="C3257" s="2" t="s">
        <v>5390</v>
      </c>
      <c r="D3257" t="s">
        <v>282</v>
      </c>
      <c r="E3257" s="3" t="s">
        <v>152</v>
      </c>
      <c r="F3257" s="14" t="s">
        <v>119</v>
      </c>
      <c r="G3257" s="4" t="s">
        <v>5210</v>
      </c>
      <c r="H3257" s="4" t="s">
        <v>121</v>
      </c>
      <c r="I3257" s="4" t="s">
        <v>1211</v>
      </c>
      <c r="J3257" s="4" t="s">
        <v>121</v>
      </c>
      <c r="K3257" t="s">
        <v>254</v>
      </c>
      <c r="L3257" t="s">
        <v>5211</v>
      </c>
      <c r="M3257" t="s">
        <v>1444</v>
      </c>
      <c r="N3257" s="1" t="s">
        <v>247</v>
      </c>
    </row>
    <row r="3258" spans="1:14" x14ac:dyDescent="0.3">
      <c r="A3258" s="1" t="s">
        <v>137</v>
      </c>
      <c r="B3258" t="s">
        <v>5389</v>
      </c>
      <c r="C3258" s="2" t="s">
        <v>5391</v>
      </c>
      <c r="D3258" t="s">
        <v>282</v>
      </c>
      <c r="E3258" s="3" t="s">
        <v>152</v>
      </c>
      <c r="F3258" s="14" t="s">
        <v>119</v>
      </c>
      <c r="G3258" s="4" t="s">
        <v>5210</v>
      </c>
      <c r="H3258" s="4" t="s">
        <v>121</v>
      </c>
      <c r="I3258" s="4" t="s">
        <v>1211</v>
      </c>
      <c r="J3258" s="4" t="s">
        <v>121</v>
      </c>
      <c r="K3258" t="s">
        <v>254</v>
      </c>
      <c r="L3258" t="s">
        <v>5211</v>
      </c>
      <c r="M3258" t="s">
        <v>1444</v>
      </c>
      <c r="N3258" s="1" t="s">
        <v>247</v>
      </c>
    </row>
    <row r="3259" spans="1:14" x14ac:dyDescent="0.3">
      <c r="A3259" s="1" t="s">
        <v>137</v>
      </c>
      <c r="B3259" t="s">
        <v>5389</v>
      </c>
      <c r="C3259" s="2" t="s">
        <v>5392</v>
      </c>
      <c r="D3259" t="s">
        <v>282</v>
      </c>
      <c r="E3259" s="3" t="s">
        <v>152</v>
      </c>
      <c r="F3259" s="14" t="s">
        <v>119</v>
      </c>
      <c r="G3259" s="4" t="s">
        <v>5210</v>
      </c>
      <c r="H3259" s="4" t="s">
        <v>121</v>
      </c>
      <c r="I3259" s="4" t="s">
        <v>1211</v>
      </c>
      <c r="J3259" s="4" t="s">
        <v>121</v>
      </c>
      <c r="K3259" t="s">
        <v>254</v>
      </c>
      <c r="L3259" t="s">
        <v>5211</v>
      </c>
      <c r="M3259" t="s">
        <v>1444</v>
      </c>
      <c r="N3259" s="1" t="s">
        <v>247</v>
      </c>
    </row>
    <row r="3260" spans="1:14" x14ac:dyDescent="0.3">
      <c r="A3260" s="1" t="s">
        <v>137</v>
      </c>
      <c r="B3260" t="s">
        <v>5389</v>
      </c>
      <c r="C3260" s="2" t="s">
        <v>5393</v>
      </c>
      <c r="D3260" t="s">
        <v>282</v>
      </c>
      <c r="E3260" s="3" t="s">
        <v>152</v>
      </c>
      <c r="F3260" s="14" t="s">
        <v>119</v>
      </c>
      <c r="G3260" s="4" t="s">
        <v>5210</v>
      </c>
      <c r="H3260" s="4" t="s">
        <v>121</v>
      </c>
      <c r="I3260" s="4" t="s">
        <v>1211</v>
      </c>
      <c r="J3260" s="4" t="s">
        <v>121</v>
      </c>
      <c r="K3260" t="s">
        <v>254</v>
      </c>
      <c r="L3260" t="s">
        <v>5211</v>
      </c>
      <c r="M3260" t="s">
        <v>1444</v>
      </c>
      <c r="N3260" s="1" t="s">
        <v>247</v>
      </c>
    </row>
    <row r="3261" spans="1:14" x14ac:dyDescent="0.3">
      <c r="A3261" s="1" t="s">
        <v>137</v>
      </c>
      <c r="B3261" t="s">
        <v>5389</v>
      </c>
      <c r="C3261" s="2" t="s">
        <v>5394</v>
      </c>
      <c r="D3261" t="s">
        <v>282</v>
      </c>
      <c r="E3261" s="3" t="s">
        <v>152</v>
      </c>
      <c r="F3261" s="14" t="s">
        <v>119</v>
      </c>
      <c r="G3261" s="4" t="s">
        <v>5210</v>
      </c>
      <c r="H3261" s="4" t="s">
        <v>121</v>
      </c>
      <c r="I3261" s="4" t="s">
        <v>1211</v>
      </c>
      <c r="J3261" s="4" t="s">
        <v>121</v>
      </c>
      <c r="K3261" t="s">
        <v>254</v>
      </c>
      <c r="L3261" t="s">
        <v>5211</v>
      </c>
      <c r="M3261" t="s">
        <v>1444</v>
      </c>
      <c r="N3261" s="1" t="s">
        <v>247</v>
      </c>
    </row>
    <row r="3262" spans="1:14" x14ac:dyDescent="0.3">
      <c r="A3262" s="1" t="s">
        <v>137</v>
      </c>
      <c r="B3262" t="s">
        <v>5395</v>
      </c>
      <c r="C3262" s="2" t="s">
        <v>5396</v>
      </c>
      <c r="D3262" t="s">
        <v>282</v>
      </c>
      <c r="E3262" s="3" t="s">
        <v>152</v>
      </c>
      <c r="F3262" s="14" t="s">
        <v>119</v>
      </c>
      <c r="G3262" s="4" t="s">
        <v>5210</v>
      </c>
      <c r="H3262" s="4" t="s">
        <v>121</v>
      </c>
      <c r="I3262" s="4" t="s">
        <v>1211</v>
      </c>
      <c r="J3262" s="4" t="s">
        <v>121</v>
      </c>
      <c r="K3262" t="s">
        <v>254</v>
      </c>
      <c r="L3262" t="s">
        <v>5211</v>
      </c>
      <c r="M3262" t="s">
        <v>1444</v>
      </c>
      <c r="N3262" s="1" t="s">
        <v>247</v>
      </c>
    </row>
    <row r="3263" spans="1:14" x14ac:dyDescent="0.3">
      <c r="A3263" s="1" t="s">
        <v>137</v>
      </c>
      <c r="B3263" t="s">
        <v>5397</v>
      </c>
      <c r="C3263" s="2" t="s">
        <v>63</v>
      </c>
      <c r="D3263" t="s">
        <v>470</v>
      </c>
      <c r="E3263" s="3" t="s">
        <v>152</v>
      </c>
      <c r="F3263" s="14" t="s">
        <v>119</v>
      </c>
      <c r="G3263" s="4" t="s">
        <v>5210</v>
      </c>
      <c r="H3263" s="4" t="s">
        <v>121</v>
      </c>
      <c r="I3263" s="4" t="s">
        <v>1980</v>
      </c>
      <c r="J3263" s="4" t="s">
        <v>121</v>
      </c>
      <c r="K3263" t="s">
        <v>230</v>
      </c>
      <c r="L3263" t="s">
        <v>5344</v>
      </c>
      <c r="M3263" t="s">
        <v>5398</v>
      </c>
      <c r="N3263" s="1" t="s">
        <v>247</v>
      </c>
    </row>
    <row r="3264" spans="1:14" x14ac:dyDescent="0.3">
      <c r="A3264" s="1" t="s">
        <v>137</v>
      </c>
      <c r="B3264" t="s">
        <v>5399</v>
      </c>
      <c r="C3264" s="2" t="s">
        <v>5400</v>
      </c>
      <c r="D3264" t="s">
        <v>282</v>
      </c>
      <c r="E3264" s="10" t="s">
        <v>187</v>
      </c>
      <c r="F3264" s="14" t="s">
        <v>119</v>
      </c>
      <c r="G3264" s="4" t="s">
        <v>5210</v>
      </c>
      <c r="H3264" s="4" t="s">
        <v>121</v>
      </c>
      <c r="I3264" s="4" t="s">
        <v>461</v>
      </c>
      <c r="J3264" s="4" t="s">
        <v>121</v>
      </c>
      <c r="K3264" t="s">
        <v>254</v>
      </c>
      <c r="L3264" t="s">
        <v>5211</v>
      </c>
      <c r="M3264" t="s">
        <v>5401</v>
      </c>
      <c r="N3264" s="1" t="s">
        <v>247</v>
      </c>
    </row>
    <row r="3265" spans="1:14" x14ac:dyDescent="0.3">
      <c r="A3265" s="1" t="s">
        <v>137</v>
      </c>
      <c r="B3265" t="s">
        <v>5399</v>
      </c>
      <c r="C3265" s="2" t="s">
        <v>5402</v>
      </c>
      <c r="D3265" t="s">
        <v>282</v>
      </c>
      <c r="E3265" s="10" t="s">
        <v>187</v>
      </c>
      <c r="F3265" s="14" t="s">
        <v>119</v>
      </c>
      <c r="G3265" s="4" t="s">
        <v>5210</v>
      </c>
      <c r="H3265" s="4" t="s">
        <v>121</v>
      </c>
      <c r="I3265" s="4" t="s">
        <v>461</v>
      </c>
      <c r="J3265" s="4" t="s">
        <v>121</v>
      </c>
      <c r="K3265" t="s">
        <v>254</v>
      </c>
      <c r="L3265" t="s">
        <v>5211</v>
      </c>
      <c r="M3265" t="s">
        <v>5401</v>
      </c>
      <c r="N3265" s="1" t="s">
        <v>247</v>
      </c>
    </row>
    <row r="3266" spans="1:14" x14ac:dyDescent="0.3">
      <c r="A3266" s="1" t="s">
        <v>137</v>
      </c>
      <c r="B3266" t="s">
        <v>5399</v>
      </c>
      <c r="C3266" s="2" t="s">
        <v>5403</v>
      </c>
      <c r="D3266" t="s">
        <v>282</v>
      </c>
      <c r="E3266" s="10" t="s">
        <v>187</v>
      </c>
      <c r="F3266" s="14" t="s">
        <v>119</v>
      </c>
      <c r="G3266" s="4" t="s">
        <v>5210</v>
      </c>
      <c r="H3266" s="4" t="s">
        <v>121</v>
      </c>
      <c r="I3266" s="4" t="s">
        <v>461</v>
      </c>
      <c r="J3266" s="4" t="s">
        <v>121</v>
      </c>
      <c r="K3266" t="s">
        <v>254</v>
      </c>
      <c r="L3266" t="s">
        <v>5211</v>
      </c>
      <c r="M3266" t="s">
        <v>5401</v>
      </c>
      <c r="N3266" s="1" t="s">
        <v>247</v>
      </c>
    </row>
    <row r="3267" spans="1:14" x14ac:dyDescent="0.3">
      <c r="A3267" s="1" t="s">
        <v>137</v>
      </c>
      <c r="B3267" t="s">
        <v>5404</v>
      </c>
      <c r="C3267" s="2" t="s">
        <v>5405</v>
      </c>
      <c r="D3267" t="s">
        <v>282</v>
      </c>
      <c r="E3267" s="10" t="s">
        <v>187</v>
      </c>
      <c r="F3267" s="14" t="s">
        <v>119</v>
      </c>
      <c r="G3267" s="4" t="s">
        <v>5210</v>
      </c>
      <c r="H3267" s="4" t="s">
        <v>121</v>
      </c>
      <c r="I3267" s="5" t="s">
        <v>1410</v>
      </c>
      <c r="J3267" s="5" t="s">
        <v>120</v>
      </c>
      <c r="K3267" t="s">
        <v>254</v>
      </c>
      <c r="L3267" t="s">
        <v>5211</v>
      </c>
      <c r="M3267" t="s">
        <v>5406</v>
      </c>
      <c r="N3267" s="1" t="s">
        <v>247</v>
      </c>
    </row>
    <row r="3268" spans="1:14" x14ac:dyDescent="0.3">
      <c r="A3268" s="1" t="s">
        <v>137</v>
      </c>
      <c r="B3268" t="s">
        <v>5404</v>
      </c>
      <c r="C3268" s="2" t="s">
        <v>5407</v>
      </c>
      <c r="D3268" t="s">
        <v>282</v>
      </c>
      <c r="E3268" s="10" t="s">
        <v>187</v>
      </c>
      <c r="F3268" s="14" t="s">
        <v>119</v>
      </c>
      <c r="G3268" s="4" t="s">
        <v>5210</v>
      </c>
      <c r="H3268" s="4" t="s">
        <v>121</v>
      </c>
      <c r="I3268" s="5" t="s">
        <v>1410</v>
      </c>
      <c r="J3268" s="5" t="s">
        <v>120</v>
      </c>
      <c r="K3268" t="s">
        <v>254</v>
      </c>
      <c r="L3268" t="s">
        <v>5211</v>
      </c>
      <c r="M3268" t="s">
        <v>5406</v>
      </c>
      <c r="N3268" s="1" t="s">
        <v>247</v>
      </c>
    </row>
    <row r="3269" spans="1:14" x14ac:dyDescent="0.3">
      <c r="A3269" s="1" t="s">
        <v>137</v>
      </c>
      <c r="B3269" t="s">
        <v>5408</v>
      </c>
      <c r="C3269" s="2" t="s">
        <v>5409</v>
      </c>
      <c r="D3269" t="s">
        <v>282</v>
      </c>
      <c r="E3269" s="3" t="s">
        <v>152</v>
      </c>
      <c r="F3269" s="14" t="s">
        <v>119</v>
      </c>
      <c r="G3269" s="4" t="s">
        <v>5210</v>
      </c>
      <c r="H3269" s="4" t="s">
        <v>121</v>
      </c>
      <c r="I3269" s="4" t="s">
        <v>1398</v>
      </c>
      <c r="J3269" s="4" t="s">
        <v>121</v>
      </c>
      <c r="K3269" t="s">
        <v>235</v>
      </c>
      <c r="L3269" t="s">
        <v>5344</v>
      </c>
      <c r="M3269" t="s">
        <v>1444</v>
      </c>
      <c r="N3269" s="1" t="s">
        <v>247</v>
      </c>
    </row>
    <row r="3270" spans="1:14" x14ac:dyDescent="0.3">
      <c r="A3270" s="1" t="s">
        <v>137</v>
      </c>
      <c r="B3270" t="s">
        <v>5408</v>
      </c>
      <c r="C3270" s="2" t="s">
        <v>5410</v>
      </c>
      <c r="D3270" t="s">
        <v>282</v>
      </c>
      <c r="E3270" s="3" t="s">
        <v>152</v>
      </c>
      <c r="F3270" s="14" t="s">
        <v>119</v>
      </c>
      <c r="G3270" s="4" t="s">
        <v>5210</v>
      </c>
      <c r="H3270" s="4" t="s">
        <v>121</v>
      </c>
      <c r="I3270" s="4" t="s">
        <v>1398</v>
      </c>
      <c r="J3270" s="4" t="s">
        <v>121</v>
      </c>
      <c r="K3270" t="s">
        <v>235</v>
      </c>
      <c r="L3270" t="s">
        <v>5344</v>
      </c>
      <c r="M3270" t="s">
        <v>1444</v>
      </c>
      <c r="N3270" s="1" t="s">
        <v>247</v>
      </c>
    </row>
    <row r="3271" spans="1:14" x14ac:dyDescent="0.3">
      <c r="A3271" s="1" t="s">
        <v>137</v>
      </c>
      <c r="B3271" t="s">
        <v>5411</v>
      </c>
      <c r="C3271" s="2" t="s">
        <v>5412</v>
      </c>
      <c r="D3271" t="s">
        <v>282</v>
      </c>
      <c r="E3271" s="10" t="s">
        <v>187</v>
      </c>
      <c r="F3271" s="14" t="s">
        <v>119</v>
      </c>
      <c r="G3271" s="4" t="s">
        <v>5210</v>
      </c>
      <c r="H3271" s="4" t="s">
        <v>121</v>
      </c>
      <c r="I3271" s="4" t="s">
        <v>451</v>
      </c>
      <c r="J3271" s="4" t="s">
        <v>121</v>
      </c>
      <c r="K3271" t="s">
        <v>254</v>
      </c>
      <c r="L3271" t="s">
        <v>5211</v>
      </c>
      <c r="M3271" s="4" t="s">
        <v>247</v>
      </c>
      <c r="N3271" t="s">
        <v>247</v>
      </c>
    </row>
    <row r="3272" spans="1:14" x14ac:dyDescent="0.3">
      <c r="A3272" s="1" t="s">
        <v>137</v>
      </c>
      <c r="B3272" t="s">
        <v>5413</v>
      </c>
      <c r="C3272" s="2" t="s">
        <v>5414</v>
      </c>
      <c r="D3272" t="s">
        <v>282</v>
      </c>
      <c r="E3272" s="3" t="s">
        <v>152</v>
      </c>
      <c r="F3272" s="14" t="s">
        <v>119</v>
      </c>
      <c r="G3272" s="4" t="s">
        <v>5210</v>
      </c>
      <c r="H3272" s="4" t="s">
        <v>121</v>
      </c>
      <c r="I3272" s="4" t="s">
        <v>1211</v>
      </c>
      <c r="J3272" s="4" t="s">
        <v>121</v>
      </c>
      <c r="K3272" t="s">
        <v>254</v>
      </c>
      <c r="L3272" t="s">
        <v>5211</v>
      </c>
      <c r="M3272" t="s">
        <v>1444</v>
      </c>
      <c r="N3272" s="1" t="s">
        <v>247</v>
      </c>
    </row>
    <row r="3273" spans="1:14" x14ac:dyDescent="0.3">
      <c r="A3273" s="1" t="s">
        <v>137</v>
      </c>
      <c r="B3273" t="s">
        <v>5413</v>
      </c>
      <c r="C3273" s="2" t="s">
        <v>5415</v>
      </c>
      <c r="D3273" t="s">
        <v>282</v>
      </c>
      <c r="E3273" s="3" t="s">
        <v>152</v>
      </c>
      <c r="F3273" s="14" t="s">
        <v>119</v>
      </c>
      <c r="G3273" s="4" t="s">
        <v>5210</v>
      </c>
      <c r="H3273" s="4" t="s">
        <v>121</v>
      </c>
      <c r="I3273" s="4" t="s">
        <v>1211</v>
      </c>
      <c r="J3273" s="4" t="s">
        <v>121</v>
      </c>
      <c r="K3273" t="s">
        <v>254</v>
      </c>
      <c r="L3273" t="s">
        <v>5211</v>
      </c>
      <c r="M3273" t="s">
        <v>1444</v>
      </c>
      <c r="N3273" s="1" t="s">
        <v>247</v>
      </c>
    </row>
    <row r="3274" spans="1:14" x14ac:dyDescent="0.3">
      <c r="A3274" s="1" t="s">
        <v>137</v>
      </c>
      <c r="B3274" t="s">
        <v>5413</v>
      </c>
      <c r="C3274" s="2" t="s">
        <v>5416</v>
      </c>
      <c r="D3274" t="s">
        <v>282</v>
      </c>
      <c r="E3274" s="3" t="s">
        <v>152</v>
      </c>
      <c r="F3274" s="14" t="s">
        <v>119</v>
      </c>
      <c r="G3274" s="4" t="s">
        <v>5210</v>
      </c>
      <c r="H3274" s="4" t="s">
        <v>121</v>
      </c>
      <c r="I3274" s="4" t="s">
        <v>1211</v>
      </c>
      <c r="J3274" s="4" t="s">
        <v>121</v>
      </c>
      <c r="K3274" t="s">
        <v>254</v>
      </c>
      <c r="L3274" t="s">
        <v>5211</v>
      </c>
      <c r="M3274" t="s">
        <v>1444</v>
      </c>
      <c r="N3274" s="1" t="s">
        <v>247</v>
      </c>
    </row>
    <row r="3275" spans="1:14" x14ac:dyDescent="0.3">
      <c r="A3275" s="1" t="s">
        <v>137</v>
      </c>
      <c r="B3275" t="s">
        <v>5413</v>
      </c>
      <c r="C3275" s="2" t="s">
        <v>5417</v>
      </c>
      <c r="D3275" t="s">
        <v>282</v>
      </c>
      <c r="E3275" s="3" t="s">
        <v>152</v>
      </c>
      <c r="F3275" s="14" t="s">
        <v>119</v>
      </c>
      <c r="G3275" s="4" t="s">
        <v>5210</v>
      </c>
      <c r="H3275" s="4" t="s">
        <v>121</v>
      </c>
      <c r="I3275" s="4" t="s">
        <v>1211</v>
      </c>
      <c r="J3275" s="4" t="s">
        <v>121</v>
      </c>
      <c r="K3275" t="s">
        <v>254</v>
      </c>
      <c r="L3275" t="s">
        <v>5211</v>
      </c>
      <c r="M3275" t="s">
        <v>1444</v>
      </c>
      <c r="N3275" s="1" t="s">
        <v>247</v>
      </c>
    </row>
    <row r="3276" spans="1:14" x14ac:dyDescent="0.3">
      <c r="A3276" s="1" t="s">
        <v>137</v>
      </c>
      <c r="B3276" t="s">
        <v>5413</v>
      </c>
      <c r="C3276" s="2" t="s">
        <v>5418</v>
      </c>
      <c r="D3276" t="s">
        <v>282</v>
      </c>
      <c r="E3276" s="3" t="s">
        <v>152</v>
      </c>
      <c r="F3276" s="14" t="s">
        <v>119</v>
      </c>
      <c r="G3276" s="4" t="s">
        <v>5210</v>
      </c>
      <c r="H3276" s="4" t="s">
        <v>121</v>
      </c>
      <c r="I3276" s="4" t="s">
        <v>1211</v>
      </c>
      <c r="J3276" s="4" t="s">
        <v>121</v>
      </c>
      <c r="K3276" t="s">
        <v>254</v>
      </c>
      <c r="L3276" t="s">
        <v>5211</v>
      </c>
      <c r="M3276" t="s">
        <v>1444</v>
      </c>
      <c r="N3276" s="1" t="s">
        <v>247</v>
      </c>
    </row>
    <row r="3277" spans="1:14" x14ac:dyDescent="0.3">
      <c r="A3277" s="1" t="s">
        <v>137</v>
      </c>
      <c r="B3277" t="s">
        <v>5413</v>
      </c>
      <c r="C3277" s="2" t="s">
        <v>5419</v>
      </c>
      <c r="D3277" t="s">
        <v>282</v>
      </c>
      <c r="E3277" s="3" t="s">
        <v>152</v>
      </c>
      <c r="F3277" s="14" t="s">
        <v>119</v>
      </c>
      <c r="G3277" s="4" t="s">
        <v>5210</v>
      </c>
      <c r="H3277" s="4" t="s">
        <v>121</v>
      </c>
      <c r="I3277" s="4" t="s">
        <v>1211</v>
      </c>
      <c r="J3277" s="4" t="s">
        <v>121</v>
      </c>
      <c r="K3277" t="s">
        <v>254</v>
      </c>
      <c r="L3277" t="s">
        <v>5211</v>
      </c>
      <c r="M3277" t="s">
        <v>1444</v>
      </c>
      <c r="N3277" s="1" t="s">
        <v>247</v>
      </c>
    </row>
    <row r="3278" spans="1:14" x14ac:dyDescent="0.3">
      <c r="A3278" s="1" t="s">
        <v>137</v>
      </c>
      <c r="B3278" t="s">
        <v>5413</v>
      </c>
      <c r="C3278" s="2" t="s">
        <v>5420</v>
      </c>
      <c r="D3278" t="s">
        <v>282</v>
      </c>
      <c r="E3278" s="3" t="s">
        <v>152</v>
      </c>
      <c r="F3278" s="14" t="s">
        <v>119</v>
      </c>
      <c r="G3278" s="4" t="s">
        <v>5210</v>
      </c>
      <c r="H3278" s="4" t="s">
        <v>121</v>
      </c>
      <c r="I3278" s="4" t="s">
        <v>1211</v>
      </c>
      <c r="J3278" s="4" t="s">
        <v>121</v>
      </c>
      <c r="K3278" t="s">
        <v>254</v>
      </c>
      <c r="L3278" t="s">
        <v>5211</v>
      </c>
      <c r="M3278" t="s">
        <v>1444</v>
      </c>
      <c r="N3278" s="1" t="s">
        <v>247</v>
      </c>
    </row>
    <row r="3279" spans="1:14" x14ac:dyDescent="0.3">
      <c r="A3279" s="1" t="s">
        <v>137</v>
      </c>
      <c r="B3279" t="s">
        <v>5413</v>
      </c>
      <c r="C3279" s="2" t="s">
        <v>5421</v>
      </c>
      <c r="D3279" t="s">
        <v>282</v>
      </c>
      <c r="E3279" s="3" t="s">
        <v>152</v>
      </c>
      <c r="F3279" s="14" t="s">
        <v>119</v>
      </c>
      <c r="G3279" s="4" t="s">
        <v>5210</v>
      </c>
      <c r="H3279" s="4" t="s">
        <v>121</v>
      </c>
      <c r="I3279" s="4" t="s">
        <v>1211</v>
      </c>
      <c r="J3279" s="4" t="s">
        <v>121</v>
      </c>
      <c r="K3279" t="s">
        <v>254</v>
      </c>
      <c r="L3279" t="s">
        <v>5211</v>
      </c>
      <c r="M3279" t="s">
        <v>1444</v>
      </c>
      <c r="N3279" s="1" t="s">
        <v>247</v>
      </c>
    </row>
    <row r="3280" spans="1:14" x14ac:dyDescent="0.3">
      <c r="A3280" s="1" t="s">
        <v>137</v>
      </c>
      <c r="B3280" t="s">
        <v>5413</v>
      </c>
      <c r="C3280" s="2" t="s">
        <v>5422</v>
      </c>
      <c r="D3280" t="s">
        <v>282</v>
      </c>
      <c r="E3280" s="3" t="s">
        <v>152</v>
      </c>
      <c r="F3280" s="14" t="s">
        <v>119</v>
      </c>
      <c r="G3280" s="4" t="s">
        <v>5210</v>
      </c>
      <c r="H3280" s="4" t="s">
        <v>121</v>
      </c>
      <c r="I3280" s="4" t="s">
        <v>1211</v>
      </c>
      <c r="J3280" s="4" t="s">
        <v>121</v>
      </c>
      <c r="K3280" t="s">
        <v>5262</v>
      </c>
      <c r="L3280" t="s">
        <v>5211</v>
      </c>
      <c r="M3280" t="s">
        <v>1444</v>
      </c>
      <c r="N3280" s="1" t="s">
        <v>247</v>
      </c>
    </row>
    <row r="3281" spans="1:14" x14ac:dyDescent="0.3">
      <c r="A3281" s="1" t="s">
        <v>137</v>
      </c>
      <c r="B3281" t="s">
        <v>5413</v>
      </c>
      <c r="C3281" s="2" t="s">
        <v>5423</v>
      </c>
      <c r="D3281" t="s">
        <v>282</v>
      </c>
      <c r="E3281" s="3" t="s">
        <v>152</v>
      </c>
      <c r="F3281" s="14" t="s">
        <v>119</v>
      </c>
      <c r="G3281" s="4" t="s">
        <v>5210</v>
      </c>
      <c r="H3281" s="4" t="s">
        <v>121</v>
      </c>
      <c r="I3281" s="4" t="s">
        <v>1211</v>
      </c>
      <c r="J3281" s="4" t="s">
        <v>121</v>
      </c>
      <c r="K3281" t="s">
        <v>254</v>
      </c>
      <c r="L3281" t="s">
        <v>5211</v>
      </c>
      <c r="M3281" t="s">
        <v>1444</v>
      </c>
      <c r="N3281" s="1" t="s">
        <v>247</v>
      </c>
    </row>
    <row r="3282" spans="1:14" x14ac:dyDescent="0.3">
      <c r="A3282" s="1" t="s">
        <v>137</v>
      </c>
      <c r="B3282" t="s">
        <v>5424</v>
      </c>
      <c r="C3282" s="2" t="s">
        <v>5425</v>
      </c>
      <c r="D3282" t="s">
        <v>282</v>
      </c>
      <c r="E3282" s="3" t="s">
        <v>152</v>
      </c>
      <c r="F3282" s="14" t="s">
        <v>119</v>
      </c>
      <c r="G3282" s="4" t="s">
        <v>5210</v>
      </c>
      <c r="H3282" s="4" t="s">
        <v>121</v>
      </c>
      <c r="I3282" s="4" t="s">
        <v>1211</v>
      </c>
      <c r="J3282" s="4" t="s">
        <v>121</v>
      </c>
      <c r="K3282" t="s">
        <v>254</v>
      </c>
      <c r="L3282" t="s">
        <v>5211</v>
      </c>
      <c r="M3282" t="s">
        <v>1444</v>
      </c>
      <c r="N3282" s="1" t="s">
        <v>247</v>
      </c>
    </row>
    <row r="3283" spans="1:14" x14ac:dyDescent="0.3">
      <c r="A3283" s="1" t="s">
        <v>137</v>
      </c>
      <c r="B3283" t="s">
        <v>5424</v>
      </c>
      <c r="C3283" s="2" t="s">
        <v>5426</v>
      </c>
      <c r="D3283" t="s">
        <v>282</v>
      </c>
      <c r="E3283" s="3" t="s">
        <v>152</v>
      </c>
      <c r="F3283" s="14" t="s">
        <v>119</v>
      </c>
      <c r="G3283" s="4" t="s">
        <v>5210</v>
      </c>
      <c r="H3283" s="4" t="s">
        <v>121</v>
      </c>
      <c r="I3283" s="4" t="s">
        <v>1211</v>
      </c>
      <c r="J3283" s="4" t="s">
        <v>121</v>
      </c>
      <c r="K3283" t="s">
        <v>254</v>
      </c>
      <c r="L3283" t="s">
        <v>5211</v>
      </c>
      <c r="M3283" t="s">
        <v>1444</v>
      </c>
      <c r="N3283" s="1" t="s">
        <v>247</v>
      </c>
    </row>
    <row r="3284" spans="1:14" x14ac:dyDescent="0.3">
      <c r="A3284" s="1" t="s">
        <v>137</v>
      </c>
      <c r="B3284" t="s">
        <v>5427</v>
      </c>
      <c r="C3284" s="2" t="s">
        <v>5428</v>
      </c>
      <c r="D3284" t="s">
        <v>282</v>
      </c>
      <c r="E3284" s="3" t="s">
        <v>152</v>
      </c>
      <c r="F3284" s="14" t="s">
        <v>119</v>
      </c>
      <c r="G3284" s="4" t="s">
        <v>5210</v>
      </c>
      <c r="H3284" s="4" t="s">
        <v>121</v>
      </c>
      <c r="I3284" s="4" t="s">
        <v>1398</v>
      </c>
      <c r="J3284" s="4" t="s">
        <v>121</v>
      </c>
      <c r="K3284" t="s">
        <v>5262</v>
      </c>
      <c r="L3284" t="s">
        <v>5211</v>
      </c>
      <c r="M3284" t="s">
        <v>1444</v>
      </c>
      <c r="N3284" s="1" t="s">
        <v>247</v>
      </c>
    </row>
    <row r="3285" spans="1:14" x14ac:dyDescent="0.3">
      <c r="A3285" s="1" t="s">
        <v>137</v>
      </c>
      <c r="B3285" t="s">
        <v>5427</v>
      </c>
      <c r="C3285" s="2" t="s">
        <v>5429</v>
      </c>
      <c r="D3285" t="s">
        <v>282</v>
      </c>
      <c r="E3285" s="3" t="s">
        <v>152</v>
      </c>
      <c r="F3285" s="14" t="s">
        <v>119</v>
      </c>
      <c r="G3285" s="4" t="s">
        <v>5210</v>
      </c>
      <c r="H3285" s="4" t="s">
        <v>121</v>
      </c>
      <c r="I3285" s="4" t="s">
        <v>1398</v>
      </c>
      <c r="J3285" s="4" t="s">
        <v>121</v>
      </c>
      <c r="K3285" t="s">
        <v>254</v>
      </c>
      <c r="L3285" t="s">
        <v>5211</v>
      </c>
      <c r="M3285" t="s">
        <v>1444</v>
      </c>
      <c r="N3285" s="1" t="s">
        <v>247</v>
      </c>
    </row>
    <row r="3286" spans="1:14" x14ac:dyDescent="0.3">
      <c r="A3286" s="1" t="s">
        <v>137</v>
      </c>
      <c r="B3286" t="s">
        <v>5427</v>
      </c>
      <c r="C3286" s="2" t="s">
        <v>5430</v>
      </c>
      <c r="D3286" t="s">
        <v>282</v>
      </c>
      <c r="E3286" s="3" t="s">
        <v>152</v>
      </c>
      <c r="F3286" s="14" t="s">
        <v>119</v>
      </c>
      <c r="G3286" s="4" t="s">
        <v>5210</v>
      </c>
      <c r="H3286" s="4" t="s">
        <v>121</v>
      </c>
      <c r="I3286" s="4" t="s">
        <v>1398</v>
      </c>
      <c r="J3286" s="4" t="s">
        <v>121</v>
      </c>
      <c r="K3286" t="s">
        <v>254</v>
      </c>
      <c r="L3286" t="s">
        <v>5211</v>
      </c>
      <c r="M3286" t="s">
        <v>1444</v>
      </c>
      <c r="N3286" s="1" t="s">
        <v>247</v>
      </c>
    </row>
    <row r="3287" spans="1:14" x14ac:dyDescent="0.3">
      <c r="A3287" s="1" t="s">
        <v>137</v>
      </c>
      <c r="B3287" t="s">
        <v>5427</v>
      </c>
      <c r="C3287" s="2" t="s">
        <v>5431</v>
      </c>
      <c r="D3287" t="s">
        <v>282</v>
      </c>
      <c r="E3287" s="3" t="s">
        <v>152</v>
      </c>
      <c r="F3287" s="14" t="s">
        <v>119</v>
      </c>
      <c r="G3287" s="4" t="s">
        <v>5210</v>
      </c>
      <c r="H3287" s="4" t="s">
        <v>121</v>
      </c>
      <c r="I3287" s="4" t="s">
        <v>1398</v>
      </c>
      <c r="J3287" s="4" t="s">
        <v>121</v>
      </c>
      <c r="K3287" t="s">
        <v>254</v>
      </c>
      <c r="L3287" t="s">
        <v>5211</v>
      </c>
      <c r="M3287" t="s">
        <v>1444</v>
      </c>
      <c r="N3287" s="1" t="s">
        <v>247</v>
      </c>
    </row>
    <row r="3288" spans="1:14" x14ac:dyDescent="0.3">
      <c r="A3288" s="1" t="s">
        <v>137</v>
      </c>
      <c r="B3288" t="s">
        <v>5427</v>
      </c>
      <c r="C3288" s="2" t="s">
        <v>5432</v>
      </c>
      <c r="D3288" t="s">
        <v>282</v>
      </c>
      <c r="E3288" s="3" t="s">
        <v>152</v>
      </c>
      <c r="F3288" s="14" t="s">
        <v>119</v>
      </c>
      <c r="G3288" s="4" t="s">
        <v>5210</v>
      </c>
      <c r="H3288" s="4" t="s">
        <v>121</v>
      </c>
      <c r="I3288" s="4" t="s">
        <v>1398</v>
      </c>
      <c r="J3288" s="4" t="s">
        <v>121</v>
      </c>
      <c r="K3288" t="s">
        <v>254</v>
      </c>
      <c r="L3288" t="s">
        <v>5211</v>
      </c>
      <c r="M3288" t="s">
        <v>1444</v>
      </c>
      <c r="N3288" s="1" t="s">
        <v>247</v>
      </c>
    </row>
    <row r="3289" spans="1:14" x14ac:dyDescent="0.3">
      <c r="A3289" s="1" t="s">
        <v>137</v>
      </c>
      <c r="B3289" t="s">
        <v>5427</v>
      </c>
      <c r="C3289" s="2" t="s">
        <v>5433</v>
      </c>
      <c r="D3289" t="s">
        <v>282</v>
      </c>
      <c r="E3289" s="3" t="s">
        <v>152</v>
      </c>
      <c r="F3289" s="14" t="s">
        <v>119</v>
      </c>
      <c r="G3289" s="4" t="s">
        <v>5210</v>
      </c>
      <c r="H3289" s="4" t="s">
        <v>121</v>
      </c>
      <c r="I3289" s="4" t="s">
        <v>1398</v>
      </c>
      <c r="J3289" s="4" t="s">
        <v>121</v>
      </c>
      <c r="K3289" t="s">
        <v>254</v>
      </c>
      <c r="L3289" t="s">
        <v>5211</v>
      </c>
      <c r="M3289" t="s">
        <v>1444</v>
      </c>
      <c r="N3289" s="1" t="s">
        <v>247</v>
      </c>
    </row>
    <row r="3290" spans="1:14" x14ac:dyDescent="0.3">
      <c r="A3290" s="1" t="s">
        <v>137</v>
      </c>
      <c r="B3290" t="s">
        <v>5427</v>
      </c>
      <c r="C3290" s="2" t="s">
        <v>5434</v>
      </c>
      <c r="D3290" t="s">
        <v>282</v>
      </c>
      <c r="E3290" s="3" t="s">
        <v>152</v>
      </c>
      <c r="F3290" s="14" t="s">
        <v>119</v>
      </c>
      <c r="G3290" s="4" t="s">
        <v>5210</v>
      </c>
      <c r="H3290" s="4" t="s">
        <v>121</v>
      </c>
      <c r="I3290" s="4" t="s">
        <v>1398</v>
      </c>
      <c r="J3290" s="4" t="s">
        <v>121</v>
      </c>
      <c r="K3290" t="s">
        <v>5262</v>
      </c>
      <c r="L3290" t="s">
        <v>5211</v>
      </c>
      <c r="M3290" t="s">
        <v>1444</v>
      </c>
      <c r="N3290" s="1" t="s">
        <v>247</v>
      </c>
    </row>
    <row r="3291" spans="1:14" x14ac:dyDescent="0.3">
      <c r="A3291" s="1" t="s">
        <v>137</v>
      </c>
      <c r="B3291" t="s">
        <v>5427</v>
      </c>
      <c r="C3291" s="2" t="s">
        <v>5435</v>
      </c>
      <c r="D3291" t="s">
        <v>282</v>
      </c>
      <c r="E3291" s="3" t="s">
        <v>152</v>
      </c>
      <c r="F3291" s="14" t="s">
        <v>119</v>
      </c>
      <c r="G3291" s="4" t="s">
        <v>5210</v>
      </c>
      <c r="H3291" s="4" t="s">
        <v>121</v>
      </c>
      <c r="I3291" s="4" t="s">
        <v>1398</v>
      </c>
      <c r="J3291" s="4" t="s">
        <v>121</v>
      </c>
      <c r="K3291" t="s">
        <v>254</v>
      </c>
      <c r="L3291" t="s">
        <v>5211</v>
      </c>
      <c r="M3291" t="s">
        <v>1444</v>
      </c>
      <c r="N3291" s="1" t="s">
        <v>247</v>
      </c>
    </row>
    <row r="3292" spans="1:14" x14ac:dyDescent="0.3">
      <c r="A3292" s="1" t="s">
        <v>137</v>
      </c>
      <c r="B3292" t="s">
        <v>5427</v>
      </c>
      <c r="C3292" s="2" t="s">
        <v>5436</v>
      </c>
      <c r="D3292" t="s">
        <v>282</v>
      </c>
      <c r="E3292" s="3" t="s">
        <v>152</v>
      </c>
      <c r="F3292" s="14" t="s">
        <v>119</v>
      </c>
      <c r="G3292" s="4" t="s">
        <v>5210</v>
      </c>
      <c r="H3292" s="4" t="s">
        <v>121</v>
      </c>
      <c r="I3292" s="4" t="s">
        <v>1398</v>
      </c>
      <c r="J3292" s="4" t="s">
        <v>121</v>
      </c>
      <c r="K3292" t="s">
        <v>254</v>
      </c>
      <c r="L3292" t="s">
        <v>5211</v>
      </c>
      <c r="M3292" t="s">
        <v>1444</v>
      </c>
      <c r="N3292" s="1" t="s">
        <v>247</v>
      </c>
    </row>
    <row r="3293" spans="1:14" x14ac:dyDescent="0.3">
      <c r="A3293" s="1" t="s">
        <v>137</v>
      </c>
      <c r="B3293" t="s">
        <v>5427</v>
      </c>
      <c r="C3293" s="2" t="s">
        <v>5437</v>
      </c>
      <c r="D3293" t="s">
        <v>282</v>
      </c>
      <c r="E3293" s="3" t="s">
        <v>152</v>
      </c>
      <c r="F3293" s="14" t="s">
        <v>119</v>
      </c>
      <c r="G3293" s="4" t="s">
        <v>5210</v>
      </c>
      <c r="H3293" s="4" t="s">
        <v>121</v>
      </c>
      <c r="I3293" s="4" t="s">
        <v>1398</v>
      </c>
      <c r="J3293" s="4" t="s">
        <v>121</v>
      </c>
      <c r="K3293" t="s">
        <v>254</v>
      </c>
      <c r="L3293" t="s">
        <v>5211</v>
      </c>
      <c r="M3293" t="s">
        <v>1444</v>
      </c>
      <c r="N3293" s="1" t="s">
        <v>247</v>
      </c>
    </row>
    <row r="3294" spans="1:14" x14ac:dyDescent="0.3">
      <c r="A3294" s="1" t="s">
        <v>137</v>
      </c>
      <c r="B3294" t="s">
        <v>5427</v>
      </c>
      <c r="C3294" s="2" t="s">
        <v>5438</v>
      </c>
      <c r="D3294" t="s">
        <v>282</v>
      </c>
      <c r="E3294" s="3" t="s">
        <v>152</v>
      </c>
      <c r="F3294" s="14" t="s">
        <v>119</v>
      </c>
      <c r="G3294" s="4" t="s">
        <v>5210</v>
      </c>
      <c r="H3294" s="4" t="s">
        <v>121</v>
      </c>
      <c r="I3294" s="4" t="s">
        <v>1398</v>
      </c>
      <c r="J3294" s="4" t="s">
        <v>121</v>
      </c>
      <c r="K3294" t="s">
        <v>254</v>
      </c>
      <c r="L3294" t="s">
        <v>5211</v>
      </c>
      <c r="M3294" t="s">
        <v>1444</v>
      </c>
      <c r="N3294" s="1" t="s">
        <v>247</v>
      </c>
    </row>
    <row r="3295" spans="1:14" x14ac:dyDescent="0.3">
      <c r="A3295" s="1" t="s">
        <v>137</v>
      </c>
      <c r="B3295" t="s">
        <v>5427</v>
      </c>
      <c r="C3295" s="2" t="s">
        <v>5439</v>
      </c>
      <c r="D3295" t="s">
        <v>282</v>
      </c>
      <c r="E3295" s="3" t="s">
        <v>152</v>
      </c>
      <c r="F3295" s="14" t="s">
        <v>119</v>
      </c>
      <c r="G3295" s="4" t="s">
        <v>5210</v>
      </c>
      <c r="H3295" s="4" t="s">
        <v>121</v>
      </c>
      <c r="I3295" s="4" t="s">
        <v>1398</v>
      </c>
      <c r="J3295" s="4" t="s">
        <v>121</v>
      </c>
      <c r="K3295" t="s">
        <v>254</v>
      </c>
      <c r="L3295" t="s">
        <v>5211</v>
      </c>
      <c r="M3295" t="s">
        <v>1444</v>
      </c>
      <c r="N3295" s="1" t="s">
        <v>247</v>
      </c>
    </row>
    <row r="3296" spans="1:14" x14ac:dyDescent="0.3">
      <c r="A3296" s="1" t="s">
        <v>137</v>
      </c>
      <c r="B3296" t="s">
        <v>5427</v>
      </c>
      <c r="C3296" s="2" t="s">
        <v>5440</v>
      </c>
      <c r="D3296" t="s">
        <v>282</v>
      </c>
      <c r="E3296" s="3" t="s">
        <v>152</v>
      </c>
      <c r="F3296" s="14" t="s">
        <v>119</v>
      </c>
      <c r="G3296" s="4" t="s">
        <v>5210</v>
      </c>
      <c r="H3296" s="4" t="s">
        <v>121</v>
      </c>
      <c r="I3296" s="4" t="s">
        <v>1398</v>
      </c>
      <c r="J3296" s="4" t="s">
        <v>121</v>
      </c>
      <c r="K3296" t="s">
        <v>254</v>
      </c>
      <c r="L3296" t="s">
        <v>5211</v>
      </c>
      <c r="M3296" t="s">
        <v>1444</v>
      </c>
      <c r="N3296" s="1" t="s">
        <v>247</v>
      </c>
    </row>
    <row r="3297" spans="1:14" x14ac:dyDescent="0.3">
      <c r="A3297" s="1" t="s">
        <v>137</v>
      </c>
      <c r="B3297" t="s">
        <v>5427</v>
      </c>
      <c r="C3297" s="2" t="s">
        <v>5441</v>
      </c>
      <c r="D3297" t="s">
        <v>282</v>
      </c>
      <c r="E3297" s="3" t="s">
        <v>152</v>
      </c>
      <c r="F3297" s="14" t="s">
        <v>119</v>
      </c>
      <c r="G3297" s="4" t="s">
        <v>5210</v>
      </c>
      <c r="H3297" s="4" t="s">
        <v>121</v>
      </c>
      <c r="I3297" s="4" t="s">
        <v>1398</v>
      </c>
      <c r="J3297" s="4" t="s">
        <v>121</v>
      </c>
      <c r="K3297" t="s">
        <v>254</v>
      </c>
      <c r="L3297" t="s">
        <v>5211</v>
      </c>
      <c r="M3297" t="s">
        <v>1444</v>
      </c>
      <c r="N3297" s="1" t="s">
        <v>247</v>
      </c>
    </row>
    <row r="3298" spans="1:14" x14ac:dyDescent="0.3">
      <c r="A3298" s="1" t="s">
        <v>137</v>
      </c>
      <c r="B3298" t="s">
        <v>5427</v>
      </c>
      <c r="C3298" s="2" t="s">
        <v>5442</v>
      </c>
      <c r="D3298" t="s">
        <v>282</v>
      </c>
      <c r="E3298" s="3" t="s">
        <v>152</v>
      </c>
      <c r="F3298" s="14" t="s">
        <v>119</v>
      </c>
      <c r="G3298" s="4" t="s">
        <v>5210</v>
      </c>
      <c r="H3298" s="4" t="s">
        <v>121</v>
      </c>
      <c r="I3298" s="4" t="s">
        <v>1398</v>
      </c>
      <c r="J3298" s="4" t="s">
        <v>121</v>
      </c>
      <c r="K3298" t="s">
        <v>254</v>
      </c>
      <c r="L3298" t="s">
        <v>5211</v>
      </c>
      <c r="M3298" t="s">
        <v>1444</v>
      </c>
      <c r="N3298" s="1" t="s">
        <v>247</v>
      </c>
    </row>
    <row r="3299" spans="1:14" x14ac:dyDescent="0.3">
      <c r="A3299" s="1" t="s">
        <v>137</v>
      </c>
      <c r="B3299" t="s">
        <v>5427</v>
      </c>
      <c r="C3299" s="2" t="s">
        <v>5443</v>
      </c>
      <c r="D3299" t="s">
        <v>282</v>
      </c>
      <c r="E3299" s="3" t="s">
        <v>152</v>
      </c>
      <c r="F3299" s="14" t="s">
        <v>119</v>
      </c>
      <c r="G3299" s="4" t="s">
        <v>5210</v>
      </c>
      <c r="H3299" s="4" t="s">
        <v>121</v>
      </c>
      <c r="I3299" s="4" t="s">
        <v>1398</v>
      </c>
      <c r="J3299" s="4" t="s">
        <v>121</v>
      </c>
      <c r="K3299" t="s">
        <v>5262</v>
      </c>
      <c r="L3299" t="s">
        <v>5211</v>
      </c>
      <c r="M3299" t="s">
        <v>1444</v>
      </c>
      <c r="N3299" s="1" t="s">
        <v>247</v>
      </c>
    </row>
    <row r="3300" spans="1:14" x14ac:dyDescent="0.3">
      <c r="A3300" s="1" t="s">
        <v>137</v>
      </c>
      <c r="B3300" t="s">
        <v>5427</v>
      </c>
      <c r="C3300" s="2" t="s">
        <v>5444</v>
      </c>
      <c r="D3300" t="s">
        <v>282</v>
      </c>
      <c r="E3300" s="3" t="s">
        <v>152</v>
      </c>
      <c r="F3300" s="14" t="s">
        <v>119</v>
      </c>
      <c r="G3300" s="4" t="s">
        <v>5210</v>
      </c>
      <c r="H3300" s="4" t="s">
        <v>121</v>
      </c>
      <c r="I3300" s="4" t="s">
        <v>1398</v>
      </c>
      <c r="J3300" s="4" t="s">
        <v>121</v>
      </c>
      <c r="K3300" t="s">
        <v>254</v>
      </c>
      <c r="L3300" t="s">
        <v>5211</v>
      </c>
      <c r="M3300" t="s">
        <v>1444</v>
      </c>
      <c r="N3300" s="1" t="s">
        <v>247</v>
      </c>
    </row>
    <row r="3301" spans="1:14" x14ac:dyDescent="0.3">
      <c r="A3301" s="1" t="s">
        <v>137</v>
      </c>
      <c r="B3301" t="s">
        <v>5427</v>
      </c>
      <c r="C3301" s="2" t="s">
        <v>5445</v>
      </c>
      <c r="D3301" t="s">
        <v>282</v>
      </c>
      <c r="E3301" s="3" t="s">
        <v>152</v>
      </c>
      <c r="F3301" s="14" t="s">
        <v>119</v>
      </c>
      <c r="G3301" s="4" t="s">
        <v>5210</v>
      </c>
      <c r="H3301" s="4" t="s">
        <v>121</v>
      </c>
      <c r="I3301" s="4" t="s">
        <v>1398</v>
      </c>
      <c r="J3301" s="4" t="s">
        <v>121</v>
      </c>
      <c r="K3301" t="s">
        <v>254</v>
      </c>
      <c r="L3301" t="s">
        <v>5211</v>
      </c>
      <c r="M3301" t="s">
        <v>1444</v>
      </c>
      <c r="N3301" s="1" t="s">
        <v>247</v>
      </c>
    </row>
    <row r="3302" spans="1:14" x14ac:dyDescent="0.3">
      <c r="A3302" s="1" t="s">
        <v>137</v>
      </c>
      <c r="B3302" t="s">
        <v>5427</v>
      </c>
      <c r="C3302" s="2" t="s">
        <v>5446</v>
      </c>
      <c r="D3302" t="s">
        <v>282</v>
      </c>
      <c r="E3302" s="3" t="s">
        <v>152</v>
      </c>
      <c r="F3302" s="14" t="s">
        <v>119</v>
      </c>
      <c r="G3302" s="4" t="s">
        <v>5210</v>
      </c>
      <c r="H3302" s="4" t="s">
        <v>121</v>
      </c>
      <c r="I3302" s="4" t="s">
        <v>1398</v>
      </c>
      <c r="J3302" s="4" t="s">
        <v>121</v>
      </c>
      <c r="K3302" t="s">
        <v>254</v>
      </c>
      <c r="L3302" t="s">
        <v>5211</v>
      </c>
      <c r="M3302" t="s">
        <v>1444</v>
      </c>
      <c r="N3302" s="1" t="s">
        <v>247</v>
      </c>
    </row>
    <row r="3303" spans="1:14" x14ac:dyDescent="0.3">
      <c r="A3303" s="1" t="s">
        <v>137</v>
      </c>
      <c r="B3303" t="s">
        <v>5427</v>
      </c>
      <c r="C3303" s="2" t="s">
        <v>5447</v>
      </c>
      <c r="D3303" t="s">
        <v>282</v>
      </c>
      <c r="E3303" s="3" t="s">
        <v>152</v>
      </c>
      <c r="F3303" s="14" t="s">
        <v>119</v>
      </c>
      <c r="G3303" s="4" t="s">
        <v>5210</v>
      </c>
      <c r="H3303" s="4" t="s">
        <v>121</v>
      </c>
      <c r="I3303" s="4" t="s">
        <v>1398</v>
      </c>
      <c r="J3303" s="4" t="s">
        <v>121</v>
      </c>
      <c r="K3303" t="s">
        <v>5262</v>
      </c>
      <c r="L3303" t="s">
        <v>5211</v>
      </c>
      <c r="M3303" t="s">
        <v>1444</v>
      </c>
      <c r="N3303" s="1" t="s">
        <v>247</v>
      </c>
    </row>
    <row r="3304" spans="1:14" x14ac:dyDescent="0.3">
      <c r="A3304" s="1" t="s">
        <v>137</v>
      </c>
      <c r="B3304" t="s">
        <v>5427</v>
      </c>
      <c r="C3304" s="2" t="s">
        <v>5448</v>
      </c>
      <c r="D3304" t="s">
        <v>282</v>
      </c>
      <c r="E3304" s="3" t="s">
        <v>152</v>
      </c>
      <c r="F3304" s="14" t="s">
        <v>119</v>
      </c>
      <c r="G3304" s="4" t="s">
        <v>5210</v>
      </c>
      <c r="H3304" s="4" t="s">
        <v>121</v>
      </c>
      <c r="I3304" s="4" t="s">
        <v>1398</v>
      </c>
      <c r="J3304" s="4" t="s">
        <v>121</v>
      </c>
      <c r="K3304" t="s">
        <v>254</v>
      </c>
      <c r="L3304" t="s">
        <v>5211</v>
      </c>
      <c r="M3304" t="s">
        <v>1444</v>
      </c>
      <c r="N3304" t="s">
        <v>247</v>
      </c>
    </row>
    <row r="3305" spans="1:14" x14ac:dyDescent="0.3">
      <c r="A3305" s="1" t="s">
        <v>137</v>
      </c>
      <c r="B3305" t="s">
        <v>5427</v>
      </c>
      <c r="C3305" s="2" t="s">
        <v>5449</v>
      </c>
      <c r="D3305" t="s">
        <v>282</v>
      </c>
      <c r="E3305" s="3" t="s">
        <v>152</v>
      </c>
      <c r="F3305" s="14" t="s">
        <v>119</v>
      </c>
      <c r="G3305" s="4" t="s">
        <v>5210</v>
      </c>
      <c r="H3305" s="4" t="s">
        <v>121</v>
      </c>
      <c r="I3305" s="4" t="s">
        <v>1398</v>
      </c>
      <c r="J3305" s="4" t="s">
        <v>121</v>
      </c>
      <c r="K3305" t="s">
        <v>254</v>
      </c>
      <c r="L3305" t="s">
        <v>5211</v>
      </c>
      <c r="M3305" t="s">
        <v>1444</v>
      </c>
      <c r="N3305" s="1" t="s">
        <v>247</v>
      </c>
    </row>
    <row r="3306" spans="1:14" x14ac:dyDescent="0.3">
      <c r="A3306" s="1" t="s">
        <v>137</v>
      </c>
      <c r="B3306" t="s">
        <v>5427</v>
      </c>
      <c r="C3306" s="2" t="s">
        <v>5450</v>
      </c>
      <c r="D3306" t="s">
        <v>282</v>
      </c>
      <c r="E3306" s="3" t="s">
        <v>152</v>
      </c>
      <c r="F3306" s="14" t="s">
        <v>119</v>
      </c>
      <c r="G3306" s="4" t="s">
        <v>5210</v>
      </c>
      <c r="H3306" s="4" t="s">
        <v>121</v>
      </c>
      <c r="I3306" s="4" t="s">
        <v>1398</v>
      </c>
      <c r="J3306" s="4" t="s">
        <v>121</v>
      </c>
      <c r="K3306" t="s">
        <v>254</v>
      </c>
      <c r="L3306" t="s">
        <v>5211</v>
      </c>
      <c r="M3306" t="s">
        <v>1444</v>
      </c>
      <c r="N3306" s="1" t="s">
        <v>247</v>
      </c>
    </row>
    <row r="3307" spans="1:14" x14ac:dyDescent="0.3">
      <c r="A3307" s="1" t="s">
        <v>137</v>
      </c>
      <c r="B3307" t="s">
        <v>5427</v>
      </c>
      <c r="C3307" s="2" t="s">
        <v>5451</v>
      </c>
      <c r="D3307" t="s">
        <v>282</v>
      </c>
      <c r="E3307" s="3" t="s">
        <v>152</v>
      </c>
      <c r="F3307" s="14" t="s">
        <v>119</v>
      </c>
      <c r="G3307" s="4" t="s">
        <v>5210</v>
      </c>
      <c r="H3307" s="4" t="s">
        <v>121</v>
      </c>
      <c r="I3307" s="4" t="s">
        <v>1398</v>
      </c>
      <c r="J3307" s="4" t="s">
        <v>121</v>
      </c>
      <c r="K3307" t="s">
        <v>5262</v>
      </c>
      <c r="L3307" t="s">
        <v>5211</v>
      </c>
      <c r="M3307" t="s">
        <v>1444</v>
      </c>
      <c r="N3307" t="s">
        <v>247</v>
      </c>
    </row>
    <row r="3308" spans="1:14" x14ac:dyDescent="0.3">
      <c r="A3308" s="1" t="s">
        <v>137</v>
      </c>
      <c r="B3308" t="s">
        <v>5427</v>
      </c>
      <c r="C3308" s="2" t="s">
        <v>5452</v>
      </c>
      <c r="D3308" t="s">
        <v>282</v>
      </c>
      <c r="E3308" s="3" t="s">
        <v>152</v>
      </c>
      <c r="F3308" s="14" t="s">
        <v>119</v>
      </c>
      <c r="G3308" s="4" t="s">
        <v>5210</v>
      </c>
      <c r="H3308" s="4" t="s">
        <v>121</v>
      </c>
      <c r="I3308" s="4" t="s">
        <v>1398</v>
      </c>
      <c r="J3308" s="4" t="s">
        <v>121</v>
      </c>
      <c r="K3308" t="s">
        <v>254</v>
      </c>
      <c r="L3308" t="s">
        <v>5211</v>
      </c>
      <c r="M3308" t="s">
        <v>1444</v>
      </c>
      <c r="N3308" s="1" t="s">
        <v>247</v>
      </c>
    </row>
    <row r="3309" spans="1:14" x14ac:dyDescent="0.3">
      <c r="A3309" s="1" t="s">
        <v>137</v>
      </c>
      <c r="B3309" t="s">
        <v>5427</v>
      </c>
      <c r="C3309" s="2" t="s">
        <v>5453</v>
      </c>
      <c r="D3309" t="s">
        <v>282</v>
      </c>
      <c r="E3309" s="3" t="s">
        <v>152</v>
      </c>
      <c r="F3309" s="14" t="s">
        <v>119</v>
      </c>
      <c r="G3309" s="4" t="s">
        <v>5210</v>
      </c>
      <c r="H3309" s="4" t="s">
        <v>121</v>
      </c>
      <c r="I3309" s="4" t="s">
        <v>1398</v>
      </c>
      <c r="J3309" s="4" t="s">
        <v>121</v>
      </c>
      <c r="K3309" t="s">
        <v>254</v>
      </c>
      <c r="L3309" t="s">
        <v>5211</v>
      </c>
      <c r="M3309" t="s">
        <v>1444</v>
      </c>
      <c r="N3309" s="1" t="s">
        <v>247</v>
      </c>
    </row>
    <row r="3310" spans="1:14" x14ac:dyDescent="0.3">
      <c r="A3310" s="1" t="s">
        <v>137</v>
      </c>
      <c r="B3310" t="s">
        <v>5427</v>
      </c>
      <c r="C3310" s="2" t="s">
        <v>5454</v>
      </c>
      <c r="D3310" t="s">
        <v>282</v>
      </c>
      <c r="E3310" s="3" t="s">
        <v>152</v>
      </c>
      <c r="F3310" s="14" t="s">
        <v>119</v>
      </c>
      <c r="G3310" s="4" t="s">
        <v>5210</v>
      </c>
      <c r="H3310" s="4" t="s">
        <v>121</v>
      </c>
      <c r="I3310" s="4" t="s">
        <v>1398</v>
      </c>
      <c r="J3310" s="4" t="s">
        <v>121</v>
      </c>
      <c r="K3310" t="s">
        <v>254</v>
      </c>
      <c r="L3310" t="s">
        <v>5211</v>
      </c>
      <c r="M3310" t="s">
        <v>1444</v>
      </c>
      <c r="N3310" t="s">
        <v>247</v>
      </c>
    </row>
    <row r="3311" spans="1:14" x14ac:dyDescent="0.3">
      <c r="A3311" s="1" t="s">
        <v>137</v>
      </c>
      <c r="B3311" t="s">
        <v>5455</v>
      </c>
      <c r="C3311" s="2" t="s">
        <v>5456</v>
      </c>
      <c r="D3311" t="s">
        <v>282</v>
      </c>
      <c r="E3311" s="3" t="s">
        <v>152</v>
      </c>
      <c r="F3311" s="14" t="s">
        <v>119</v>
      </c>
      <c r="G3311" s="4" t="s">
        <v>5210</v>
      </c>
      <c r="H3311" s="4" t="s">
        <v>121</v>
      </c>
      <c r="I3311" s="4" t="s">
        <v>1211</v>
      </c>
      <c r="J3311" s="4" t="s">
        <v>121</v>
      </c>
      <c r="K3311" t="s">
        <v>254</v>
      </c>
      <c r="L3311" t="s">
        <v>5211</v>
      </c>
      <c r="M3311" t="s">
        <v>1444</v>
      </c>
      <c r="N3311" t="s">
        <v>247</v>
      </c>
    </row>
    <row r="3312" spans="1:14" x14ac:dyDescent="0.3">
      <c r="A3312" s="1" t="s">
        <v>137</v>
      </c>
      <c r="B3312" t="s">
        <v>5455</v>
      </c>
      <c r="C3312" s="2" t="s">
        <v>5457</v>
      </c>
      <c r="D3312" t="s">
        <v>282</v>
      </c>
      <c r="E3312" s="3" t="s">
        <v>152</v>
      </c>
      <c r="F3312" s="14" t="s">
        <v>119</v>
      </c>
      <c r="G3312" s="4" t="s">
        <v>5210</v>
      </c>
      <c r="H3312" s="4" t="s">
        <v>121</v>
      </c>
      <c r="I3312" s="4" t="s">
        <v>1211</v>
      </c>
      <c r="J3312" s="4" t="s">
        <v>121</v>
      </c>
      <c r="K3312" t="s">
        <v>5262</v>
      </c>
      <c r="L3312" t="s">
        <v>5211</v>
      </c>
      <c r="M3312" t="s">
        <v>1444</v>
      </c>
      <c r="N3312" s="1" t="s">
        <v>247</v>
      </c>
    </row>
    <row r="3313" spans="1:14" x14ac:dyDescent="0.3">
      <c r="A3313" s="1" t="s">
        <v>137</v>
      </c>
      <c r="B3313" t="s">
        <v>5455</v>
      </c>
      <c r="C3313" s="2" t="s">
        <v>5458</v>
      </c>
      <c r="D3313" t="s">
        <v>282</v>
      </c>
      <c r="E3313" s="3" t="s">
        <v>152</v>
      </c>
      <c r="F3313" s="14" t="s">
        <v>119</v>
      </c>
      <c r="G3313" s="4" t="s">
        <v>5210</v>
      </c>
      <c r="H3313" s="4" t="s">
        <v>121</v>
      </c>
      <c r="I3313" s="4" t="s">
        <v>1211</v>
      </c>
      <c r="J3313" s="4" t="s">
        <v>121</v>
      </c>
      <c r="K3313" t="s">
        <v>5262</v>
      </c>
      <c r="L3313" t="s">
        <v>5211</v>
      </c>
      <c r="M3313" t="s">
        <v>1444</v>
      </c>
      <c r="N3313" t="s">
        <v>247</v>
      </c>
    </row>
    <row r="3314" spans="1:14" x14ac:dyDescent="0.3">
      <c r="A3314" s="1" t="s">
        <v>137</v>
      </c>
      <c r="B3314" t="s">
        <v>5455</v>
      </c>
      <c r="C3314" s="2" t="s">
        <v>5459</v>
      </c>
      <c r="D3314" t="s">
        <v>282</v>
      </c>
      <c r="E3314" s="3" t="s">
        <v>152</v>
      </c>
      <c r="F3314" s="14" t="s">
        <v>119</v>
      </c>
      <c r="G3314" s="4" t="s">
        <v>5210</v>
      </c>
      <c r="H3314" s="4" t="s">
        <v>121</v>
      </c>
      <c r="I3314" s="4" t="s">
        <v>1211</v>
      </c>
      <c r="J3314" s="4" t="s">
        <v>121</v>
      </c>
      <c r="K3314" t="s">
        <v>5262</v>
      </c>
      <c r="L3314" t="s">
        <v>5211</v>
      </c>
      <c r="M3314" t="s">
        <v>1444</v>
      </c>
      <c r="N3314" t="s">
        <v>247</v>
      </c>
    </row>
    <row r="3315" spans="1:14" x14ac:dyDescent="0.3">
      <c r="A3315" s="1" t="s">
        <v>137</v>
      </c>
      <c r="B3315" t="s">
        <v>5455</v>
      </c>
      <c r="C3315" s="2" t="s">
        <v>5460</v>
      </c>
      <c r="D3315" t="s">
        <v>282</v>
      </c>
      <c r="E3315" s="3" t="s">
        <v>152</v>
      </c>
      <c r="F3315" s="14" t="s">
        <v>119</v>
      </c>
      <c r="G3315" s="4" t="s">
        <v>5210</v>
      </c>
      <c r="H3315" s="4" t="s">
        <v>121</v>
      </c>
      <c r="I3315" s="4" t="s">
        <v>1211</v>
      </c>
      <c r="J3315" s="4" t="s">
        <v>121</v>
      </c>
      <c r="K3315" t="s">
        <v>254</v>
      </c>
      <c r="L3315" t="s">
        <v>5211</v>
      </c>
      <c r="M3315" t="s">
        <v>1444</v>
      </c>
      <c r="N3315" s="1" t="s">
        <v>247</v>
      </c>
    </row>
    <row r="3316" spans="1:14" x14ac:dyDescent="0.3">
      <c r="A3316" s="1" t="s">
        <v>137</v>
      </c>
      <c r="B3316" t="s">
        <v>5455</v>
      </c>
      <c r="C3316" s="2" t="s">
        <v>5461</v>
      </c>
      <c r="D3316" t="s">
        <v>282</v>
      </c>
      <c r="E3316" s="3" t="s">
        <v>152</v>
      </c>
      <c r="F3316" s="14" t="s">
        <v>119</v>
      </c>
      <c r="G3316" s="4" t="s">
        <v>5210</v>
      </c>
      <c r="H3316" s="4" t="s">
        <v>121</v>
      </c>
      <c r="I3316" s="4" t="s">
        <v>1211</v>
      </c>
      <c r="J3316" s="4" t="s">
        <v>121</v>
      </c>
      <c r="K3316" t="s">
        <v>254</v>
      </c>
      <c r="L3316" t="s">
        <v>5211</v>
      </c>
      <c r="M3316" t="s">
        <v>1444</v>
      </c>
      <c r="N3316" s="1" t="s">
        <v>247</v>
      </c>
    </row>
    <row r="3317" spans="1:14" x14ac:dyDescent="0.3">
      <c r="A3317" s="1" t="s">
        <v>137</v>
      </c>
      <c r="B3317" t="s">
        <v>5455</v>
      </c>
      <c r="C3317" s="2" t="s">
        <v>5462</v>
      </c>
      <c r="D3317" t="s">
        <v>282</v>
      </c>
      <c r="E3317" s="3" t="s">
        <v>152</v>
      </c>
      <c r="F3317" s="14" t="s">
        <v>119</v>
      </c>
      <c r="G3317" s="4" t="s">
        <v>5210</v>
      </c>
      <c r="H3317" s="4" t="s">
        <v>121</v>
      </c>
      <c r="I3317" s="4" t="s">
        <v>1211</v>
      </c>
      <c r="J3317" s="4" t="s">
        <v>121</v>
      </c>
      <c r="K3317" t="s">
        <v>254</v>
      </c>
      <c r="L3317" t="s">
        <v>5211</v>
      </c>
      <c r="M3317" t="s">
        <v>1444</v>
      </c>
      <c r="N3317" s="1" t="s">
        <v>247</v>
      </c>
    </row>
    <row r="3318" spans="1:14" x14ac:dyDescent="0.3">
      <c r="A3318" s="1" t="s">
        <v>137</v>
      </c>
      <c r="B3318" t="s">
        <v>5455</v>
      </c>
      <c r="C3318" s="2" t="s">
        <v>5463</v>
      </c>
      <c r="D3318" t="s">
        <v>282</v>
      </c>
      <c r="E3318" s="3" t="s">
        <v>152</v>
      </c>
      <c r="F3318" s="14" t="s">
        <v>119</v>
      </c>
      <c r="G3318" s="4" t="s">
        <v>5210</v>
      </c>
      <c r="H3318" s="4" t="s">
        <v>121</v>
      </c>
      <c r="I3318" s="4" t="s">
        <v>1211</v>
      </c>
      <c r="J3318" s="4" t="s">
        <v>121</v>
      </c>
      <c r="K3318" t="s">
        <v>5262</v>
      </c>
      <c r="L3318" t="s">
        <v>5211</v>
      </c>
      <c r="M3318" t="s">
        <v>1444</v>
      </c>
      <c r="N3318" t="s">
        <v>247</v>
      </c>
    </row>
    <row r="3319" spans="1:14" x14ac:dyDescent="0.3">
      <c r="A3319" s="1" t="s">
        <v>137</v>
      </c>
      <c r="B3319" t="s">
        <v>5455</v>
      </c>
      <c r="C3319" s="2" t="s">
        <v>5464</v>
      </c>
      <c r="D3319" t="s">
        <v>282</v>
      </c>
      <c r="E3319" s="3" t="s">
        <v>152</v>
      </c>
      <c r="F3319" s="14" t="s">
        <v>119</v>
      </c>
      <c r="G3319" s="4" t="s">
        <v>5210</v>
      </c>
      <c r="H3319" s="4" t="s">
        <v>121</v>
      </c>
      <c r="I3319" s="4" t="s">
        <v>1211</v>
      </c>
      <c r="J3319" s="4" t="s">
        <v>121</v>
      </c>
      <c r="K3319" t="s">
        <v>5262</v>
      </c>
      <c r="L3319" t="s">
        <v>5211</v>
      </c>
      <c r="M3319" t="s">
        <v>1444</v>
      </c>
      <c r="N3319" s="1" t="s">
        <v>247</v>
      </c>
    </row>
    <row r="3320" spans="1:14" x14ac:dyDescent="0.3">
      <c r="A3320" s="1" t="s">
        <v>137</v>
      </c>
      <c r="B3320" t="s">
        <v>5455</v>
      </c>
      <c r="C3320" s="2" t="s">
        <v>5465</v>
      </c>
      <c r="D3320" t="s">
        <v>282</v>
      </c>
      <c r="E3320" s="3" t="s">
        <v>152</v>
      </c>
      <c r="F3320" s="14" t="s">
        <v>119</v>
      </c>
      <c r="G3320" s="4" t="s">
        <v>5210</v>
      </c>
      <c r="H3320" s="4" t="s">
        <v>121</v>
      </c>
      <c r="I3320" s="4" t="s">
        <v>1211</v>
      </c>
      <c r="J3320" s="4" t="s">
        <v>121</v>
      </c>
      <c r="K3320" t="s">
        <v>254</v>
      </c>
      <c r="L3320" t="s">
        <v>5211</v>
      </c>
      <c r="M3320" t="s">
        <v>1444</v>
      </c>
      <c r="N3320" s="1" t="s">
        <v>247</v>
      </c>
    </row>
    <row r="3321" spans="1:14" x14ac:dyDescent="0.3">
      <c r="A3321" s="1" t="s">
        <v>137</v>
      </c>
      <c r="B3321" t="s">
        <v>5466</v>
      </c>
      <c r="C3321" s="2" t="s">
        <v>5467</v>
      </c>
      <c r="D3321" t="s">
        <v>282</v>
      </c>
      <c r="E3321" s="3" t="s">
        <v>152</v>
      </c>
      <c r="F3321" s="14" t="s">
        <v>119</v>
      </c>
      <c r="G3321" s="4" t="s">
        <v>5210</v>
      </c>
      <c r="H3321" s="4" t="s">
        <v>121</v>
      </c>
      <c r="I3321" s="4" t="s">
        <v>3130</v>
      </c>
      <c r="J3321" s="4" t="s">
        <v>121</v>
      </c>
      <c r="K3321" t="s">
        <v>254</v>
      </c>
      <c r="L3321" t="s">
        <v>5211</v>
      </c>
      <c r="M3321" s="4" t="s">
        <v>247</v>
      </c>
      <c r="N3321" s="1" t="s">
        <v>247</v>
      </c>
    </row>
    <row r="3322" spans="1:14" x14ac:dyDescent="0.3">
      <c r="A3322" s="1" t="s">
        <v>137</v>
      </c>
      <c r="B3322" t="s">
        <v>5466</v>
      </c>
      <c r="C3322" s="2" t="s">
        <v>5468</v>
      </c>
      <c r="D3322" t="s">
        <v>282</v>
      </c>
      <c r="E3322" s="3" t="s">
        <v>152</v>
      </c>
      <c r="F3322" s="14" t="s">
        <v>119</v>
      </c>
      <c r="G3322" s="4" t="s">
        <v>5210</v>
      </c>
      <c r="H3322" s="4" t="s">
        <v>121</v>
      </c>
      <c r="I3322" s="4" t="s">
        <v>3130</v>
      </c>
      <c r="J3322" s="4" t="s">
        <v>121</v>
      </c>
      <c r="K3322" t="s">
        <v>254</v>
      </c>
      <c r="L3322" t="s">
        <v>5211</v>
      </c>
      <c r="M3322" s="4" t="s">
        <v>247</v>
      </c>
      <c r="N3322" t="s">
        <v>247</v>
      </c>
    </row>
    <row r="3323" spans="1:14" x14ac:dyDescent="0.3">
      <c r="A3323" s="1" t="s">
        <v>137</v>
      </c>
      <c r="B3323" t="s">
        <v>5466</v>
      </c>
      <c r="C3323" s="2" t="s">
        <v>5469</v>
      </c>
      <c r="D3323" t="s">
        <v>282</v>
      </c>
      <c r="E3323" s="3" t="s">
        <v>152</v>
      </c>
      <c r="F3323" s="14" t="s">
        <v>119</v>
      </c>
      <c r="G3323" s="4" t="s">
        <v>5210</v>
      </c>
      <c r="H3323" s="4" t="s">
        <v>121</v>
      </c>
      <c r="I3323" s="4" t="s">
        <v>3130</v>
      </c>
      <c r="J3323" s="4" t="s">
        <v>121</v>
      </c>
      <c r="K3323" t="s">
        <v>5262</v>
      </c>
      <c r="L3323" t="s">
        <v>5211</v>
      </c>
      <c r="N3323" t="s">
        <v>247</v>
      </c>
    </row>
    <row r="3324" spans="1:14" x14ac:dyDescent="0.3">
      <c r="A3324" s="1" t="s">
        <v>137</v>
      </c>
      <c r="B3324" t="s">
        <v>5466</v>
      </c>
      <c r="C3324" s="2" t="s">
        <v>5470</v>
      </c>
      <c r="D3324" t="s">
        <v>282</v>
      </c>
      <c r="E3324" s="3" t="s">
        <v>152</v>
      </c>
      <c r="F3324" s="14" t="s">
        <v>119</v>
      </c>
      <c r="G3324" s="4" t="s">
        <v>5210</v>
      </c>
      <c r="H3324" s="4" t="s">
        <v>121</v>
      </c>
      <c r="I3324" s="4" t="s">
        <v>3130</v>
      </c>
      <c r="J3324" s="4" t="s">
        <v>121</v>
      </c>
      <c r="K3324" t="s">
        <v>254</v>
      </c>
      <c r="L3324" t="s">
        <v>5211</v>
      </c>
      <c r="M3324" s="4" t="s">
        <v>247</v>
      </c>
      <c r="N3324" s="1" t="s">
        <v>247</v>
      </c>
    </row>
    <row r="3325" spans="1:14" x14ac:dyDescent="0.3">
      <c r="A3325" s="1" t="s">
        <v>137</v>
      </c>
      <c r="B3325" t="s">
        <v>5471</v>
      </c>
      <c r="C3325" s="2" t="s">
        <v>5472</v>
      </c>
      <c r="D3325" t="s">
        <v>282</v>
      </c>
      <c r="E3325" s="3" t="s">
        <v>152</v>
      </c>
      <c r="F3325" s="14" t="s">
        <v>119</v>
      </c>
      <c r="G3325" s="4" t="s">
        <v>5210</v>
      </c>
      <c r="H3325" s="4" t="s">
        <v>121</v>
      </c>
      <c r="I3325" s="4" t="s">
        <v>1398</v>
      </c>
      <c r="J3325" s="4" t="s">
        <v>121</v>
      </c>
      <c r="K3325" t="s">
        <v>254</v>
      </c>
      <c r="L3325" t="s">
        <v>5211</v>
      </c>
      <c r="M3325" t="s">
        <v>5473</v>
      </c>
      <c r="N3325" s="1" t="s">
        <v>247</v>
      </c>
    </row>
    <row r="3326" spans="1:14" x14ac:dyDescent="0.3">
      <c r="A3326" s="1" t="s">
        <v>137</v>
      </c>
      <c r="B3326" t="s">
        <v>5474</v>
      </c>
      <c r="C3326" s="2" t="s">
        <v>5475</v>
      </c>
      <c r="D3326" t="s">
        <v>282</v>
      </c>
      <c r="E3326" s="3" t="s">
        <v>152</v>
      </c>
      <c r="F3326" s="14" t="s">
        <v>119</v>
      </c>
      <c r="G3326" s="4" t="s">
        <v>5210</v>
      </c>
      <c r="H3326" s="4" t="s">
        <v>121</v>
      </c>
      <c r="I3326" s="5" t="s">
        <v>1410</v>
      </c>
      <c r="J3326" s="5" t="s">
        <v>120</v>
      </c>
      <c r="K3326" t="s">
        <v>254</v>
      </c>
      <c r="L3326" t="s">
        <v>5211</v>
      </c>
      <c r="M3326" t="s">
        <v>5476</v>
      </c>
      <c r="N3326" s="1" t="s">
        <v>247</v>
      </c>
    </row>
    <row r="3327" spans="1:14" x14ac:dyDescent="0.3">
      <c r="A3327" s="1" t="s">
        <v>137</v>
      </c>
      <c r="B3327" t="s">
        <v>5477</v>
      </c>
      <c r="C3327" s="2" t="s">
        <v>5478</v>
      </c>
      <c r="D3327" t="s">
        <v>282</v>
      </c>
      <c r="E3327" s="3" t="s">
        <v>152</v>
      </c>
      <c r="F3327" s="14" t="s">
        <v>119</v>
      </c>
      <c r="G3327" s="4" t="s">
        <v>5210</v>
      </c>
      <c r="H3327" s="4" t="s">
        <v>121</v>
      </c>
      <c r="I3327" s="5" t="s">
        <v>5479</v>
      </c>
      <c r="J3327" s="5" t="s">
        <v>120</v>
      </c>
      <c r="K3327" t="s">
        <v>254</v>
      </c>
      <c r="L3327" t="s">
        <v>5211</v>
      </c>
      <c r="M3327" t="s">
        <v>247</v>
      </c>
      <c r="N3327" s="1" t="s">
        <v>247</v>
      </c>
    </row>
    <row r="3328" spans="1:14" x14ac:dyDescent="0.3">
      <c r="A3328" s="1" t="s">
        <v>137</v>
      </c>
      <c r="B3328" t="s">
        <v>5480</v>
      </c>
      <c r="C3328" s="2" t="s">
        <v>5481</v>
      </c>
      <c r="D3328" t="s">
        <v>282</v>
      </c>
      <c r="E3328" s="3" t="s">
        <v>152</v>
      </c>
      <c r="F3328" s="14" t="s">
        <v>119</v>
      </c>
      <c r="G3328" s="4" t="s">
        <v>5210</v>
      </c>
      <c r="H3328" s="4" t="s">
        <v>121</v>
      </c>
      <c r="I3328" s="4" t="s">
        <v>1218</v>
      </c>
      <c r="J3328" s="4" t="s">
        <v>121</v>
      </c>
      <c r="K3328" t="s">
        <v>254</v>
      </c>
      <c r="L3328" t="s">
        <v>5344</v>
      </c>
      <c r="M3328" s="4" t="s">
        <v>247</v>
      </c>
      <c r="N3328" s="1" t="s">
        <v>247</v>
      </c>
    </row>
    <row r="3329" spans="1:14" x14ac:dyDescent="0.3">
      <c r="A3329" s="1" t="s">
        <v>137</v>
      </c>
      <c r="B3329" t="s">
        <v>5482</v>
      </c>
      <c r="C3329" s="2" t="s">
        <v>5483</v>
      </c>
      <c r="D3329" t="s">
        <v>282</v>
      </c>
      <c r="E3329" s="3" t="s">
        <v>152</v>
      </c>
      <c r="F3329" s="14" t="s">
        <v>119</v>
      </c>
      <c r="G3329" s="4" t="s">
        <v>5484</v>
      </c>
      <c r="H3329" s="4" t="s">
        <v>121</v>
      </c>
      <c r="I3329" s="4" t="s">
        <v>5485</v>
      </c>
      <c r="J3329" s="4" t="s">
        <v>121</v>
      </c>
      <c r="K3329" t="s">
        <v>238</v>
      </c>
      <c r="L3329" t="s">
        <v>5344</v>
      </c>
      <c r="N3329" s="1" t="s">
        <v>247</v>
      </c>
    </row>
    <row r="3330" spans="1:14" x14ac:dyDescent="0.3">
      <c r="A3330" s="1" t="s">
        <v>137</v>
      </c>
      <c r="B3330" t="s">
        <v>5486</v>
      </c>
      <c r="C3330" s="2" t="s">
        <v>5487</v>
      </c>
      <c r="D3330" t="s">
        <v>282</v>
      </c>
      <c r="E3330" s="3" t="s">
        <v>152</v>
      </c>
      <c r="F3330" s="14" t="s">
        <v>119</v>
      </c>
      <c r="G3330" s="4" t="s">
        <v>5210</v>
      </c>
      <c r="H3330" s="4" t="s">
        <v>121</v>
      </c>
      <c r="I3330" s="4" t="s">
        <v>1211</v>
      </c>
      <c r="J3330" s="4" t="s">
        <v>121</v>
      </c>
      <c r="K3330" t="s">
        <v>254</v>
      </c>
      <c r="L3330" t="s">
        <v>5344</v>
      </c>
      <c r="M3330" t="s">
        <v>5488</v>
      </c>
      <c r="N3330" s="1" t="s">
        <v>247</v>
      </c>
    </row>
    <row r="3331" spans="1:14" x14ac:dyDescent="0.3">
      <c r="A3331" s="1" t="s">
        <v>137</v>
      </c>
      <c r="B3331" t="s">
        <v>5489</v>
      </c>
      <c r="C3331" s="2" t="s">
        <v>5490</v>
      </c>
      <c r="D3331" t="s">
        <v>282</v>
      </c>
      <c r="E3331" s="3" t="s">
        <v>152</v>
      </c>
      <c r="F3331" s="14" t="s">
        <v>119</v>
      </c>
      <c r="G3331" s="4" t="s">
        <v>5210</v>
      </c>
      <c r="H3331" s="4" t="s">
        <v>121</v>
      </c>
      <c r="I3331" s="4" t="s">
        <v>1980</v>
      </c>
      <c r="J3331" s="4" t="s">
        <v>121</v>
      </c>
      <c r="K3331" t="s">
        <v>254</v>
      </c>
      <c r="L3331" t="s">
        <v>5344</v>
      </c>
      <c r="M3331" t="s">
        <v>5223</v>
      </c>
      <c r="N3331" s="1" t="s">
        <v>247</v>
      </c>
    </row>
    <row r="3332" spans="1:14" x14ac:dyDescent="0.3">
      <c r="A3332" s="1" t="s">
        <v>137</v>
      </c>
      <c r="B3332" t="s">
        <v>5491</v>
      </c>
      <c r="C3332" s="2" t="s">
        <v>5492</v>
      </c>
      <c r="D3332" t="s">
        <v>282</v>
      </c>
      <c r="E3332" s="10" t="s">
        <v>187</v>
      </c>
      <c r="F3332" s="14" t="s">
        <v>119</v>
      </c>
      <c r="G3332" s="4" t="s">
        <v>5210</v>
      </c>
      <c r="H3332" s="4" t="s">
        <v>121</v>
      </c>
      <c r="I3332" s="5" t="s">
        <v>5493</v>
      </c>
      <c r="J3332" s="5" t="s">
        <v>120</v>
      </c>
      <c r="K3332" t="s">
        <v>235</v>
      </c>
      <c r="L3332" t="s">
        <v>5344</v>
      </c>
      <c r="N3332" s="1" t="s">
        <v>247</v>
      </c>
    </row>
    <row r="3333" spans="1:14" x14ac:dyDescent="0.3">
      <c r="A3333" s="1" t="s">
        <v>137</v>
      </c>
      <c r="B3333" t="s">
        <v>5491</v>
      </c>
      <c r="C3333" s="2" t="s">
        <v>5494</v>
      </c>
      <c r="D3333" t="s">
        <v>282</v>
      </c>
      <c r="E3333" s="10" t="s">
        <v>187</v>
      </c>
      <c r="F3333" s="14" t="s">
        <v>119</v>
      </c>
      <c r="G3333" s="4" t="s">
        <v>5210</v>
      </c>
      <c r="H3333" s="4" t="s">
        <v>121</v>
      </c>
      <c r="I3333" s="5" t="s">
        <v>5493</v>
      </c>
      <c r="J3333" s="5" t="s">
        <v>120</v>
      </c>
      <c r="K3333" t="s">
        <v>235</v>
      </c>
      <c r="L3333" t="s">
        <v>5344</v>
      </c>
      <c r="N3333" s="1" t="s">
        <v>247</v>
      </c>
    </row>
    <row r="3334" spans="1:14" x14ac:dyDescent="0.3">
      <c r="A3334" s="1" t="s">
        <v>137</v>
      </c>
      <c r="B3334" t="s">
        <v>5491</v>
      </c>
      <c r="C3334" s="2" t="s">
        <v>5495</v>
      </c>
      <c r="D3334" t="s">
        <v>282</v>
      </c>
      <c r="E3334" s="10" t="s">
        <v>187</v>
      </c>
      <c r="F3334" s="14" t="s">
        <v>119</v>
      </c>
      <c r="G3334" s="4" t="s">
        <v>5210</v>
      </c>
      <c r="H3334" s="4" t="s">
        <v>121</v>
      </c>
      <c r="I3334" s="5" t="s">
        <v>5493</v>
      </c>
      <c r="J3334" s="5" t="s">
        <v>120</v>
      </c>
      <c r="K3334" t="s">
        <v>235</v>
      </c>
      <c r="L3334" t="s">
        <v>5344</v>
      </c>
      <c r="N3334" s="1" t="s">
        <v>247</v>
      </c>
    </row>
    <row r="3335" spans="1:14" x14ac:dyDescent="0.3">
      <c r="A3335" s="1" t="s">
        <v>137</v>
      </c>
      <c r="B3335" t="s">
        <v>5491</v>
      </c>
      <c r="C3335" s="2" t="s">
        <v>5496</v>
      </c>
      <c r="D3335" t="s">
        <v>282</v>
      </c>
      <c r="E3335" s="10" t="s">
        <v>187</v>
      </c>
      <c r="F3335" s="14" t="s">
        <v>119</v>
      </c>
      <c r="G3335" s="4" t="s">
        <v>5210</v>
      </c>
      <c r="H3335" s="4" t="s">
        <v>121</v>
      </c>
      <c r="I3335" s="5" t="s">
        <v>5493</v>
      </c>
      <c r="J3335" s="5" t="s">
        <v>120</v>
      </c>
      <c r="K3335" t="s">
        <v>254</v>
      </c>
      <c r="L3335" t="s">
        <v>5344</v>
      </c>
      <c r="M3335" t="s">
        <v>247</v>
      </c>
      <c r="N3335" s="1" t="s">
        <v>247</v>
      </c>
    </row>
    <row r="3336" spans="1:14" x14ac:dyDescent="0.3">
      <c r="A3336" s="1" t="s">
        <v>137</v>
      </c>
      <c r="B3336" t="s">
        <v>5491</v>
      </c>
      <c r="C3336" s="2" t="s">
        <v>5497</v>
      </c>
      <c r="D3336" t="s">
        <v>282</v>
      </c>
      <c r="E3336" s="10" t="s">
        <v>187</v>
      </c>
      <c r="F3336" s="14" t="s">
        <v>119</v>
      </c>
      <c r="G3336" s="4" t="s">
        <v>5210</v>
      </c>
      <c r="H3336" s="4" t="s">
        <v>121</v>
      </c>
      <c r="I3336" s="5" t="s">
        <v>5493</v>
      </c>
      <c r="J3336" s="5" t="s">
        <v>120</v>
      </c>
      <c r="K3336" t="s">
        <v>254</v>
      </c>
      <c r="L3336" t="s">
        <v>5344</v>
      </c>
      <c r="M3336" t="s">
        <v>247</v>
      </c>
      <c r="N3336" s="1" t="s">
        <v>247</v>
      </c>
    </row>
    <row r="3337" spans="1:14" x14ac:dyDescent="0.3">
      <c r="A3337" s="1" t="s">
        <v>137</v>
      </c>
      <c r="B3337" t="s">
        <v>5491</v>
      </c>
      <c r="C3337" s="2" t="s">
        <v>5498</v>
      </c>
      <c r="D3337" t="s">
        <v>282</v>
      </c>
      <c r="E3337" s="10" t="s">
        <v>187</v>
      </c>
      <c r="F3337" s="14" t="s">
        <v>119</v>
      </c>
      <c r="G3337" s="4" t="s">
        <v>5210</v>
      </c>
      <c r="H3337" s="4" t="s">
        <v>121</v>
      </c>
      <c r="I3337" s="5" t="s">
        <v>5493</v>
      </c>
      <c r="J3337" s="5" t="s">
        <v>120</v>
      </c>
      <c r="K3337" t="s">
        <v>254</v>
      </c>
      <c r="L3337" t="s">
        <v>5344</v>
      </c>
      <c r="M3337" t="s">
        <v>247</v>
      </c>
      <c r="N3337" t="s">
        <v>247</v>
      </c>
    </row>
    <row r="3338" spans="1:14" x14ac:dyDescent="0.3">
      <c r="A3338" s="1" t="s">
        <v>137</v>
      </c>
      <c r="B3338" t="s">
        <v>5499</v>
      </c>
      <c r="C3338" s="2" t="s">
        <v>5500</v>
      </c>
      <c r="D3338" t="s">
        <v>282</v>
      </c>
      <c r="E3338" s="3" t="s">
        <v>152</v>
      </c>
      <c r="F3338" s="14" t="s">
        <v>119</v>
      </c>
      <c r="G3338" s="4" t="s">
        <v>5210</v>
      </c>
      <c r="H3338" s="4" t="s">
        <v>121</v>
      </c>
      <c r="I3338" s="4" t="s">
        <v>1211</v>
      </c>
      <c r="J3338" s="4" t="s">
        <v>121</v>
      </c>
      <c r="K3338" t="s">
        <v>254</v>
      </c>
      <c r="L3338" t="s">
        <v>5211</v>
      </c>
      <c r="M3338" t="s">
        <v>5501</v>
      </c>
      <c r="N3338" s="1" t="s">
        <v>247</v>
      </c>
    </row>
    <row r="3339" spans="1:14" x14ac:dyDescent="0.3">
      <c r="A3339" s="1" t="s">
        <v>137</v>
      </c>
      <c r="B3339" t="s">
        <v>5499</v>
      </c>
      <c r="C3339" s="2" t="s">
        <v>5502</v>
      </c>
      <c r="D3339" t="s">
        <v>282</v>
      </c>
      <c r="E3339" s="3" t="s">
        <v>152</v>
      </c>
      <c r="F3339" s="14" t="s">
        <v>119</v>
      </c>
      <c r="G3339" s="4" t="s">
        <v>5210</v>
      </c>
      <c r="H3339" s="4" t="s">
        <v>121</v>
      </c>
      <c r="I3339" s="4" t="s">
        <v>1211</v>
      </c>
      <c r="J3339" s="4" t="s">
        <v>121</v>
      </c>
      <c r="K3339" t="s">
        <v>254</v>
      </c>
      <c r="L3339" t="s">
        <v>5211</v>
      </c>
      <c r="M3339" t="s">
        <v>5501</v>
      </c>
      <c r="N3339" s="1" t="s">
        <v>247</v>
      </c>
    </row>
    <row r="3340" spans="1:14" x14ac:dyDescent="0.3">
      <c r="A3340" s="1" t="s">
        <v>137</v>
      </c>
      <c r="B3340" t="s">
        <v>5499</v>
      </c>
      <c r="C3340" s="2" t="s">
        <v>5503</v>
      </c>
      <c r="D3340" t="s">
        <v>282</v>
      </c>
      <c r="E3340" s="3" t="s">
        <v>152</v>
      </c>
      <c r="F3340" s="14" t="s">
        <v>119</v>
      </c>
      <c r="G3340" s="4" t="s">
        <v>5210</v>
      </c>
      <c r="H3340" s="4" t="s">
        <v>121</v>
      </c>
      <c r="I3340" s="4" t="s">
        <v>1211</v>
      </c>
      <c r="J3340" s="4" t="s">
        <v>121</v>
      </c>
      <c r="K3340" t="s">
        <v>254</v>
      </c>
      <c r="L3340" t="s">
        <v>5211</v>
      </c>
      <c r="M3340" t="s">
        <v>5501</v>
      </c>
      <c r="N3340" s="1" t="s">
        <v>247</v>
      </c>
    </row>
    <row r="3341" spans="1:14" x14ac:dyDescent="0.3">
      <c r="A3341" s="1" t="s">
        <v>137</v>
      </c>
      <c r="B3341" t="s">
        <v>5499</v>
      </c>
      <c r="C3341" s="2" t="s">
        <v>5504</v>
      </c>
      <c r="D3341" t="s">
        <v>282</v>
      </c>
      <c r="E3341" s="3" t="s">
        <v>152</v>
      </c>
      <c r="F3341" s="14" t="s">
        <v>119</v>
      </c>
      <c r="G3341" s="4" t="s">
        <v>5210</v>
      </c>
      <c r="H3341" s="4" t="s">
        <v>121</v>
      </c>
      <c r="I3341" s="4" t="s">
        <v>1211</v>
      </c>
      <c r="J3341" s="4" t="s">
        <v>121</v>
      </c>
      <c r="K3341" t="s">
        <v>254</v>
      </c>
      <c r="L3341" t="s">
        <v>5211</v>
      </c>
      <c r="M3341" t="s">
        <v>5501</v>
      </c>
      <c r="N3341" s="1" t="s">
        <v>247</v>
      </c>
    </row>
    <row r="3342" spans="1:14" x14ac:dyDescent="0.3">
      <c r="A3342" s="1" t="s">
        <v>137</v>
      </c>
      <c r="B3342" t="s">
        <v>5499</v>
      </c>
      <c r="C3342" s="2" t="s">
        <v>5505</v>
      </c>
      <c r="D3342" t="s">
        <v>282</v>
      </c>
      <c r="E3342" s="3" t="s">
        <v>152</v>
      </c>
      <c r="F3342" s="14" t="s">
        <v>119</v>
      </c>
      <c r="G3342" s="4" t="s">
        <v>5210</v>
      </c>
      <c r="H3342" s="4" t="s">
        <v>121</v>
      </c>
      <c r="I3342" s="4" t="s">
        <v>1211</v>
      </c>
      <c r="J3342" s="4" t="s">
        <v>121</v>
      </c>
      <c r="K3342" t="s">
        <v>254</v>
      </c>
      <c r="L3342" t="s">
        <v>5211</v>
      </c>
      <c r="M3342" t="s">
        <v>5501</v>
      </c>
      <c r="N3342" s="1" t="s">
        <v>247</v>
      </c>
    </row>
    <row r="3343" spans="1:14" x14ac:dyDescent="0.3">
      <c r="A3343" s="1" t="s">
        <v>137</v>
      </c>
      <c r="B3343" t="s">
        <v>5499</v>
      </c>
      <c r="C3343" s="2" t="s">
        <v>5506</v>
      </c>
      <c r="D3343" t="s">
        <v>282</v>
      </c>
      <c r="E3343" s="3" t="s">
        <v>152</v>
      </c>
      <c r="F3343" s="14" t="s">
        <v>119</v>
      </c>
      <c r="G3343" s="4" t="s">
        <v>5210</v>
      </c>
      <c r="H3343" s="4" t="s">
        <v>121</v>
      </c>
      <c r="I3343" s="4" t="s">
        <v>1211</v>
      </c>
      <c r="J3343" s="4" t="s">
        <v>121</v>
      </c>
      <c r="K3343" t="s">
        <v>254</v>
      </c>
      <c r="L3343" t="s">
        <v>5211</v>
      </c>
      <c r="M3343" t="s">
        <v>5501</v>
      </c>
      <c r="N3343" s="1" t="s">
        <v>247</v>
      </c>
    </row>
    <row r="3344" spans="1:14" x14ac:dyDescent="0.3">
      <c r="A3344" s="1" t="s">
        <v>137</v>
      </c>
      <c r="B3344" t="s">
        <v>5499</v>
      </c>
      <c r="C3344" s="2" t="s">
        <v>5507</v>
      </c>
      <c r="D3344" t="s">
        <v>282</v>
      </c>
      <c r="E3344" s="3" t="s">
        <v>152</v>
      </c>
      <c r="F3344" s="14" t="s">
        <v>119</v>
      </c>
      <c r="G3344" s="4" t="s">
        <v>5210</v>
      </c>
      <c r="H3344" s="4" t="s">
        <v>121</v>
      </c>
      <c r="I3344" s="4" t="s">
        <v>1211</v>
      </c>
      <c r="J3344" s="4" t="s">
        <v>121</v>
      </c>
      <c r="K3344" t="s">
        <v>254</v>
      </c>
      <c r="L3344" t="s">
        <v>5211</v>
      </c>
      <c r="M3344" t="s">
        <v>5501</v>
      </c>
      <c r="N3344" s="1" t="s">
        <v>247</v>
      </c>
    </row>
    <row r="3345" spans="1:14" x14ac:dyDescent="0.3">
      <c r="A3345" s="1" t="s">
        <v>137</v>
      </c>
      <c r="B3345" t="s">
        <v>5499</v>
      </c>
      <c r="C3345" s="2" t="s">
        <v>5508</v>
      </c>
      <c r="D3345" t="s">
        <v>282</v>
      </c>
      <c r="E3345" s="3" t="s">
        <v>152</v>
      </c>
      <c r="F3345" s="14" t="s">
        <v>119</v>
      </c>
      <c r="G3345" s="4" t="s">
        <v>5210</v>
      </c>
      <c r="H3345" s="4" t="s">
        <v>121</v>
      </c>
      <c r="I3345" s="4" t="s">
        <v>1211</v>
      </c>
      <c r="J3345" s="4" t="s">
        <v>121</v>
      </c>
      <c r="K3345" t="s">
        <v>254</v>
      </c>
      <c r="L3345" t="s">
        <v>5211</v>
      </c>
      <c r="M3345" t="s">
        <v>5501</v>
      </c>
      <c r="N3345" s="1" t="s">
        <v>247</v>
      </c>
    </row>
    <row r="3346" spans="1:14" x14ac:dyDescent="0.3">
      <c r="A3346" s="1" t="s">
        <v>137</v>
      </c>
      <c r="B3346" t="s">
        <v>5499</v>
      </c>
      <c r="C3346" s="2" t="s">
        <v>5509</v>
      </c>
      <c r="D3346" t="s">
        <v>282</v>
      </c>
      <c r="E3346" s="3" t="s">
        <v>152</v>
      </c>
      <c r="F3346" s="14" t="s">
        <v>119</v>
      </c>
      <c r="G3346" s="4" t="s">
        <v>5210</v>
      </c>
      <c r="H3346" s="4" t="s">
        <v>121</v>
      </c>
      <c r="I3346" s="4" t="s">
        <v>1211</v>
      </c>
      <c r="J3346" s="4" t="s">
        <v>121</v>
      </c>
      <c r="K3346" t="s">
        <v>254</v>
      </c>
      <c r="L3346" t="s">
        <v>5211</v>
      </c>
      <c r="M3346" t="s">
        <v>5501</v>
      </c>
      <c r="N3346" s="1" t="s">
        <v>247</v>
      </c>
    </row>
    <row r="3347" spans="1:14" x14ac:dyDescent="0.3">
      <c r="A3347" s="1" t="s">
        <v>137</v>
      </c>
      <c r="B3347" t="s">
        <v>5499</v>
      </c>
      <c r="C3347" s="2" t="s">
        <v>5510</v>
      </c>
      <c r="D3347" t="s">
        <v>282</v>
      </c>
      <c r="E3347" s="3" t="s">
        <v>152</v>
      </c>
      <c r="F3347" s="14" t="s">
        <v>119</v>
      </c>
      <c r="G3347" s="4" t="s">
        <v>5210</v>
      </c>
      <c r="H3347" s="4" t="s">
        <v>121</v>
      </c>
      <c r="I3347" s="4" t="s">
        <v>1211</v>
      </c>
      <c r="J3347" s="4" t="s">
        <v>121</v>
      </c>
      <c r="K3347" t="s">
        <v>254</v>
      </c>
      <c r="L3347" t="s">
        <v>5211</v>
      </c>
      <c r="M3347" t="s">
        <v>5501</v>
      </c>
      <c r="N3347" t="s">
        <v>247</v>
      </c>
    </row>
    <row r="3348" spans="1:14" x14ac:dyDescent="0.3">
      <c r="A3348" s="1" t="s">
        <v>137</v>
      </c>
      <c r="B3348" t="s">
        <v>5511</v>
      </c>
      <c r="C3348" s="2" t="s">
        <v>5512</v>
      </c>
      <c r="D3348" t="s">
        <v>282</v>
      </c>
      <c r="E3348" s="3" t="s">
        <v>152</v>
      </c>
      <c r="F3348" s="14" t="s">
        <v>119</v>
      </c>
      <c r="G3348" s="4" t="s">
        <v>5210</v>
      </c>
      <c r="H3348" s="4" t="s">
        <v>121</v>
      </c>
      <c r="I3348" s="4" t="s">
        <v>1211</v>
      </c>
      <c r="J3348" s="4" t="s">
        <v>121</v>
      </c>
      <c r="K3348" t="s">
        <v>254</v>
      </c>
      <c r="L3348" t="s">
        <v>5211</v>
      </c>
      <c r="M3348" t="s">
        <v>1444</v>
      </c>
      <c r="N3348" t="s">
        <v>247</v>
      </c>
    </row>
    <row r="3349" spans="1:14" x14ac:dyDescent="0.3">
      <c r="A3349" s="1" t="s">
        <v>137</v>
      </c>
      <c r="B3349" t="s">
        <v>5513</v>
      </c>
      <c r="C3349" s="2" t="s">
        <v>5514</v>
      </c>
      <c r="D3349" t="s">
        <v>282</v>
      </c>
      <c r="E3349" s="3" t="s">
        <v>152</v>
      </c>
      <c r="F3349" s="14" t="s">
        <v>119</v>
      </c>
      <c r="G3349" s="4" t="s">
        <v>5210</v>
      </c>
      <c r="H3349" s="4" t="s">
        <v>121</v>
      </c>
      <c r="I3349" s="4" t="s">
        <v>1398</v>
      </c>
      <c r="J3349" s="4" t="s">
        <v>121</v>
      </c>
      <c r="K3349" t="s">
        <v>238</v>
      </c>
      <c r="L3349" t="s">
        <v>5344</v>
      </c>
      <c r="M3349" t="s">
        <v>5515</v>
      </c>
      <c r="N3349" t="s">
        <v>247</v>
      </c>
    </row>
    <row r="3350" spans="1:14" x14ac:dyDescent="0.3">
      <c r="A3350" s="1" t="s">
        <v>137</v>
      </c>
      <c r="B3350" t="s">
        <v>5516</v>
      </c>
      <c r="C3350" s="2" t="s">
        <v>5517</v>
      </c>
      <c r="D3350" t="s">
        <v>282</v>
      </c>
      <c r="E3350" s="3" t="s">
        <v>152</v>
      </c>
      <c r="F3350" s="14" t="s">
        <v>119</v>
      </c>
      <c r="G3350" s="4" t="s">
        <v>5210</v>
      </c>
      <c r="H3350" s="4" t="s">
        <v>121</v>
      </c>
      <c r="I3350" s="4" t="s">
        <v>1398</v>
      </c>
      <c r="J3350" s="4" t="s">
        <v>121</v>
      </c>
      <c r="K3350" t="s">
        <v>254</v>
      </c>
      <c r="L3350" t="s">
        <v>5211</v>
      </c>
      <c r="M3350" t="s">
        <v>5518</v>
      </c>
      <c r="N3350" t="s">
        <v>247</v>
      </c>
    </row>
    <row r="3351" spans="1:14" x14ac:dyDescent="0.3">
      <c r="A3351" s="1" t="s">
        <v>137</v>
      </c>
      <c r="B3351" t="s">
        <v>5519</v>
      </c>
      <c r="C3351" s="2" t="s">
        <v>5520</v>
      </c>
      <c r="D3351" t="s">
        <v>282</v>
      </c>
      <c r="E3351" s="3" t="s">
        <v>152</v>
      </c>
      <c r="F3351" s="14" t="s">
        <v>119</v>
      </c>
      <c r="G3351" s="4" t="s">
        <v>5210</v>
      </c>
      <c r="H3351" s="4" t="s">
        <v>121</v>
      </c>
      <c r="I3351" s="4" t="s">
        <v>1211</v>
      </c>
      <c r="J3351" s="4" t="s">
        <v>121</v>
      </c>
      <c r="K3351" t="s">
        <v>254</v>
      </c>
      <c r="L3351" t="s">
        <v>5211</v>
      </c>
      <c r="M3351" t="s">
        <v>1444</v>
      </c>
      <c r="N3351" t="s">
        <v>247</v>
      </c>
    </row>
    <row r="3352" spans="1:14" x14ac:dyDescent="0.3">
      <c r="A3352" s="1" t="s">
        <v>137</v>
      </c>
      <c r="B3352" t="s">
        <v>5521</v>
      </c>
      <c r="C3352" s="2" t="s">
        <v>5522</v>
      </c>
      <c r="D3352" t="s">
        <v>282</v>
      </c>
      <c r="E3352" s="3" t="s">
        <v>152</v>
      </c>
      <c r="F3352" s="14" t="s">
        <v>119</v>
      </c>
      <c r="G3352" s="4" t="s">
        <v>5210</v>
      </c>
      <c r="H3352" s="4" t="s">
        <v>121</v>
      </c>
      <c r="I3352" s="5" t="s">
        <v>5493</v>
      </c>
      <c r="J3352" s="5" t="s">
        <v>120</v>
      </c>
      <c r="K3352" t="s">
        <v>254</v>
      </c>
      <c r="L3352" t="s">
        <v>5344</v>
      </c>
      <c r="M3352" t="s">
        <v>247</v>
      </c>
      <c r="N3352" t="s">
        <v>247</v>
      </c>
    </row>
    <row r="3353" spans="1:14" x14ac:dyDescent="0.3">
      <c r="A3353" s="1" t="s">
        <v>137</v>
      </c>
      <c r="B3353" t="s">
        <v>5521</v>
      </c>
      <c r="C3353" s="2" t="s">
        <v>5523</v>
      </c>
      <c r="D3353" t="s">
        <v>282</v>
      </c>
      <c r="E3353" s="3" t="s">
        <v>152</v>
      </c>
      <c r="F3353" s="14" t="s">
        <v>119</v>
      </c>
      <c r="G3353" s="4" t="s">
        <v>5210</v>
      </c>
      <c r="H3353" s="4" t="s">
        <v>121</v>
      </c>
      <c r="I3353" s="5" t="s">
        <v>5493</v>
      </c>
      <c r="J3353" s="5" t="s">
        <v>120</v>
      </c>
      <c r="K3353" t="s">
        <v>254</v>
      </c>
      <c r="L3353" t="s">
        <v>5344</v>
      </c>
      <c r="M3353" t="s">
        <v>247</v>
      </c>
      <c r="N3353" t="s">
        <v>247</v>
      </c>
    </row>
    <row r="3354" spans="1:14" x14ac:dyDescent="0.3">
      <c r="A3354" s="1" t="s">
        <v>137</v>
      </c>
      <c r="B3354" t="s">
        <v>5521</v>
      </c>
      <c r="C3354" s="2" t="s">
        <v>5524</v>
      </c>
      <c r="D3354" t="s">
        <v>282</v>
      </c>
      <c r="E3354" s="3" t="s">
        <v>152</v>
      </c>
      <c r="F3354" s="14" t="s">
        <v>119</v>
      </c>
      <c r="G3354" s="4" t="s">
        <v>5210</v>
      </c>
      <c r="H3354" s="4" t="s">
        <v>121</v>
      </c>
      <c r="I3354" s="5" t="s">
        <v>5493</v>
      </c>
      <c r="J3354" s="5" t="s">
        <v>120</v>
      </c>
      <c r="K3354" t="s">
        <v>254</v>
      </c>
      <c r="L3354" t="s">
        <v>5344</v>
      </c>
      <c r="M3354" t="s">
        <v>247</v>
      </c>
      <c r="N3354" t="s">
        <v>247</v>
      </c>
    </row>
    <row r="3355" spans="1:14" x14ac:dyDescent="0.3">
      <c r="A3355" s="1" t="s">
        <v>137</v>
      </c>
      <c r="B3355" t="s">
        <v>5525</v>
      </c>
      <c r="C3355" s="2" t="s">
        <v>5526</v>
      </c>
      <c r="D3355" t="s">
        <v>282</v>
      </c>
      <c r="E3355" s="3" t="s">
        <v>152</v>
      </c>
      <c r="F3355" s="14" t="s">
        <v>119</v>
      </c>
      <c r="G3355" s="4" t="s">
        <v>5210</v>
      </c>
      <c r="H3355" s="4" t="s">
        <v>121</v>
      </c>
      <c r="I3355" s="4" t="s">
        <v>5527</v>
      </c>
      <c r="J3355" s="4" t="s">
        <v>121</v>
      </c>
      <c r="K3355" t="s">
        <v>254</v>
      </c>
      <c r="L3355" t="s">
        <v>5211</v>
      </c>
      <c r="M3355" s="4" t="s">
        <v>247</v>
      </c>
      <c r="N3355" t="s">
        <v>247</v>
      </c>
    </row>
    <row r="3356" spans="1:14" x14ac:dyDescent="0.3">
      <c r="A3356" s="1" t="s">
        <v>137</v>
      </c>
      <c r="B3356" t="s">
        <v>5528</v>
      </c>
      <c r="C3356" s="2" t="s">
        <v>5529</v>
      </c>
      <c r="D3356" t="s">
        <v>282</v>
      </c>
      <c r="E3356" s="3" t="s">
        <v>152</v>
      </c>
      <c r="F3356" s="14" t="s">
        <v>119</v>
      </c>
      <c r="G3356" s="4" t="s">
        <v>5210</v>
      </c>
      <c r="H3356" s="4" t="s">
        <v>121</v>
      </c>
      <c r="I3356" s="4" t="s">
        <v>1211</v>
      </c>
      <c r="J3356" s="4" t="s">
        <v>121</v>
      </c>
      <c r="K3356" t="s">
        <v>5262</v>
      </c>
      <c r="L3356" t="s">
        <v>5344</v>
      </c>
      <c r="M3356" t="s">
        <v>1444</v>
      </c>
      <c r="N3356" t="s">
        <v>247</v>
      </c>
    </row>
    <row r="3357" spans="1:14" x14ac:dyDescent="0.3">
      <c r="A3357" s="1" t="s">
        <v>137</v>
      </c>
      <c r="B3357" t="s">
        <v>5528</v>
      </c>
      <c r="C3357" s="2" t="s">
        <v>5530</v>
      </c>
      <c r="D3357" t="s">
        <v>282</v>
      </c>
      <c r="E3357" s="3" t="s">
        <v>152</v>
      </c>
      <c r="F3357" s="14" t="s">
        <v>119</v>
      </c>
      <c r="G3357" s="4" t="s">
        <v>5210</v>
      </c>
      <c r="H3357" s="4" t="s">
        <v>121</v>
      </c>
      <c r="I3357" s="4" t="s">
        <v>1211</v>
      </c>
      <c r="J3357" s="4" t="s">
        <v>121</v>
      </c>
      <c r="K3357" t="s">
        <v>254</v>
      </c>
      <c r="L3357" t="s">
        <v>5344</v>
      </c>
      <c r="M3357" t="s">
        <v>1444</v>
      </c>
      <c r="N3357" s="1" t="s">
        <v>247</v>
      </c>
    </row>
    <row r="3358" spans="1:14" x14ac:dyDescent="0.3">
      <c r="A3358" s="1" t="s">
        <v>137</v>
      </c>
      <c r="B3358" t="s">
        <v>5528</v>
      </c>
      <c r="C3358" s="2" t="s">
        <v>5531</v>
      </c>
      <c r="D3358" t="s">
        <v>282</v>
      </c>
      <c r="E3358" s="3" t="s">
        <v>152</v>
      </c>
      <c r="F3358" s="14" t="s">
        <v>119</v>
      </c>
      <c r="G3358" s="4" t="s">
        <v>5210</v>
      </c>
      <c r="H3358" s="4" t="s">
        <v>121</v>
      </c>
      <c r="I3358" s="4" t="s">
        <v>1211</v>
      </c>
      <c r="J3358" s="4" t="s">
        <v>121</v>
      </c>
      <c r="K3358" t="s">
        <v>254</v>
      </c>
      <c r="L3358" t="s">
        <v>5344</v>
      </c>
      <c r="M3358" t="s">
        <v>1444</v>
      </c>
      <c r="N3358" s="1" t="s">
        <v>247</v>
      </c>
    </row>
    <row r="3359" spans="1:14" x14ac:dyDescent="0.3">
      <c r="A3359" s="1" t="s">
        <v>137</v>
      </c>
      <c r="B3359" t="s">
        <v>5528</v>
      </c>
      <c r="C3359" s="2" t="s">
        <v>5532</v>
      </c>
      <c r="D3359" t="s">
        <v>282</v>
      </c>
      <c r="E3359" s="3" t="s">
        <v>152</v>
      </c>
      <c r="F3359" s="14" t="s">
        <v>119</v>
      </c>
      <c r="G3359" s="4" t="s">
        <v>5210</v>
      </c>
      <c r="H3359" s="4" t="s">
        <v>121</v>
      </c>
      <c r="I3359" s="4" t="s">
        <v>1211</v>
      </c>
      <c r="J3359" s="4" t="s">
        <v>121</v>
      </c>
      <c r="K3359" t="s">
        <v>5262</v>
      </c>
      <c r="L3359" t="s">
        <v>5344</v>
      </c>
      <c r="M3359" t="s">
        <v>1444</v>
      </c>
      <c r="N3359" s="1" t="s">
        <v>247</v>
      </c>
    </row>
    <row r="3360" spans="1:14" x14ac:dyDescent="0.3">
      <c r="A3360" s="1" t="s">
        <v>137</v>
      </c>
      <c r="B3360" t="s">
        <v>5533</v>
      </c>
      <c r="C3360" s="2" t="s">
        <v>5534</v>
      </c>
      <c r="D3360" t="s">
        <v>282</v>
      </c>
      <c r="E3360" s="10" t="s">
        <v>187</v>
      </c>
      <c r="F3360" s="14" t="s">
        <v>119</v>
      </c>
      <c r="G3360" s="4" t="s">
        <v>5210</v>
      </c>
      <c r="H3360" s="4" t="s">
        <v>121</v>
      </c>
      <c r="I3360" s="4" t="s">
        <v>1211</v>
      </c>
      <c r="J3360" s="4" t="s">
        <v>121</v>
      </c>
      <c r="K3360" t="s">
        <v>254</v>
      </c>
      <c r="L3360" t="s">
        <v>5211</v>
      </c>
      <c r="M3360" t="s">
        <v>1444</v>
      </c>
      <c r="N3360" s="1" t="s">
        <v>247</v>
      </c>
    </row>
    <row r="3361" spans="1:14" x14ac:dyDescent="0.3">
      <c r="A3361" s="1" t="s">
        <v>137</v>
      </c>
      <c r="B3361" t="s">
        <v>5533</v>
      </c>
      <c r="C3361" s="2" t="s">
        <v>5535</v>
      </c>
      <c r="D3361" t="s">
        <v>282</v>
      </c>
      <c r="E3361" s="10" t="s">
        <v>187</v>
      </c>
      <c r="F3361" s="14" t="s">
        <v>119</v>
      </c>
      <c r="G3361" s="4" t="s">
        <v>5210</v>
      </c>
      <c r="H3361" s="4" t="s">
        <v>121</v>
      </c>
      <c r="I3361" s="4" t="s">
        <v>1211</v>
      </c>
      <c r="J3361" s="4" t="s">
        <v>121</v>
      </c>
      <c r="K3361" t="s">
        <v>254</v>
      </c>
      <c r="L3361" t="s">
        <v>5211</v>
      </c>
      <c r="M3361" t="s">
        <v>1444</v>
      </c>
      <c r="N3361" s="1" t="s">
        <v>247</v>
      </c>
    </row>
    <row r="3362" spans="1:14" x14ac:dyDescent="0.3">
      <c r="A3362" s="1" t="s">
        <v>137</v>
      </c>
      <c r="B3362" t="s">
        <v>5536</v>
      </c>
      <c r="C3362" s="2" t="s">
        <v>5537</v>
      </c>
      <c r="D3362" t="s">
        <v>282</v>
      </c>
      <c r="E3362" s="3" t="s">
        <v>152</v>
      </c>
      <c r="F3362" s="14" t="s">
        <v>119</v>
      </c>
      <c r="G3362" s="4" t="s">
        <v>5210</v>
      </c>
      <c r="H3362" s="4" t="s">
        <v>121</v>
      </c>
      <c r="I3362" s="5" t="s">
        <v>5493</v>
      </c>
      <c r="J3362" s="5" t="s">
        <v>120</v>
      </c>
      <c r="K3362" t="s">
        <v>254</v>
      </c>
      <c r="L3362" t="s">
        <v>5344</v>
      </c>
      <c r="M3362" t="s">
        <v>247</v>
      </c>
      <c r="N3362" s="1" t="s">
        <v>247</v>
      </c>
    </row>
    <row r="3363" spans="1:14" x14ac:dyDescent="0.3">
      <c r="A3363" s="1" t="s">
        <v>137</v>
      </c>
      <c r="B3363" t="s">
        <v>5538</v>
      </c>
      <c r="C3363" s="2" t="s">
        <v>5539</v>
      </c>
      <c r="D3363" t="s">
        <v>282</v>
      </c>
      <c r="E3363" s="3" t="s">
        <v>152</v>
      </c>
      <c r="F3363" s="14" t="s">
        <v>119</v>
      </c>
      <c r="G3363" s="4" t="s">
        <v>5210</v>
      </c>
      <c r="H3363" s="4" t="s">
        <v>121</v>
      </c>
      <c r="I3363" s="4" t="s">
        <v>5540</v>
      </c>
      <c r="J3363" s="4" t="s">
        <v>121</v>
      </c>
      <c r="K3363" t="s">
        <v>5262</v>
      </c>
      <c r="L3363" t="s">
        <v>5344</v>
      </c>
      <c r="M3363" t="s">
        <v>1444</v>
      </c>
      <c r="N3363" s="1" t="s">
        <v>247</v>
      </c>
    </row>
    <row r="3364" spans="1:14" x14ac:dyDescent="0.3">
      <c r="A3364" s="1" t="s">
        <v>137</v>
      </c>
      <c r="B3364" t="s">
        <v>5538</v>
      </c>
      <c r="C3364" s="2" t="s">
        <v>5541</v>
      </c>
      <c r="D3364" t="s">
        <v>282</v>
      </c>
      <c r="E3364" s="10" t="s">
        <v>187</v>
      </c>
      <c r="F3364" s="14" t="s">
        <v>119</v>
      </c>
      <c r="G3364" s="4" t="s">
        <v>5210</v>
      </c>
      <c r="H3364" s="4" t="s">
        <v>121</v>
      </c>
      <c r="I3364" s="4" t="s">
        <v>5540</v>
      </c>
      <c r="J3364" s="4" t="s">
        <v>121</v>
      </c>
      <c r="K3364" t="s">
        <v>5262</v>
      </c>
      <c r="L3364" t="s">
        <v>5344</v>
      </c>
      <c r="M3364" t="s">
        <v>1444</v>
      </c>
      <c r="N3364" s="1" t="s">
        <v>247</v>
      </c>
    </row>
    <row r="3365" spans="1:14" x14ac:dyDescent="0.3">
      <c r="A3365" s="1" t="s">
        <v>137</v>
      </c>
      <c r="B3365" t="s">
        <v>5538</v>
      </c>
      <c r="C3365" s="2" t="s">
        <v>5542</v>
      </c>
      <c r="D3365" t="s">
        <v>282</v>
      </c>
      <c r="E3365" s="10" t="s">
        <v>187</v>
      </c>
      <c r="F3365" s="14" t="s">
        <v>119</v>
      </c>
      <c r="G3365" s="4" t="s">
        <v>5210</v>
      </c>
      <c r="H3365" s="4" t="s">
        <v>121</v>
      </c>
      <c r="I3365" s="4" t="s">
        <v>5540</v>
      </c>
      <c r="J3365" s="4" t="s">
        <v>121</v>
      </c>
      <c r="K3365" t="s">
        <v>5262</v>
      </c>
      <c r="L3365" t="s">
        <v>5344</v>
      </c>
      <c r="M3365" t="s">
        <v>1444</v>
      </c>
      <c r="N3365" s="1" t="s">
        <v>247</v>
      </c>
    </row>
    <row r="3366" spans="1:14" x14ac:dyDescent="0.3">
      <c r="A3366" s="1" t="s">
        <v>137</v>
      </c>
      <c r="B3366" t="s">
        <v>5538</v>
      </c>
      <c r="C3366" s="2" t="s">
        <v>5543</v>
      </c>
      <c r="D3366" t="s">
        <v>282</v>
      </c>
      <c r="E3366" s="3" t="s">
        <v>152</v>
      </c>
      <c r="F3366" s="14" t="s">
        <v>119</v>
      </c>
      <c r="G3366" s="4" t="s">
        <v>5210</v>
      </c>
      <c r="H3366" s="4" t="s">
        <v>121</v>
      </c>
      <c r="I3366" s="4" t="s">
        <v>5540</v>
      </c>
      <c r="J3366" s="4" t="s">
        <v>121</v>
      </c>
      <c r="K3366" t="s">
        <v>5262</v>
      </c>
      <c r="L3366" t="s">
        <v>5344</v>
      </c>
      <c r="M3366" t="s">
        <v>1444</v>
      </c>
      <c r="N3366" s="1" t="s">
        <v>247</v>
      </c>
    </row>
    <row r="3367" spans="1:14" x14ac:dyDescent="0.3">
      <c r="A3367" s="1" t="s">
        <v>137</v>
      </c>
      <c r="B3367" t="s">
        <v>5538</v>
      </c>
      <c r="C3367" s="2" t="s">
        <v>5544</v>
      </c>
      <c r="D3367" t="s">
        <v>282</v>
      </c>
      <c r="E3367" s="3" t="s">
        <v>152</v>
      </c>
      <c r="F3367" s="14" t="s">
        <v>119</v>
      </c>
      <c r="G3367" s="4" t="s">
        <v>5210</v>
      </c>
      <c r="H3367" s="4" t="s">
        <v>121</v>
      </c>
      <c r="I3367" s="4" t="s">
        <v>5540</v>
      </c>
      <c r="J3367" s="4" t="s">
        <v>121</v>
      </c>
      <c r="K3367" t="s">
        <v>5262</v>
      </c>
      <c r="L3367" t="s">
        <v>5344</v>
      </c>
      <c r="M3367" t="s">
        <v>1444</v>
      </c>
      <c r="N3367" s="1" t="s">
        <v>247</v>
      </c>
    </row>
    <row r="3368" spans="1:14" x14ac:dyDescent="0.3">
      <c r="A3368" s="1" t="s">
        <v>137</v>
      </c>
      <c r="B3368" t="s">
        <v>5538</v>
      </c>
      <c r="C3368" s="2" t="s">
        <v>5545</v>
      </c>
      <c r="D3368" t="s">
        <v>282</v>
      </c>
      <c r="E3368" s="3" t="s">
        <v>152</v>
      </c>
      <c r="F3368" s="14" t="s">
        <v>119</v>
      </c>
      <c r="G3368" s="4" t="s">
        <v>5210</v>
      </c>
      <c r="H3368" s="4" t="s">
        <v>121</v>
      </c>
      <c r="I3368" s="4" t="s">
        <v>5540</v>
      </c>
      <c r="J3368" s="4" t="s">
        <v>121</v>
      </c>
      <c r="K3368" t="s">
        <v>5262</v>
      </c>
      <c r="L3368" t="s">
        <v>5344</v>
      </c>
      <c r="M3368" t="s">
        <v>1444</v>
      </c>
      <c r="N3368" s="1" t="s">
        <v>247</v>
      </c>
    </row>
    <row r="3369" spans="1:14" x14ac:dyDescent="0.3">
      <c r="A3369" s="1" t="s">
        <v>137</v>
      </c>
      <c r="B3369" t="s">
        <v>5538</v>
      </c>
      <c r="C3369" s="2" t="s">
        <v>5546</v>
      </c>
      <c r="D3369" t="s">
        <v>282</v>
      </c>
      <c r="E3369" s="3" t="s">
        <v>152</v>
      </c>
      <c r="F3369" s="14" t="s">
        <v>119</v>
      </c>
      <c r="G3369" s="4" t="s">
        <v>5210</v>
      </c>
      <c r="H3369" s="4" t="s">
        <v>121</v>
      </c>
      <c r="I3369" s="4" t="s">
        <v>5540</v>
      </c>
      <c r="J3369" s="4" t="s">
        <v>121</v>
      </c>
      <c r="K3369" t="s">
        <v>5262</v>
      </c>
      <c r="L3369" t="s">
        <v>5344</v>
      </c>
      <c r="M3369" t="s">
        <v>1444</v>
      </c>
      <c r="N3369" t="s">
        <v>247</v>
      </c>
    </row>
    <row r="3370" spans="1:14" x14ac:dyDescent="0.3">
      <c r="A3370" s="1" t="s">
        <v>137</v>
      </c>
      <c r="B3370" t="s">
        <v>5538</v>
      </c>
      <c r="C3370" s="2" t="s">
        <v>5547</v>
      </c>
      <c r="D3370" t="s">
        <v>282</v>
      </c>
      <c r="E3370" s="10" t="s">
        <v>187</v>
      </c>
      <c r="F3370" s="14" t="s">
        <v>119</v>
      </c>
      <c r="G3370" s="4" t="s">
        <v>5210</v>
      </c>
      <c r="H3370" s="4" t="s">
        <v>121</v>
      </c>
      <c r="I3370" s="4" t="s">
        <v>5540</v>
      </c>
      <c r="J3370" s="4" t="s">
        <v>121</v>
      </c>
      <c r="K3370" t="s">
        <v>5262</v>
      </c>
      <c r="L3370" t="s">
        <v>5344</v>
      </c>
      <c r="M3370" t="s">
        <v>1444</v>
      </c>
      <c r="N3370" s="1" t="s">
        <v>247</v>
      </c>
    </row>
    <row r="3371" spans="1:14" x14ac:dyDescent="0.3">
      <c r="A3371" s="1" t="s">
        <v>137</v>
      </c>
      <c r="B3371" t="s">
        <v>5538</v>
      </c>
      <c r="C3371" s="2" t="s">
        <v>5548</v>
      </c>
      <c r="D3371" t="s">
        <v>282</v>
      </c>
      <c r="E3371" s="10" t="s">
        <v>187</v>
      </c>
      <c r="F3371" s="14" t="s">
        <v>119</v>
      </c>
      <c r="G3371" s="4" t="s">
        <v>5210</v>
      </c>
      <c r="H3371" s="4" t="s">
        <v>121</v>
      </c>
      <c r="I3371" s="4" t="s">
        <v>5540</v>
      </c>
      <c r="J3371" s="4" t="s">
        <v>121</v>
      </c>
      <c r="K3371" t="s">
        <v>5262</v>
      </c>
      <c r="L3371" t="s">
        <v>5344</v>
      </c>
      <c r="M3371" t="s">
        <v>1444</v>
      </c>
      <c r="N3371" s="1" t="s">
        <v>247</v>
      </c>
    </row>
    <row r="3372" spans="1:14" x14ac:dyDescent="0.3">
      <c r="A3372" s="1" t="s">
        <v>137</v>
      </c>
      <c r="B3372" t="s">
        <v>5538</v>
      </c>
      <c r="C3372" s="2" t="s">
        <v>5549</v>
      </c>
      <c r="D3372" t="s">
        <v>282</v>
      </c>
      <c r="E3372" s="3" t="s">
        <v>152</v>
      </c>
      <c r="F3372" s="14" t="s">
        <v>119</v>
      </c>
      <c r="G3372" s="4" t="s">
        <v>5210</v>
      </c>
      <c r="H3372" s="4" t="s">
        <v>121</v>
      </c>
      <c r="I3372" s="4" t="s">
        <v>5540</v>
      </c>
      <c r="J3372" s="4" t="s">
        <v>121</v>
      </c>
      <c r="K3372" t="s">
        <v>5262</v>
      </c>
      <c r="L3372" t="s">
        <v>5344</v>
      </c>
      <c r="M3372" t="s">
        <v>1444</v>
      </c>
      <c r="N3372" s="1" t="s">
        <v>247</v>
      </c>
    </row>
    <row r="3373" spans="1:14" x14ac:dyDescent="0.3">
      <c r="A3373" s="1" t="s">
        <v>137</v>
      </c>
      <c r="B3373" t="s">
        <v>5550</v>
      </c>
      <c r="C3373" s="2" t="s">
        <v>5551</v>
      </c>
      <c r="D3373" t="s">
        <v>282</v>
      </c>
      <c r="E3373" s="3" t="s">
        <v>152</v>
      </c>
      <c r="F3373" s="14" t="s">
        <v>119</v>
      </c>
      <c r="G3373" s="4" t="s">
        <v>5210</v>
      </c>
      <c r="H3373" s="4" t="s">
        <v>121</v>
      </c>
      <c r="I3373" s="4" t="s">
        <v>1211</v>
      </c>
      <c r="J3373" s="4" t="s">
        <v>121</v>
      </c>
      <c r="K3373" t="s">
        <v>254</v>
      </c>
      <c r="L3373" t="s">
        <v>5211</v>
      </c>
      <c r="M3373" t="s">
        <v>5223</v>
      </c>
      <c r="N3373" s="1" t="s">
        <v>247</v>
      </c>
    </row>
    <row r="3374" spans="1:14" x14ac:dyDescent="0.3">
      <c r="A3374" s="1" t="s">
        <v>137</v>
      </c>
      <c r="B3374" t="s">
        <v>5552</v>
      </c>
      <c r="C3374" s="2" t="s">
        <v>5553</v>
      </c>
      <c r="D3374" t="s">
        <v>282</v>
      </c>
      <c r="E3374" s="3" t="s">
        <v>152</v>
      </c>
      <c r="F3374" s="14" t="s">
        <v>119</v>
      </c>
      <c r="G3374" s="4" t="s">
        <v>5210</v>
      </c>
      <c r="H3374" s="4" t="s">
        <v>121</v>
      </c>
      <c r="I3374" s="4" t="s">
        <v>5527</v>
      </c>
      <c r="J3374" s="4" t="s">
        <v>121</v>
      </c>
      <c r="K3374" t="s">
        <v>254</v>
      </c>
      <c r="L3374" t="s">
        <v>5211</v>
      </c>
      <c r="M3374" t="s">
        <v>5554</v>
      </c>
      <c r="N3374" s="1" t="s">
        <v>247</v>
      </c>
    </row>
    <row r="3375" spans="1:14" x14ac:dyDescent="0.3">
      <c r="A3375" s="1" t="s">
        <v>137</v>
      </c>
      <c r="B3375" t="s">
        <v>5555</v>
      </c>
      <c r="C3375" s="2" t="s">
        <v>5556</v>
      </c>
      <c r="D3375" t="s">
        <v>282</v>
      </c>
      <c r="E3375" s="3" t="s">
        <v>152</v>
      </c>
      <c r="F3375" s="14" t="s">
        <v>119</v>
      </c>
      <c r="G3375" s="4" t="s">
        <v>5210</v>
      </c>
      <c r="H3375" s="4" t="s">
        <v>121</v>
      </c>
      <c r="I3375" s="4" t="s">
        <v>1980</v>
      </c>
      <c r="J3375" s="4" t="s">
        <v>121</v>
      </c>
      <c r="K3375" t="s">
        <v>254</v>
      </c>
      <c r="L3375" t="s">
        <v>5211</v>
      </c>
      <c r="M3375" t="s">
        <v>5557</v>
      </c>
      <c r="N3375" t="s">
        <v>247</v>
      </c>
    </row>
    <row r="3376" spans="1:14" x14ac:dyDescent="0.3">
      <c r="A3376" s="1" t="s">
        <v>137</v>
      </c>
      <c r="B3376" t="s">
        <v>5555</v>
      </c>
      <c r="C3376" s="2" t="s">
        <v>5558</v>
      </c>
      <c r="D3376" t="s">
        <v>282</v>
      </c>
      <c r="E3376" s="3" t="s">
        <v>152</v>
      </c>
      <c r="F3376" s="14" t="s">
        <v>119</v>
      </c>
      <c r="G3376" s="4" t="s">
        <v>5210</v>
      </c>
      <c r="H3376" s="4" t="s">
        <v>121</v>
      </c>
      <c r="I3376" s="4" t="s">
        <v>1980</v>
      </c>
      <c r="J3376" s="4" t="s">
        <v>121</v>
      </c>
      <c r="K3376" t="s">
        <v>254</v>
      </c>
      <c r="L3376" t="s">
        <v>5211</v>
      </c>
      <c r="M3376" t="s">
        <v>5557</v>
      </c>
      <c r="N3376" t="s">
        <v>247</v>
      </c>
    </row>
    <row r="3377" spans="1:14" x14ac:dyDescent="0.3">
      <c r="A3377" s="1" t="s">
        <v>137</v>
      </c>
      <c r="B3377" t="s">
        <v>5559</v>
      </c>
      <c r="C3377" s="2" t="s">
        <v>5560</v>
      </c>
      <c r="D3377" t="s">
        <v>282</v>
      </c>
      <c r="E3377" s="3" t="s">
        <v>152</v>
      </c>
      <c r="F3377" s="14" t="s">
        <v>119</v>
      </c>
      <c r="G3377" s="4" t="s">
        <v>5210</v>
      </c>
      <c r="H3377" s="4" t="s">
        <v>121</v>
      </c>
      <c r="I3377" s="4" t="s">
        <v>1211</v>
      </c>
      <c r="J3377" s="4" t="s">
        <v>121</v>
      </c>
      <c r="K3377" t="s">
        <v>5262</v>
      </c>
      <c r="L3377" t="s">
        <v>5344</v>
      </c>
      <c r="M3377" t="s">
        <v>5561</v>
      </c>
      <c r="N3377" s="1" t="s">
        <v>247</v>
      </c>
    </row>
    <row r="3378" spans="1:14" x14ac:dyDescent="0.3">
      <c r="A3378" s="1" t="s">
        <v>137</v>
      </c>
      <c r="B3378" t="s">
        <v>5559</v>
      </c>
      <c r="C3378" s="2" t="s">
        <v>5562</v>
      </c>
      <c r="D3378" t="s">
        <v>282</v>
      </c>
      <c r="E3378" s="3" t="s">
        <v>152</v>
      </c>
      <c r="F3378" s="14" t="s">
        <v>119</v>
      </c>
      <c r="G3378" s="4" t="s">
        <v>5210</v>
      </c>
      <c r="H3378" s="4" t="s">
        <v>121</v>
      </c>
      <c r="I3378" s="4" t="s">
        <v>1211</v>
      </c>
      <c r="J3378" s="4" t="s">
        <v>121</v>
      </c>
      <c r="K3378" t="s">
        <v>254</v>
      </c>
      <c r="L3378" t="s">
        <v>5344</v>
      </c>
      <c r="M3378" t="s">
        <v>5561</v>
      </c>
      <c r="N3378" t="s">
        <v>247</v>
      </c>
    </row>
    <row r="3379" spans="1:14" x14ac:dyDescent="0.3">
      <c r="A3379" s="1" t="s">
        <v>137</v>
      </c>
      <c r="B3379" t="s">
        <v>5559</v>
      </c>
      <c r="C3379" s="2" t="s">
        <v>5563</v>
      </c>
      <c r="D3379" t="s">
        <v>282</v>
      </c>
      <c r="E3379" s="3" t="s">
        <v>152</v>
      </c>
      <c r="F3379" s="14" t="s">
        <v>119</v>
      </c>
      <c r="G3379" s="4" t="s">
        <v>5210</v>
      </c>
      <c r="H3379" s="4" t="s">
        <v>121</v>
      </c>
      <c r="I3379" s="4" t="s">
        <v>1211</v>
      </c>
      <c r="J3379" s="4" t="s">
        <v>121</v>
      </c>
      <c r="K3379" t="s">
        <v>254</v>
      </c>
      <c r="L3379" t="s">
        <v>5344</v>
      </c>
      <c r="M3379" t="s">
        <v>5564</v>
      </c>
      <c r="N3379" s="1" t="s">
        <v>247</v>
      </c>
    </row>
    <row r="3380" spans="1:14" x14ac:dyDescent="0.3">
      <c r="A3380" s="1" t="s">
        <v>137</v>
      </c>
      <c r="B3380" t="s">
        <v>5559</v>
      </c>
      <c r="C3380" s="2" t="s">
        <v>5565</v>
      </c>
      <c r="D3380" t="s">
        <v>282</v>
      </c>
      <c r="E3380" s="3" t="s">
        <v>152</v>
      </c>
      <c r="F3380" s="14" t="s">
        <v>119</v>
      </c>
      <c r="G3380" s="4" t="s">
        <v>5210</v>
      </c>
      <c r="H3380" s="4" t="s">
        <v>121</v>
      </c>
      <c r="I3380" s="4" t="s">
        <v>1211</v>
      </c>
      <c r="J3380" s="4" t="s">
        <v>121</v>
      </c>
      <c r="K3380" t="s">
        <v>254</v>
      </c>
      <c r="L3380" t="s">
        <v>5344</v>
      </c>
      <c r="M3380" t="s">
        <v>5566</v>
      </c>
      <c r="N3380" s="1" t="s">
        <v>247</v>
      </c>
    </row>
    <row r="3381" spans="1:14" x14ac:dyDescent="0.3">
      <c r="A3381" s="1" t="s">
        <v>137</v>
      </c>
      <c r="B3381" t="s">
        <v>5559</v>
      </c>
      <c r="C3381" s="2" t="s">
        <v>5567</v>
      </c>
      <c r="D3381" t="s">
        <v>282</v>
      </c>
      <c r="E3381" s="3" t="s">
        <v>152</v>
      </c>
      <c r="F3381" s="14" t="s">
        <v>119</v>
      </c>
      <c r="G3381" s="4" t="s">
        <v>5210</v>
      </c>
      <c r="H3381" s="4" t="s">
        <v>121</v>
      </c>
      <c r="I3381" s="4" t="s">
        <v>1211</v>
      </c>
      <c r="J3381" s="4" t="s">
        <v>121</v>
      </c>
      <c r="K3381" t="s">
        <v>254</v>
      </c>
      <c r="L3381" t="s">
        <v>5344</v>
      </c>
      <c r="M3381" t="s">
        <v>5568</v>
      </c>
      <c r="N3381" s="1" t="s">
        <v>247</v>
      </c>
    </row>
    <row r="3382" spans="1:14" x14ac:dyDescent="0.3">
      <c r="A3382" s="1" t="s">
        <v>137</v>
      </c>
      <c r="B3382" t="s">
        <v>5559</v>
      </c>
      <c r="C3382" s="2" t="s">
        <v>5569</v>
      </c>
      <c r="D3382" t="s">
        <v>282</v>
      </c>
      <c r="E3382" s="3" t="s">
        <v>152</v>
      </c>
      <c r="F3382" s="14" t="s">
        <v>119</v>
      </c>
      <c r="G3382" s="4" t="s">
        <v>5210</v>
      </c>
      <c r="H3382" s="4" t="s">
        <v>121</v>
      </c>
      <c r="I3382" s="4" t="s">
        <v>1211</v>
      </c>
      <c r="J3382" s="4" t="s">
        <v>121</v>
      </c>
      <c r="K3382" t="s">
        <v>254</v>
      </c>
      <c r="L3382" t="s">
        <v>5344</v>
      </c>
      <c r="M3382" t="s">
        <v>5570</v>
      </c>
      <c r="N3382" s="1" t="s">
        <v>247</v>
      </c>
    </row>
    <row r="3383" spans="1:14" x14ac:dyDescent="0.3">
      <c r="A3383" s="1" t="s">
        <v>137</v>
      </c>
      <c r="B3383" t="s">
        <v>5559</v>
      </c>
      <c r="C3383" s="2" t="s">
        <v>5571</v>
      </c>
      <c r="D3383" t="s">
        <v>282</v>
      </c>
      <c r="E3383" s="3" t="s">
        <v>152</v>
      </c>
      <c r="F3383" s="14" t="s">
        <v>119</v>
      </c>
      <c r="G3383" s="4" t="s">
        <v>5210</v>
      </c>
      <c r="H3383" s="4" t="s">
        <v>121</v>
      </c>
      <c r="I3383" s="4" t="s">
        <v>1211</v>
      </c>
      <c r="J3383" s="4" t="s">
        <v>121</v>
      </c>
      <c r="K3383" t="s">
        <v>254</v>
      </c>
      <c r="L3383" t="s">
        <v>5344</v>
      </c>
      <c r="M3383" t="s">
        <v>5572</v>
      </c>
      <c r="N3383" t="s">
        <v>247</v>
      </c>
    </row>
    <row r="3384" spans="1:14" x14ac:dyDescent="0.3">
      <c r="A3384" s="1" t="s">
        <v>137</v>
      </c>
      <c r="B3384" t="s">
        <v>5559</v>
      </c>
      <c r="C3384" s="2" t="s">
        <v>5573</v>
      </c>
      <c r="D3384" t="s">
        <v>282</v>
      </c>
      <c r="E3384" s="3" t="s">
        <v>152</v>
      </c>
      <c r="F3384" s="14" t="s">
        <v>119</v>
      </c>
      <c r="G3384" s="4" t="s">
        <v>5210</v>
      </c>
      <c r="H3384" s="4" t="s">
        <v>121</v>
      </c>
      <c r="I3384" s="4" t="s">
        <v>1211</v>
      </c>
      <c r="J3384" s="4" t="s">
        <v>121</v>
      </c>
      <c r="K3384" t="s">
        <v>5262</v>
      </c>
      <c r="L3384" t="s">
        <v>5344</v>
      </c>
      <c r="M3384" t="s">
        <v>5561</v>
      </c>
      <c r="N3384" s="1" t="s">
        <v>247</v>
      </c>
    </row>
    <row r="3385" spans="1:14" x14ac:dyDescent="0.3">
      <c r="A3385" s="1" t="s">
        <v>137</v>
      </c>
      <c r="B3385" t="s">
        <v>5559</v>
      </c>
      <c r="C3385" s="2" t="s">
        <v>5574</v>
      </c>
      <c r="D3385" t="s">
        <v>282</v>
      </c>
      <c r="E3385" s="3" t="s">
        <v>152</v>
      </c>
      <c r="F3385" s="14" t="s">
        <v>119</v>
      </c>
      <c r="G3385" s="4" t="s">
        <v>5210</v>
      </c>
      <c r="H3385" s="4" t="s">
        <v>121</v>
      </c>
      <c r="I3385" s="4" t="s">
        <v>1211</v>
      </c>
      <c r="J3385" s="4" t="s">
        <v>121</v>
      </c>
      <c r="K3385" t="s">
        <v>254</v>
      </c>
      <c r="L3385" t="s">
        <v>5344</v>
      </c>
      <c r="M3385" t="s">
        <v>5575</v>
      </c>
      <c r="N3385" s="1" t="s">
        <v>247</v>
      </c>
    </row>
    <row r="3386" spans="1:14" x14ac:dyDescent="0.3">
      <c r="A3386" s="1" t="s">
        <v>137</v>
      </c>
      <c r="B3386" t="s">
        <v>5559</v>
      </c>
      <c r="C3386" s="2" t="s">
        <v>5576</v>
      </c>
      <c r="D3386" t="s">
        <v>282</v>
      </c>
      <c r="E3386" s="3" t="s">
        <v>152</v>
      </c>
      <c r="F3386" s="14" t="s">
        <v>119</v>
      </c>
      <c r="G3386" s="4" t="s">
        <v>5210</v>
      </c>
      <c r="H3386" s="4" t="s">
        <v>121</v>
      </c>
      <c r="I3386" s="4" t="s">
        <v>1211</v>
      </c>
      <c r="J3386" s="4" t="s">
        <v>121</v>
      </c>
      <c r="K3386" t="s">
        <v>5262</v>
      </c>
      <c r="L3386" t="s">
        <v>5344</v>
      </c>
      <c r="M3386" t="s">
        <v>5561</v>
      </c>
      <c r="N3386" s="1" t="s">
        <v>247</v>
      </c>
    </row>
    <row r="3387" spans="1:14" x14ac:dyDescent="0.3">
      <c r="A3387" s="1" t="s">
        <v>137</v>
      </c>
      <c r="B3387" t="s">
        <v>5559</v>
      </c>
      <c r="C3387" s="2" t="s">
        <v>5577</v>
      </c>
      <c r="D3387" t="s">
        <v>282</v>
      </c>
      <c r="E3387" s="3" t="s">
        <v>152</v>
      </c>
      <c r="F3387" s="14" t="s">
        <v>119</v>
      </c>
      <c r="G3387" s="4" t="s">
        <v>5210</v>
      </c>
      <c r="H3387" s="4" t="s">
        <v>121</v>
      </c>
      <c r="I3387" s="4" t="s">
        <v>1211</v>
      </c>
      <c r="J3387" s="4" t="s">
        <v>121</v>
      </c>
      <c r="K3387" t="s">
        <v>254</v>
      </c>
      <c r="L3387" t="s">
        <v>5344</v>
      </c>
      <c r="M3387" t="s">
        <v>5578</v>
      </c>
      <c r="N3387" s="1" t="s">
        <v>247</v>
      </c>
    </row>
    <row r="3388" spans="1:14" x14ac:dyDescent="0.3">
      <c r="A3388" s="1" t="s">
        <v>137</v>
      </c>
      <c r="B3388" t="s">
        <v>5559</v>
      </c>
      <c r="C3388" s="2" t="s">
        <v>5579</v>
      </c>
      <c r="D3388" t="s">
        <v>282</v>
      </c>
      <c r="E3388" s="3" t="s">
        <v>152</v>
      </c>
      <c r="F3388" s="14" t="s">
        <v>119</v>
      </c>
      <c r="G3388" s="4" t="s">
        <v>5210</v>
      </c>
      <c r="H3388" s="4" t="s">
        <v>121</v>
      </c>
      <c r="I3388" s="4" t="s">
        <v>1211</v>
      </c>
      <c r="J3388" s="4" t="s">
        <v>121</v>
      </c>
      <c r="K3388" t="s">
        <v>254</v>
      </c>
      <c r="L3388" t="s">
        <v>5344</v>
      </c>
      <c r="M3388" t="s">
        <v>5580</v>
      </c>
      <c r="N3388" s="1" t="s">
        <v>247</v>
      </c>
    </row>
    <row r="3389" spans="1:14" x14ac:dyDescent="0.3">
      <c r="A3389" s="1" t="s">
        <v>137</v>
      </c>
      <c r="B3389" t="s">
        <v>5559</v>
      </c>
      <c r="C3389" s="2" t="s">
        <v>5581</v>
      </c>
      <c r="D3389" t="s">
        <v>282</v>
      </c>
      <c r="E3389" s="3" t="s">
        <v>152</v>
      </c>
      <c r="F3389" s="14" t="s">
        <v>119</v>
      </c>
      <c r="G3389" s="4" t="s">
        <v>5210</v>
      </c>
      <c r="H3389" s="4" t="s">
        <v>121</v>
      </c>
      <c r="I3389" s="4" t="s">
        <v>1211</v>
      </c>
      <c r="J3389" s="4" t="s">
        <v>121</v>
      </c>
      <c r="K3389" t="s">
        <v>254</v>
      </c>
      <c r="L3389" t="s">
        <v>5344</v>
      </c>
      <c r="M3389" t="s">
        <v>5582</v>
      </c>
      <c r="N3389" s="1" t="s">
        <v>247</v>
      </c>
    </row>
    <row r="3390" spans="1:14" x14ac:dyDescent="0.3">
      <c r="A3390" s="1" t="s">
        <v>137</v>
      </c>
      <c r="B3390" t="s">
        <v>5559</v>
      </c>
      <c r="C3390" s="2" t="s">
        <v>5583</v>
      </c>
      <c r="D3390" t="s">
        <v>282</v>
      </c>
      <c r="E3390" s="3" t="s">
        <v>152</v>
      </c>
      <c r="F3390" s="14" t="s">
        <v>119</v>
      </c>
      <c r="G3390" s="4" t="s">
        <v>5210</v>
      </c>
      <c r="H3390" s="4" t="s">
        <v>121</v>
      </c>
      <c r="I3390" s="4" t="s">
        <v>1211</v>
      </c>
      <c r="J3390" s="4" t="s">
        <v>121</v>
      </c>
      <c r="K3390" t="s">
        <v>254</v>
      </c>
      <c r="L3390" t="s">
        <v>5344</v>
      </c>
      <c r="M3390" t="s">
        <v>5584</v>
      </c>
      <c r="N3390" s="1" t="s">
        <v>247</v>
      </c>
    </row>
    <row r="3391" spans="1:14" x14ac:dyDescent="0.3">
      <c r="A3391" s="1" t="s">
        <v>137</v>
      </c>
      <c r="B3391" t="s">
        <v>5559</v>
      </c>
      <c r="C3391" s="2" t="s">
        <v>5585</v>
      </c>
      <c r="D3391" t="s">
        <v>282</v>
      </c>
      <c r="E3391" s="3" t="s">
        <v>152</v>
      </c>
      <c r="F3391" s="14" t="s">
        <v>119</v>
      </c>
      <c r="G3391" s="4" t="s">
        <v>5210</v>
      </c>
      <c r="H3391" s="4" t="s">
        <v>121</v>
      </c>
      <c r="I3391" s="4" t="s">
        <v>1211</v>
      </c>
      <c r="J3391" s="4" t="s">
        <v>121</v>
      </c>
      <c r="K3391" t="s">
        <v>254</v>
      </c>
      <c r="L3391" t="s">
        <v>5344</v>
      </c>
      <c r="M3391" t="s">
        <v>5586</v>
      </c>
      <c r="N3391" s="1" t="s">
        <v>247</v>
      </c>
    </row>
    <row r="3392" spans="1:14" x14ac:dyDescent="0.3">
      <c r="A3392" s="1" t="s">
        <v>137</v>
      </c>
      <c r="B3392" t="s">
        <v>5559</v>
      </c>
      <c r="C3392" s="2" t="s">
        <v>5587</v>
      </c>
      <c r="D3392" t="s">
        <v>282</v>
      </c>
      <c r="E3392" s="3" t="s">
        <v>152</v>
      </c>
      <c r="F3392" s="14" t="s">
        <v>119</v>
      </c>
      <c r="G3392" s="4" t="s">
        <v>5210</v>
      </c>
      <c r="H3392" s="4" t="s">
        <v>121</v>
      </c>
      <c r="I3392" s="4" t="s">
        <v>1211</v>
      </c>
      <c r="J3392" s="4" t="s">
        <v>121</v>
      </c>
      <c r="K3392" t="s">
        <v>254</v>
      </c>
      <c r="L3392" t="s">
        <v>5344</v>
      </c>
      <c r="M3392" t="s">
        <v>5588</v>
      </c>
      <c r="N3392" t="s">
        <v>247</v>
      </c>
    </row>
    <row r="3393" spans="1:14" x14ac:dyDescent="0.3">
      <c r="A3393" s="1" t="s">
        <v>137</v>
      </c>
      <c r="B3393" t="s">
        <v>5559</v>
      </c>
      <c r="C3393" s="2" t="s">
        <v>5589</v>
      </c>
      <c r="D3393" t="s">
        <v>282</v>
      </c>
      <c r="E3393" s="3" t="s">
        <v>152</v>
      </c>
      <c r="F3393" s="14" t="s">
        <v>119</v>
      </c>
      <c r="G3393" s="4" t="s">
        <v>5210</v>
      </c>
      <c r="H3393" s="4" t="s">
        <v>121</v>
      </c>
      <c r="I3393" s="4" t="s">
        <v>1211</v>
      </c>
      <c r="J3393" s="4" t="s">
        <v>121</v>
      </c>
      <c r="K3393" t="s">
        <v>254</v>
      </c>
      <c r="L3393" t="s">
        <v>5344</v>
      </c>
      <c r="M3393" t="s">
        <v>5590</v>
      </c>
      <c r="N3393" s="1" t="s">
        <v>247</v>
      </c>
    </row>
    <row r="3394" spans="1:14" x14ac:dyDescent="0.3">
      <c r="A3394" s="1" t="s">
        <v>137</v>
      </c>
      <c r="B3394" t="s">
        <v>5591</v>
      </c>
      <c r="C3394" s="2" t="s">
        <v>5592</v>
      </c>
      <c r="D3394" t="s">
        <v>282</v>
      </c>
      <c r="E3394" s="10" t="s">
        <v>187</v>
      </c>
      <c r="F3394" s="14" t="s">
        <v>119</v>
      </c>
      <c r="G3394" s="4" t="s">
        <v>5210</v>
      </c>
      <c r="H3394" s="4" t="s">
        <v>121</v>
      </c>
      <c r="I3394" s="9" t="s">
        <v>5593</v>
      </c>
      <c r="J3394" s="5" t="s">
        <v>120</v>
      </c>
      <c r="K3394" t="s">
        <v>254</v>
      </c>
      <c r="L3394" t="s">
        <v>5211</v>
      </c>
      <c r="M3394" s="16" t="s">
        <v>5594</v>
      </c>
      <c r="N3394" s="1" t="s">
        <v>247</v>
      </c>
    </row>
    <row r="3395" spans="1:14" x14ac:dyDescent="0.3">
      <c r="A3395" s="1" t="s">
        <v>137</v>
      </c>
      <c r="B3395" t="s">
        <v>5595</v>
      </c>
      <c r="C3395" s="2" t="s">
        <v>5596</v>
      </c>
      <c r="D3395" t="s">
        <v>282</v>
      </c>
      <c r="E3395" s="3" t="s">
        <v>152</v>
      </c>
      <c r="F3395" s="14" t="s">
        <v>119</v>
      </c>
      <c r="G3395" s="4" t="s">
        <v>5210</v>
      </c>
      <c r="H3395" s="4" t="s">
        <v>121</v>
      </c>
      <c r="I3395" s="4" t="s">
        <v>1980</v>
      </c>
      <c r="J3395" s="4" t="s">
        <v>121</v>
      </c>
      <c r="K3395" t="s">
        <v>254</v>
      </c>
      <c r="L3395" t="s">
        <v>5344</v>
      </c>
      <c r="M3395" t="s">
        <v>5597</v>
      </c>
      <c r="N3395" t="s">
        <v>247</v>
      </c>
    </row>
    <row r="3396" spans="1:14" x14ac:dyDescent="0.3">
      <c r="A3396" s="1" t="s">
        <v>137</v>
      </c>
      <c r="B3396" t="s">
        <v>5598</v>
      </c>
      <c r="C3396" s="2" t="s">
        <v>5599</v>
      </c>
      <c r="D3396" t="s">
        <v>282</v>
      </c>
      <c r="E3396" s="3" t="s">
        <v>152</v>
      </c>
      <c r="F3396" s="14" t="s">
        <v>119</v>
      </c>
      <c r="G3396" s="4" t="s">
        <v>5210</v>
      </c>
      <c r="H3396" s="4" t="s">
        <v>121</v>
      </c>
      <c r="I3396" s="4" t="s">
        <v>1980</v>
      </c>
      <c r="J3396" s="4" t="s">
        <v>121</v>
      </c>
      <c r="K3396" t="s">
        <v>254</v>
      </c>
      <c r="L3396" t="s">
        <v>5211</v>
      </c>
      <c r="M3396" t="s">
        <v>5600</v>
      </c>
      <c r="N3396" s="1" t="s">
        <v>247</v>
      </c>
    </row>
    <row r="3397" spans="1:14" x14ac:dyDescent="0.3">
      <c r="A3397" s="1" t="s">
        <v>137</v>
      </c>
      <c r="B3397" t="s">
        <v>5598</v>
      </c>
      <c r="C3397" s="2" t="s">
        <v>5601</v>
      </c>
      <c r="D3397" t="s">
        <v>282</v>
      </c>
      <c r="E3397" s="3" t="s">
        <v>152</v>
      </c>
      <c r="F3397" s="14" t="s">
        <v>119</v>
      </c>
      <c r="G3397" s="4" t="s">
        <v>5210</v>
      </c>
      <c r="H3397" s="4" t="s">
        <v>121</v>
      </c>
      <c r="I3397" s="4" t="s">
        <v>1980</v>
      </c>
      <c r="J3397" s="4" t="s">
        <v>121</v>
      </c>
      <c r="K3397" t="s">
        <v>254</v>
      </c>
      <c r="L3397" t="s">
        <v>5211</v>
      </c>
      <c r="M3397" t="s">
        <v>5600</v>
      </c>
      <c r="N3397" s="1" t="s">
        <v>247</v>
      </c>
    </row>
    <row r="3398" spans="1:14" x14ac:dyDescent="0.3">
      <c r="A3398" s="1" t="s">
        <v>137</v>
      </c>
      <c r="B3398" t="s">
        <v>5602</v>
      </c>
      <c r="C3398" s="2" t="s">
        <v>5603</v>
      </c>
      <c r="D3398" t="s">
        <v>282</v>
      </c>
      <c r="E3398" s="3" t="s">
        <v>152</v>
      </c>
      <c r="F3398" s="14" t="s">
        <v>119</v>
      </c>
      <c r="G3398" s="4" t="s">
        <v>5210</v>
      </c>
      <c r="H3398" s="4" t="s">
        <v>121</v>
      </c>
      <c r="I3398" s="5" t="s">
        <v>5604</v>
      </c>
      <c r="J3398" s="5" t="s">
        <v>120</v>
      </c>
      <c r="K3398" t="s">
        <v>235</v>
      </c>
      <c r="L3398" t="s">
        <v>5344</v>
      </c>
      <c r="M3398" t="s">
        <v>5605</v>
      </c>
      <c r="N3398" s="1" t="s">
        <v>247</v>
      </c>
    </row>
    <row r="3399" spans="1:14" x14ac:dyDescent="0.3">
      <c r="A3399" s="1" t="s">
        <v>137</v>
      </c>
      <c r="B3399" t="s">
        <v>5602</v>
      </c>
      <c r="C3399" s="2" t="s">
        <v>5606</v>
      </c>
      <c r="D3399" t="s">
        <v>282</v>
      </c>
      <c r="E3399" s="3" t="s">
        <v>152</v>
      </c>
      <c r="F3399" s="14" t="s">
        <v>119</v>
      </c>
      <c r="G3399" s="4" t="s">
        <v>5210</v>
      </c>
      <c r="H3399" s="4" t="s">
        <v>121</v>
      </c>
      <c r="I3399" s="5" t="s">
        <v>5604</v>
      </c>
      <c r="J3399" s="5" t="s">
        <v>120</v>
      </c>
      <c r="K3399" t="s">
        <v>254</v>
      </c>
      <c r="L3399" t="s">
        <v>5344</v>
      </c>
      <c r="M3399" t="s">
        <v>5605</v>
      </c>
      <c r="N3399" s="1" t="s">
        <v>247</v>
      </c>
    </row>
    <row r="3400" spans="1:14" x14ac:dyDescent="0.3">
      <c r="A3400" s="1" t="s">
        <v>137</v>
      </c>
      <c r="B3400" t="s">
        <v>5602</v>
      </c>
      <c r="C3400" s="2" t="s">
        <v>5607</v>
      </c>
      <c r="D3400" t="s">
        <v>282</v>
      </c>
      <c r="E3400" s="3" t="s">
        <v>152</v>
      </c>
      <c r="F3400" s="14" t="s">
        <v>119</v>
      </c>
      <c r="G3400" s="4" t="s">
        <v>5210</v>
      </c>
      <c r="H3400" s="4" t="s">
        <v>121</v>
      </c>
      <c r="I3400" s="5" t="s">
        <v>5604</v>
      </c>
      <c r="J3400" s="5" t="s">
        <v>120</v>
      </c>
      <c r="K3400" t="s">
        <v>235</v>
      </c>
      <c r="L3400" t="s">
        <v>5344</v>
      </c>
      <c r="M3400" t="s">
        <v>5605</v>
      </c>
      <c r="N3400" s="1" t="s">
        <v>247</v>
      </c>
    </row>
    <row r="3401" spans="1:14" x14ac:dyDescent="0.3">
      <c r="A3401" s="1" t="s">
        <v>137</v>
      </c>
      <c r="B3401" t="s">
        <v>5602</v>
      </c>
      <c r="C3401" s="2" t="s">
        <v>5608</v>
      </c>
      <c r="D3401" t="s">
        <v>282</v>
      </c>
      <c r="E3401" s="3" t="s">
        <v>152</v>
      </c>
      <c r="F3401" s="14" t="s">
        <v>119</v>
      </c>
      <c r="G3401" s="4" t="s">
        <v>5210</v>
      </c>
      <c r="H3401" s="4" t="s">
        <v>121</v>
      </c>
      <c r="I3401" s="5" t="s">
        <v>5604</v>
      </c>
      <c r="J3401" s="5" t="s">
        <v>120</v>
      </c>
      <c r="K3401" t="s">
        <v>254</v>
      </c>
      <c r="L3401" t="s">
        <v>5344</v>
      </c>
      <c r="M3401" t="s">
        <v>5605</v>
      </c>
      <c r="N3401" t="s">
        <v>247</v>
      </c>
    </row>
    <row r="3402" spans="1:14" x14ac:dyDescent="0.3">
      <c r="A3402" s="1" t="s">
        <v>137</v>
      </c>
      <c r="B3402" t="s">
        <v>5602</v>
      </c>
      <c r="C3402" s="2" t="s">
        <v>5609</v>
      </c>
      <c r="D3402" t="s">
        <v>282</v>
      </c>
      <c r="E3402" s="3" t="s">
        <v>152</v>
      </c>
      <c r="F3402" s="14" t="s">
        <v>119</v>
      </c>
      <c r="G3402" s="4" t="s">
        <v>5210</v>
      </c>
      <c r="H3402" s="4" t="s">
        <v>121</v>
      </c>
      <c r="I3402" s="5" t="s">
        <v>5604</v>
      </c>
      <c r="J3402" s="5" t="s">
        <v>120</v>
      </c>
      <c r="K3402" t="s">
        <v>254</v>
      </c>
      <c r="L3402" t="s">
        <v>5344</v>
      </c>
      <c r="M3402" t="s">
        <v>5605</v>
      </c>
      <c r="N3402" s="1" t="s">
        <v>247</v>
      </c>
    </row>
    <row r="3403" spans="1:14" x14ac:dyDescent="0.3">
      <c r="A3403" s="1" t="s">
        <v>137</v>
      </c>
      <c r="B3403" t="s">
        <v>5602</v>
      </c>
      <c r="C3403" s="2" t="s">
        <v>5610</v>
      </c>
      <c r="D3403" t="s">
        <v>282</v>
      </c>
      <c r="E3403" s="3" t="s">
        <v>152</v>
      </c>
      <c r="F3403" s="14" t="s">
        <v>119</v>
      </c>
      <c r="G3403" s="4" t="s">
        <v>5210</v>
      </c>
      <c r="H3403" s="4" t="s">
        <v>121</v>
      </c>
      <c r="I3403" s="5" t="s">
        <v>5604</v>
      </c>
      <c r="J3403" s="5" t="s">
        <v>120</v>
      </c>
      <c r="K3403" t="s">
        <v>254</v>
      </c>
      <c r="L3403" t="s">
        <v>5344</v>
      </c>
      <c r="M3403" t="s">
        <v>5605</v>
      </c>
      <c r="N3403" s="1" t="s">
        <v>247</v>
      </c>
    </row>
    <row r="3404" spans="1:14" x14ac:dyDescent="0.3">
      <c r="A3404" s="1" t="s">
        <v>137</v>
      </c>
      <c r="B3404" t="s">
        <v>5602</v>
      </c>
      <c r="C3404" s="2" t="s">
        <v>5611</v>
      </c>
      <c r="D3404" t="s">
        <v>282</v>
      </c>
      <c r="E3404" s="3" t="s">
        <v>152</v>
      </c>
      <c r="F3404" s="14" t="s">
        <v>119</v>
      </c>
      <c r="G3404" s="4" t="s">
        <v>5210</v>
      </c>
      <c r="H3404" s="4" t="s">
        <v>121</v>
      </c>
      <c r="I3404" s="5" t="s">
        <v>5604</v>
      </c>
      <c r="J3404" s="5" t="s">
        <v>120</v>
      </c>
      <c r="K3404" t="s">
        <v>254</v>
      </c>
      <c r="L3404" t="s">
        <v>5344</v>
      </c>
      <c r="M3404" t="s">
        <v>5605</v>
      </c>
      <c r="N3404" s="1" t="s">
        <v>247</v>
      </c>
    </row>
    <row r="3405" spans="1:14" x14ac:dyDescent="0.3">
      <c r="A3405" s="1" t="s">
        <v>137</v>
      </c>
      <c r="B3405" t="s">
        <v>5602</v>
      </c>
      <c r="C3405" s="2" t="s">
        <v>5612</v>
      </c>
      <c r="D3405" t="s">
        <v>282</v>
      </c>
      <c r="E3405" s="3" t="s">
        <v>152</v>
      </c>
      <c r="F3405" s="14" t="s">
        <v>119</v>
      </c>
      <c r="G3405" s="4" t="s">
        <v>5210</v>
      </c>
      <c r="H3405" s="4" t="s">
        <v>121</v>
      </c>
      <c r="I3405" s="5" t="s">
        <v>5604</v>
      </c>
      <c r="J3405" s="5" t="s">
        <v>120</v>
      </c>
      <c r="K3405" t="s">
        <v>254</v>
      </c>
      <c r="L3405" t="s">
        <v>5344</v>
      </c>
      <c r="M3405" t="s">
        <v>5605</v>
      </c>
      <c r="N3405" t="s">
        <v>247</v>
      </c>
    </row>
    <row r="3406" spans="1:14" x14ac:dyDescent="0.3">
      <c r="A3406" s="1" t="s">
        <v>137</v>
      </c>
      <c r="B3406" t="s">
        <v>5602</v>
      </c>
      <c r="C3406" s="2" t="s">
        <v>5613</v>
      </c>
      <c r="D3406" t="s">
        <v>282</v>
      </c>
      <c r="E3406" s="3" t="s">
        <v>152</v>
      </c>
      <c r="F3406" s="14" t="s">
        <v>119</v>
      </c>
      <c r="G3406" s="4" t="s">
        <v>5210</v>
      </c>
      <c r="H3406" s="4" t="s">
        <v>121</v>
      </c>
      <c r="I3406" s="5" t="s">
        <v>5604</v>
      </c>
      <c r="J3406" s="5" t="s">
        <v>120</v>
      </c>
      <c r="K3406" t="s">
        <v>254</v>
      </c>
      <c r="L3406" t="s">
        <v>5344</v>
      </c>
      <c r="M3406" t="s">
        <v>5605</v>
      </c>
      <c r="N3406" s="1" t="s">
        <v>247</v>
      </c>
    </row>
    <row r="3407" spans="1:14" x14ac:dyDescent="0.3">
      <c r="A3407" s="1" t="s">
        <v>137</v>
      </c>
      <c r="B3407" t="s">
        <v>5602</v>
      </c>
      <c r="C3407" s="2" t="s">
        <v>5614</v>
      </c>
      <c r="D3407" t="s">
        <v>282</v>
      </c>
      <c r="E3407" s="3" t="s">
        <v>152</v>
      </c>
      <c r="F3407" s="14" t="s">
        <v>119</v>
      </c>
      <c r="G3407" s="4" t="s">
        <v>5210</v>
      </c>
      <c r="H3407" s="4" t="s">
        <v>121</v>
      </c>
      <c r="I3407" s="5" t="s">
        <v>5604</v>
      </c>
      <c r="J3407" s="5" t="s">
        <v>120</v>
      </c>
      <c r="K3407" t="s">
        <v>254</v>
      </c>
      <c r="L3407" t="s">
        <v>5344</v>
      </c>
      <c r="M3407" t="s">
        <v>5605</v>
      </c>
      <c r="N3407" s="1" t="s">
        <v>247</v>
      </c>
    </row>
    <row r="3408" spans="1:14" x14ac:dyDescent="0.3">
      <c r="A3408" s="1" t="s">
        <v>137</v>
      </c>
      <c r="B3408" t="s">
        <v>5602</v>
      </c>
      <c r="C3408" s="2" t="s">
        <v>5615</v>
      </c>
      <c r="D3408" t="s">
        <v>282</v>
      </c>
      <c r="E3408" s="3" t="s">
        <v>152</v>
      </c>
      <c r="F3408" s="14" t="s">
        <v>119</v>
      </c>
      <c r="G3408" s="4" t="s">
        <v>5210</v>
      </c>
      <c r="H3408" s="4" t="s">
        <v>121</v>
      </c>
      <c r="I3408" s="5" t="s">
        <v>5604</v>
      </c>
      <c r="J3408" s="5" t="s">
        <v>120</v>
      </c>
      <c r="K3408" t="s">
        <v>254</v>
      </c>
      <c r="L3408" t="s">
        <v>5344</v>
      </c>
      <c r="M3408" t="s">
        <v>5605</v>
      </c>
      <c r="N3408" s="1" t="s">
        <v>247</v>
      </c>
    </row>
    <row r="3409" spans="1:14" x14ac:dyDescent="0.3">
      <c r="A3409" s="1" t="s">
        <v>137</v>
      </c>
      <c r="B3409" t="s">
        <v>5602</v>
      </c>
      <c r="C3409" s="2" t="s">
        <v>5616</v>
      </c>
      <c r="D3409" t="s">
        <v>282</v>
      </c>
      <c r="E3409" s="3" t="s">
        <v>152</v>
      </c>
      <c r="F3409" s="14" t="s">
        <v>119</v>
      </c>
      <c r="G3409" s="4" t="s">
        <v>5210</v>
      </c>
      <c r="H3409" s="4" t="s">
        <v>121</v>
      </c>
      <c r="I3409" s="5" t="s">
        <v>5604</v>
      </c>
      <c r="J3409" s="5" t="s">
        <v>120</v>
      </c>
      <c r="K3409" t="s">
        <v>254</v>
      </c>
      <c r="L3409" t="s">
        <v>5344</v>
      </c>
      <c r="M3409" t="s">
        <v>5605</v>
      </c>
      <c r="N3409" s="1" t="s">
        <v>247</v>
      </c>
    </row>
    <row r="3410" spans="1:14" x14ac:dyDescent="0.3">
      <c r="A3410" s="1" t="s">
        <v>137</v>
      </c>
      <c r="B3410" t="s">
        <v>5602</v>
      </c>
      <c r="C3410" s="2" t="s">
        <v>5617</v>
      </c>
      <c r="D3410" t="s">
        <v>282</v>
      </c>
      <c r="E3410" s="3" t="s">
        <v>152</v>
      </c>
      <c r="F3410" s="14" t="s">
        <v>119</v>
      </c>
      <c r="G3410" s="4" t="s">
        <v>5210</v>
      </c>
      <c r="H3410" s="4" t="s">
        <v>121</v>
      </c>
      <c r="I3410" s="5" t="s">
        <v>5604</v>
      </c>
      <c r="J3410" s="5" t="s">
        <v>120</v>
      </c>
      <c r="K3410" t="s">
        <v>387</v>
      </c>
      <c r="L3410" t="s">
        <v>5344</v>
      </c>
      <c r="M3410" t="s">
        <v>5605</v>
      </c>
      <c r="N3410" s="1" t="s">
        <v>247</v>
      </c>
    </row>
    <row r="3411" spans="1:14" x14ac:dyDescent="0.3">
      <c r="A3411" s="1" t="s">
        <v>137</v>
      </c>
      <c r="B3411" t="s">
        <v>5602</v>
      </c>
      <c r="C3411" s="2" t="s">
        <v>5618</v>
      </c>
      <c r="D3411" t="s">
        <v>282</v>
      </c>
      <c r="E3411" s="3" t="s">
        <v>152</v>
      </c>
      <c r="F3411" s="14" t="s">
        <v>119</v>
      </c>
      <c r="G3411" s="4" t="s">
        <v>5210</v>
      </c>
      <c r="H3411" s="4" t="s">
        <v>121</v>
      </c>
      <c r="I3411" s="5" t="s">
        <v>5604</v>
      </c>
      <c r="J3411" s="5" t="s">
        <v>120</v>
      </c>
      <c r="K3411" t="s">
        <v>387</v>
      </c>
      <c r="L3411" t="s">
        <v>5344</v>
      </c>
      <c r="M3411" t="s">
        <v>5605</v>
      </c>
      <c r="N3411" s="1" t="s">
        <v>247</v>
      </c>
    </row>
    <row r="3412" spans="1:14" x14ac:dyDescent="0.3">
      <c r="A3412" s="1" t="s">
        <v>137</v>
      </c>
      <c r="B3412" t="s">
        <v>5602</v>
      </c>
      <c r="C3412" s="2" t="s">
        <v>5619</v>
      </c>
      <c r="D3412" t="s">
        <v>282</v>
      </c>
      <c r="E3412" s="3" t="s">
        <v>152</v>
      </c>
      <c r="F3412" s="14" t="s">
        <v>119</v>
      </c>
      <c r="G3412" s="4" t="s">
        <v>5210</v>
      </c>
      <c r="H3412" s="4" t="s">
        <v>121</v>
      </c>
      <c r="I3412" s="5" t="s">
        <v>5604</v>
      </c>
      <c r="J3412" s="5" t="s">
        <v>120</v>
      </c>
      <c r="K3412" t="s">
        <v>254</v>
      </c>
      <c r="L3412" t="s">
        <v>5344</v>
      </c>
      <c r="M3412" t="s">
        <v>5605</v>
      </c>
      <c r="N3412" s="1" t="s">
        <v>247</v>
      </c>
    </row>
    <row r="3413" spans="1:14" x14ac:dyDescent="0.3">
      <c r="A3413" s="1" t="s">
        <v>137</v>
      </c>
      <c r="B3413" t="s">
        <v>5602</v>
      </c>
      <c r="C3413" s="2" t="s">
        <v>5620</v>
      </c>
      <c r="D3413" t="s">
        <v>282</v>
      </c>
      <c r="E3413" s="3" t="s">
        <v>152</v>
      </c>
      <c r="F3413" s="14" t="s">
        <v>119</v>
      </c>
      <c r="G3413" s="4" t="s">
        <v>5210</v>
      </c>
      <c r="H3413" s="4" t="s">
        <v>121</v>
      </c>
      <c r="I3413" s="5" t="s">
        <v>5604</v>
      </c>
      <c r="J3413" s="5" t="s">
        <v>120</v>
      </c>
      <c r="K3413" t="s">
        <v>254</v>
      </c>
      <c r="L3413" t="s">
        <v>5344</v>
      </c>
      <c r="M3413" t="s">
        <v>5605</v>
      </c>
      <c r="N3413" t="s">
        <v>247</v>
      </c>
    </row>
    <row r="3414" spans="1:14" x14ac:dyDescent="0.3">
      <c r="A3414" s="1" t="s">
        <v>137</v>
      </c>
      <c r="B3414" t="s">
        <v>5602</v>
      </c>
      <c r="C3414" s="2" t="s">
        <v>5621</v>
      </c>
      <c r="D3414" t="s">
        <v>282</v>
      </c>
      <c r="E3414" s="3" t="s">
        <v>152</v>
      </c>
      <c r="F3414" s="14" t="s">
        <v>119</v>
      </c>
      <c r="G3414" s="4" t="s">
        <v>5210</v>
      </c>
      <c r="H3414" s="4" t="s">
        <v>121</v>
      </c>
      <c r="I3414" s="5" t="s">
        <v>5604</v>
      </c>
      <c r="J3414" s="5" t="s">
        <v>120</v>
      </c>
      <c r="K3414" t="s">
        <v>254</v>
      </c>
      <c r="L3414" t="s">
        <v>5344</v>
      </c>
      <c r="M3414" t="s">
        <v>5605</v>
      </c>
      <c r="N3414" s="1" t="s">
        <v>247</v>
      </c>
    </row>
    <row r="3415" spans="1:14" x14ac:dyDescent="0.3">
      <c r="A3415" s="1" t="s">
        <v>137</v>
      </c>
      <c r="B3415" t="s">
        <v>5602</v>
      </c>
      <c r="C3415" s="2" t="s">
        <v>5622</v>
      </c>
      <c r="D3415" t="s">
        <v>282</v>
      </c>
      <c r="E3415" s="3" t="s">
        <v>152</v>
      </c>
      <c r="F3415" s="14" t="s">
        <v>119</v>
      </c>
      <c r="G3415" s="4" t="s">
        <v>5210</v>
      </c>
      <c r="H3415" s="4" t="s">
        <v>121</v>
      </c>
      <c r="I3415" s="5" t="s">
        <v>5604</v>
      </c>
      <c r="J3415" s="5" t="s">
        <v>120</v>
      </c>
      <c r="K3415" t="s">
        <v>254</v>
      </c>
      <c r="L3415" t="s">
        <v>5344</v>
      </c>
      <c r="M3415" t="s">
        <v>5605</v>
      </c>
      <c r="N3415" t="s">
        <v>247</v>
      </c>
    </row>
    <row r="3416" spans="1:14" x14ac:dyDescent="0.3">
      <c r="A3416" s="1" t="s">
        <v>137</v>
      </c>
      <c r="B3416" t="s">
        <v>5602</v>
      </c>
      <c r="C3416" s="2" t="s">
        <v>5623</v>
      </c>
      <c r="D3416" t="s">
        <v>282</v>
      </c>
      <c r="E3416" s="3" t="s">
        <v>152</v>
      </c>
      <c r="F3416" s="14" t="s">
        <v>119</v>
      </c>
      <c r="G3416" s="4" t="s">
        <v>5210</v>
      </c>
      <c r="H3416" s="4" t="s">
        <v>121</v>
      </c>
      <c r="I3416" s="5" t="s">
        <v>5604</v>
      </c>
      <c r="J3416" s="5" t="s">
        <v>120</v>
      </c>
      <c r="K3416" t="s">
        <v>254</v>
      </c>
      <c r="L3416" t="s">
        <v>5344</v>
      </c>
      <c r="M3416" t="s">
        <v>5605</v>
      </c>
      <c r="N3416" t="s">
        <v>247</v>
      </c>
    </row>
    <row r="3417" spans="1:14" x14ac:dyDescent="0.3">
      <c r="A3417" s="1" t="s">
        <v>137</v>
      </c>
      <c r="B3417" t="s">
        <v>5602</v>
      </c>
      <c r="C3417" s="2" t="s">
        <v>5624</v>
      </c>
      <c r="D3417" t="s">
        <v>282</v>
      </c>
      <c r="E3417" s="3" t="s">
        <v>152</v>
      </c>
      <c r="F3417" s="14" t="s">
        <v>119</v>
      </c>
      <c r="G3417" s="4" t="s">
        <v>5210</v>
      </c>
      <c r="H3417" s="4" t="s">
        <v>121</v>
      </c>
      <c r="I3417" s="5" t="s">
        <v>5604</v>
      </c>
      <c r="J3417" s="5" t="s">
        <v>120</v>
      </c>
      <c r="K3417" t="s">
        <v>254</v>
      </c>
      <c r="L3417" t="s">
        <v>5344</v>
      </c>
      <c r="M3417" t="s">
        <v>5605</v>
      </c>
      <c r="N3417" t="s">
        <v>247</v>
      </c>
    </row>
    <row r="3418" spans="1:14" x14ac:dyDescent="0.3">
      <c r="A3418" s="1" t="s">
        <v>137</v>
      </c>
      <c r="B3418" t="s">
        <v>5625</v>
      </c>
      <c r="C3418" s="2" t="s">
        <v>5626</v>
      </c>
      <c r="D3418" t="s">
        <v>282</v>
      </c>
      <c r="E3418" s="10" t="s">
        <v>187</v>
      </c>
      <c r="F3418" s="14" t="s">
        <v>119</v>
      </c>
      <c r="G3418" s="4" t="s">
        <v>5210</v>
      </c>
      <c r="H3418" s="4" t="s">
        <v>121</v>
      </c>
      <c r="I3418" s="4" t="s">
        <v>5627</v>
      </c>
      <c r="J3418" s="4" t="s">
        <v>121</v>
      </c>
      <c r="K3418" t="s">
        <v>387</v>
      </c>
      <c r="L3418" t="s">
        <v>5344</v>
      </c>
      <c r="M3418" t="s">
        <v>5628</v>
      </c>
      <c r="N3418" t="s">
        <v>247</v>
      </c>
    </row>
    <row r="3419" spans="1:14" x14ac:dyDescent="0.3">
      <c r="A3419" s="1" t="s">
        <v>137</v>
      </c>
      <c r="B3419" t="s">
        <v>5629</v>
      </c>
      <c r="C3419" s="2" t="s">
        <v>5630</v>
      </c>
      <c r="D3419" t="s">
        <v>282</v>
      </c>
      <c r="E3419" s="3" t="s">
        <v>152</v>
      </c>
      <c r="F3419" s="14" t="s">
        <v>119</v>
      </c>
      <c r="G3419" s="4" t="s">
        <v>5210</v>
      </c>
      <c r="H3419" s="4" t="s">
        <v>121</v>
      </c>
      <c r="I3419" s="4" t="s">
        <v>1211</v>
      </c>
      <c r="J3419" s="4" t="s">
        <v>121</v>
      </c>
      <c r="K3419" t="s">
        <v>254</v>
      </c>
      <c r="L3419" t="s">
        <v>5211</v>
      </c>
      <c r="M3419" t="s">
        <v>5631</v>
      </c>
      <c r="N3419" s="1" t="s">
        <v>247</v>
      </c>
    </row>
    <row r="3420" spans="1:14" x14ac:dyDescent="0.3">
      <c r="A3420" s="1" t="s">
        <v>137</v>
      </c>
      <c r="B3420" t="s">
        <v>5629</v>
      </c>
      <c r="C3420" s="2" t="s">
        <v>5632</v>
      </c>
      <c r="D3420" t="s">
        <v>282</v>
      </c>
      <c r="E3420" s="3" t="s">
        <v>152</v>
      </c>
      <c r="F3420" s="14" t="s">
        <v>119</v>
      </c>
      <c r="G3420" s="4" t="s">
        <v>5210</v>
      </c>
      <c r="H3420" s="4" t="s">
        <v>121</v>
      </c>
      <c r="I3420" s="4" t="s">
        <v>1211</v>
      </c>
      <c r="J3420" s="4" t="s">
        <v>121</v>
      </c>
      <c r="K3420" t="s">
        <v>254</v>
      </c>
      <c r="L3420" t="s">
        <v>5211</v>
      </c>
      <c r="M3420" t="s">
        <v>5631</v>
      </c>
      <c r="N3420" s="1" t="s">
        <v>247</v>
      </c>
    </row>
    <row r="3421" spans="1:14" x14ac:dyDescent="0.3">
      <c r="A3421" s="1" t="s">
        <v>137</v>
      </c>
      <c r="B3421" t="s">
        <v>5629</v>
      </c>
      <c r="C3421" s="2" t="s">
        <v>5633</v>
      </c>
      <c r="D3421" t="s">
        <v>282</v>
      </c>
      <c r="E3421" s="3" t="s">
        <v>152</v>
      </c>
      <c r="F3421" s="14" t="s">
        <v>119</v>
      </c>
      <c r="G3421" s="4" t="s">
        <v>5210</v>
      </c>
      <c r="H3421" s="4" t="s">
        <v>121</v>
      </c>
      <c r="I3421" s="4" t="s">
        <v>1211</v>
      </c>
      <c r="J3421" s="4" t="s">
        <v>121</v>
      </c>
      <c r="K3421" t="s">
        <v>254</v>
      </c>
      <c r="L3421" t="s">
        <v>5211</v>
      </c>
      <c r="M3421" t="s">
        <v>5631</v>
      </c>
      <c r="N3421" t="s">
        <v>247</v>
      </c>
    </row>
    <row r="3422" spans="1:14" x14ac:dyDescent="0.3">
      <c r="A3422" s="1" t="s">
        <v>137</v>
      </c>
      <c r="B3422" t="s">
        <v>5629</v>
      </c>
      <c r="C3422" s="2" t="s">
        <v>5634</v>
      </c>
      <c r="D3422" t="s">
        <v>282</v>
      </c>
      <c r="E3422" s="3" t="s">
        <v>152</v>
      </c>
      <c r="F3422" s="14" t="s">
        <v>119</v>
      </c>
      <c r="G3422" s="4" t="s">
        <v>5210</v>
      </c>
      <c r="H3422" s="4" t="s">
        <v>121</v>
      </c>
      <c r="I3422" s="4" t="s">
        <v>1211</v>
      </c>
      <c r="J3422" s="4" t="s">
        <v>121</v>
      </c>
      <c r="K3422" t="s">
        <v>254</v>
      </c>
      <c r="L3422" t="s">
        <v>5211</v>
      </c>
      <c r="M3422" t="s">
        <v>5631</v>
      </c>
      <c r="N3422" s="1" t="s">
        <v>247</v>
      </c>
    </row>
    <row r="3423" spans="1:14" x14ac:dyDescent="0.3">
      <c r="A3423" s="1" t="s">
        <v>137</v>
      </c>
      <c r="B3423" t="s">
        <v>5629</v>
      </c>
      <c r="C3423" s="2" t="s">
        <v>5635</v>
      </c>
      <c r="D3423" t="s">
        <v>282</v>
      </c>
      <c r="E3423" s="3" t="s">
        <v>152</v>
      </c>
      <c r="F3423" s="14" t="s">
        <v>119</v>
      </c>
      <c r="G3423" s="4" t="s">
        <v>5210</v>
      </c>
      <c r="H3423" s="4" t="s">
        <v>121</v>
      </c>
      <c r="I3423" s="4" t="s">
        <v>1211</v>
      </c>
      <c r="J3423" s="4" t="s">
        <v>121</v>
      </c>
      <c r="K3423" t="s">
        <v>254</v>
      </c>
      <c r="L3423" t="s">
        <v>5211</v>
      </c>
      <c r="M3423" t="s">
        <v>5631</v>
      </c>
      <c r="N3423" s="1" t="s">
        <v>247</v>
      </c>
    </row>
    <row r="3424" spans="1:14" x14ac:dyDescent="0.3">
      <c r="A3424" s="1" t="s">
        <v>137</v>
      </c>
      <c r="B3424" t="s">
        <v>5629</v>
      </c>
      <c r="C3424" s="2" t="s">
        <v>5636</v>
      </c>
      <c r="D3424" t="s">
        <v>282</v>
      </c>
      <c r="E3424" s="3" t="s">
        <v>152</v>
      </c>
      <c r="F3424" s="14" t="s">
        <v>119</v>
      </c>
      <c r="G3424" s="4" t="s">
        <v>5210</v>
      </c>
      <c r="H3424" s="4" t="s">
        <v>121</v>
      </c>
      <c r="I3424" s="4" t="s">
        <v>1211</v>
      </c>
      <c r="J3424" s="4" t="s">
        <v>121</v>
      </c>
      <c r="K3424" t="s">
        <v>5262</v>
      </c>
      <c r="L3424" t="s">
        <v>5211</v>
      </c>
      <c r="M3424" t="s">
        <v>5631</v>
      </c>
      <c r="N3424" s="1" t="s">
        <v>247</v>
      </c>
    </row>
    <row r="3425" spans="1:14" x14ac:dyDescent="0.3">
      <c r="A3425" s="1" t="s">
        <v>137</v>
      </c>
      <c r="B3425" t="s">
        <v>5629</v>
      </c>
      <c r="C3425" s="2" t="s">
        <v>5637</v>
      </c>
      <c r="D3425" t="s">
        <v>282</v>
      </c>
      <c r="E3425" s="3" t="s">
        <v>152</v>
      </c>
      <c r="F3425" s="14" t="s">
        <v>119</v>
      </c>
      <c r="G3425" s="4" t="s">
        <v>5210</v>
      </c>
      <c r="H3425" s="4" t="s">
        <v>121</v>
      </c>
      <c r="I3425" s="4" t="s">
        <v>1211</v>
      </c>
      <c r="J3425" s="4" t="s">
        <v>121</v>
      </c>
      <c r="K3425" t="s">
        <v>254</v>
      </c>
      <c r="L3425" t="s">
        <v>5211</v>
      </c>
      <c r="M3425" t="s">
        <v>5631</v>
      </c>
      <c r="N3425" t="s">
        <v>247</v>
      </c>
    </row>
    <row r="3426" spans="1:14" x14ac:dyDescent="0.3">
      <c r="A3426" s="1" t="s">
        <v>137</v>
      </c>
      <c r="B3426" t="s">
        <v>5629</v>
      </c>
      <c r="C3426" s="2" t="s">
        <v>5638</v>
      </c>
      <c r="D3426" t="s">
        <v>282</v>
      </c>
      <c r="E3426" s="10" t="s">
        <v>187</v>
      </c>
      <c r="F3426" s="14" t="s">
        <v>119</v>
      </c>
      <c r="G3426" s="4" t="s">
        <v>5210</v>
      </c>
      <c r="H3426" s="4" t="s">
        <v>121</v>
      </c>
      <c r="I3426" s="4" t="s">
        <v>1211</v>
      </c>
      <c r="J3426" s="4" t="s">
        <v>121</v>
      </c>
      <c r="K3426" t="s">
        <v>5262</v>
      </c>
      <c r="L3426" t="s">
        <v>5211</v>
      </c>
      <c r="M3426" t="s">
        <v>5631</v>
      </c>
      <c r="N3426" t="s">
        <v>247</v>
      </c>
    </row>
    <row r="3427" spans="1:14" x14ac:dyDescent="0.3">
      <c r="A3427" s="1" t="s">
        <v>137</v>
      </c>
      <c r="B3427" t="s">
        <v>5639</v>
      </c>
      <c r="C3427" s="2" t="s">
        <v>5640</v>
      </c>
      <c r="D3427" t="s">
        <v>282</v>
      </c>
      <c r="E3427" s="10" t="s">
        <v>187</v>
      </c>
      <c r="F3427" s="14" t="s">
        <v>119</v>
      </c>
      <c r="G3427" s="4" t="s">
        <v>5641</v>
      </c>
      <c r="H3427" s="6" t="s">
        <v>120</v>
      </c>
      <c r="I3427" s="4" t="s">
        <v>5642</v>
      </c>
      <c r="J3427" s="4" t="s">
        <v>121</v>
      </c>
      <c r="K3427" t="s">
        <v>5643</v>
      </c>
      <c r="L3427" t="s">
        <v>5344</v>
      </c>
      <c r="M3427" t="s">
        <v>5644</v>
      </c>
      <c r="N3427" s="1" t="s">
        <v>247</v>
      </c>
    </row>
    <row r="3428" spans="1:14" x14ac:dyDescent="0.3">
      <c r="A3428" s="1" t="s">
        <v>137</v>
      </c>
      <c r="B3428" t="s">
        <v>5645</v>
      </c>
      <c r="C3428" s="2" t="s">
        <v>5646</v>
      </c>
      <c r="D3428" t="s">
        <v>470</v>
      </c>
      <c r="E3428" s="3" t="s">
        <v>152</v>
      </c>
      <c r="F3428" s="14" t="s">
        <v>119</v>
      </c>
      <c r="G3428" s="4" t="s">
        <v>5210</v>
      </c>
      <c r="H3428" s="4" t="s">
        <v>121</v>
      </c>
      <c r="I3428" s="4" t="s">
        <v>169</v>
      </c>
      <c r="J3428" s="4" t="s">
        <v>121</v>
      </c>
      <c r="K3428" t="s">
        <v>230</v>
      </c>
      <c r="L3428" t="s">
        <v>5344</v>
      </c>
      <c r="M3428" t="s">
        <v>266</v>
      </c>
      <c r="N3428" s="1" t="s">
        <v>247</v>
      </c>
    </row>
    <row r="3429" spans="1:14" x14ac:dyDescent="0.3">
      <c r="A3429" s="1" t="s">
        <v>137</v>
      </c>
      <c r="B3429" t="s">
        <v>5647</v>
      </c>
      <c r="C3429" s="2" t="s">
        <v>5648</v>
      </c>
      <c r="D3429" t="s">
        <v>282</v>
      </c>
      <c r="E3429" s="3" t="s">
        <v>152</v>
      </c>
      <c r="F3429" s="14" t="s">
        <v>119</v>
      </c>
      <c r="G3429" s="4" t="s">
        <v>5210</v>
      </c>
      <c r="H3429" s="4" t="s">
        <v>121</v>
      </c>
      <c r="I3429" s="4" t="s">
        <v>1398</v>
      </c>
      <c r="J3429" s="4" t="s">
        <v>121</v>
      </c>
      <c r="K3429" t="s">
        <v>254</v>
      </c>
      <c r="L3429" t="s">
        <v>5211</v>
      </c>
      <c r="M3429" t="s">
        <v>1444</v>
      </c>
      <c r="N3429" s="1" t="s">
        <v>247</v>
      </c>
    </row>
    <row r="3430" spans="1:14" x14ac:dyDescent="0.3">
      <c r="A3430" s="1" t="s">
        <v>137</v>
      </c>
      <c r="B3430" t="s">
        <v>5647</v>
      </c>
      <c r="C3430" s="2" t="s">
        <v>5649</v>
      </c>
      <c r="D3430" t="s">
        <v>282</v>
      </c>
      <c r="E3430" s="3" t="s">
        <v>152</v>
      </c>
      <c r="F3430" s="14" t="s">
        <v>119</v>
      </c>
      <c r="G3430" s="4" t="s">
        <v>5210</v>
      </c>
      <c r="H3430" s="4" t="s">
        <v>121</v>
      </c>
      <c r="I3430" s="4" t="s">
        <v>1398</v>
      </c>
      <c r="J3430" s="4" t="s">
        <v>121</v>
      </c>
      <c r="K3430" t="s">
        <v>254</v>
      </c>
      <c r="L3430" t="s">
        <v>5211</v>
      </c>
      <c r="M3430" t="s">
        <v>1444</v>
      </c>
      <c r="N3430" s="1" t="s">
        <v>247</v>
      </c>
    </row>
    <row r="3431" spans="1:14" x14ac:dyDescent="0.3">
      <c r="A3431" s="1" t="s">
        <v>137</v>
      </c>
      <c r="B3431" t="s">
        <v>5647</v>
      </c>
      <c r="C3431" s="2" t="s">
        <v>5650</v>
      </c>
      <c r="D3431" t="s">
        <v>282</v>
      </c>
      <c r="E3431" s="3" t="s">
        <v>152</v>
      </c>
      <c r="F3431" s="14" t="s">
        <v>119</v>
      </c>
      <c r="G3431" s="4" t="s">
        <v>5210</v>
      </c>
      <c r="H3431" s="4" t="s">
        <v>121</v>
      </c>
      <c r="I3431" s="4" t="s">
        <v>1398</v>
      </c>
      <c r="J3431" s="4" t="s">
        <v>121</v>
      </c>
      <c r="K3431" t="s">
        <v>254</v>
      </c>
      <c r="L3431" t="s">
        <v>5211</v>
      </c>
      <c r="M3431" t="s">
        <v>1444</v>
      </c>
      <c r="N3431" t="s">
        <v>247</v>
      </c>
    </row>
    <row r="3432" spans="1:14" x14ac:dyDescent="0.3">
      <c r="A3432" s="1" t="s">
        <v>137</v>
      </c>
      <c r="B3432" t="s">
        <v>5647</v>
      </c>
      <c r="C3432" s="2" t="s">
        <v>5651</v>
      </c>
      <c r="D3432" t="s">
        <v>282</v>
      </c>
      <c r="E3432" s="3" t="s">
        <v>152</v>
      </c>
      <c r="F3432" s="14" t="s">
        <v>119</v>
      </c>
      <c r="G3432" s="4" t="s">
        <v>5210</v>
      </c>
      <c r="H3432" s="4" t="s">
        <v>121</v>
      </c>
      <c r="I3432" s="4" t="s">
        <v>1398</v>
      </c>
      <c r="J3432" s="4" t="s">
        <v>121</v>
      </c>
      <c r="K3432" t="s">
        <v>254</v>
      </c>
      <c r="L3432" t="s">
        <v>5211</v>
      </c>
      <c r="M3432" t="s">
        <v>1444</v>
      </c>
      <c r="N3432" s="1" t="s">
        <v>247</v>
      </c>
    </row>
    <row r="3433" spans="1:14" x14ac:dyDescent="0.3">
      <c r="A3433" s="1" t="s">
        <v>137</v>
      </c>
      <c r="B3433" t="s">
        <v>5647</v>
      </c>
      <c r="C3433" s="2" t="s">
        <v>5652</v>
      </c>
      <c r="D3433" t="s">
        <v>282</v>
      </c>
      <c r="E3433" s="3" t="s">
        <v>152</v>
      </c>
      <c r="F3433" s="14" t="s">
        <v>119</v>
      </c>
      <c r="G3433" s="4" t="s">
        <v>5210</v>
      </c>
      <c r="H3433" s="4" t="s">
        <v>121</v>
      </c>
      <c r="I3433" s="4" t="s">
        <v>1398</v>
      </c>
      <c r="J3433" s="4" t="s">
        <v>121</v>
      </c>
      <c r="K3433" t="s">
        <v>5262</v>
      </c>
      <c r="L3433" t="s">
        <v>5211</v>
      </c>
      <c r="M3433" t="s">
        <v>1444</v>
      </c>
      <c r="N3433" s="1" t="s">
        <v>247</v>
      </c>
    </row>
    <row r="3434" spans="1:14" x14ac:dyDescent="0.3">
      <c r="A3434" s="1" t="s">
        <v>137</v>
      </c>
      <c r="B3434" t="s">
        <v>5647</v>
      </c>
      <c r="C3434" s="2" t="s">
        <v>5653</v>
      </c>
      <c r="D3434" t="s">
        <v>282</v>
      </c>
      <c r="E3434" s="3" t="s">
        <v>152</v>
      </c>
      <c r="F3434" s="14" t="s">
        <v>119</v>
      </c>
      <c r="G3434" s="4" t="s">
        <v>5210</v>
      </c>
      <c r="H3434" s="4" t="s">
        <v>121</v>
      </c>
      <c r="I3434" s="4" t="s">
        <v>1398</v>
      </c>
      <c r="J3434" s="4" t="s">
        <v>121</v>
      </c>
      <c r="K3434" t="s">
        <v>254</v>
      </c>
      <c r="L3434" t="s">
        <v>5211</v>
      </c>
      <c r="M3434" t="s">
        <v>1444</v>
      </c>
      <c r="N3434" s="1" t="s">
        <v>247</v>
      </c>
    </row>
    <row r="3435" spans="1:14" x14ac:dyDescent="0.3">
      <c r="A3435" s="1" t="s">
        <v>137</v>
      </c>
      <c r="B3435" t="s">
        <v>5647</v>
      </c>
      <c r="C3435" s="2" t="s">
        <v>5654</v>
      </c>
      <c r="D3435" t="s">
        <v>282</v>
      </c>
      <c r="E3435" s="3" t="s">
        <v>152</v>
      </c>
      <c r="F3435" s="14" t="s">
        <v>119</v>
      </c>
      <c r="G3435" s="4" t="s">
        <v>5210</v>
      </c>
      <c r="H3435" s="4" t="s">
        <v>121</v>
      </c>
      <c r="I3435" s="4" t="s">
        <v>1398</v>
      </c>
      <c r="J3435" s="4" t="s">
        <v>121</v>
      </c>
      <c r="K3435" t="s">
        <v>254</v>
      </c>
      <c r="L3435" t="s">
        <v>5211</v>
      </c>
      <c r="M3435" t="s">
        <v>1444</v>
      </c>
      <c r="N3435" t="s">
        <v>247</v>
      </c>
    </row>
    <row r="3436" spans="1:14" x14ac:dyDescent="0.3">
      <c r="A3436" s="1" t="s">
        <v>137</v>
      </c>
      <c r="B3436" t="s">
        <v>5647</v>
      </c>
      <c r="C3436" s="2" t="s">
        <v>5655</v>
      </c>
      <c r="D3436" t="s">
        <v>282</v>
      </c>
      <c r="E3436" s="3" t="s">
        <v>152</v>
      </c>
      <c r="F3436" s="14" t="s">
        <v>119</v>
      </c>
      <c r="G3436" s="4" t="s">
        <v>5210</v>
      </c>
      <c r="H3436" s="4" t="s">
        <v>121</v>
      </c>
      <c r="I3436" s="4" t="s">
        <v>1398</v>
      </c>
      <c r="J3436" s="4" t="s">
        <v>121</v>
      </c>
      <c r="K3436" t="s">
        <v>5262</v>
      </c>
      <c r="L3436" t="s">
        <v>5211</v>
      </c>
      <c r="M3436" t="s">
        <v>1444</v>
      </c>
      <c r="N3436" t="s">
        <v>247</v>
      </c>
    </row>
    <row r="3437" spans="1:14" x14ac:dyDescent="0.3">
      <c r="A3437" s="1" t="s">
        <v>137</v>
      </c>
      <c r="B3437" t="s">
        <v>5647</v>
      </c>
      <c r="C3437" s="2" t="s">
        <v>5656</v>
      </c>
      <c r="D3437" t="s">
        <v>282</v>
      </c>
      <c r="E3437" s="3" t="s">
        <v>152</v>
      </c>
      <c r="F3437" s="14" t="s">
        <v>119</v>
      </c>
      <c r="G3437" s="4" t="s">
        <v>5210</v>
      </c>
      <c r="H3437" s="4" t="s">
        <v>121</v>
      </c>
      <c r="I3437" s="4" t="s">
        <v>1398</v>
      </c>
      <c r="J3437" s="4" t="s">
        <v>121</v>
      </c>
      <c r="K3437" t="s">
        <v>5262</v>
      </c>
      <c r="L3437" t="s">
        <v>5211</v>
      </c>
      <c r="M3437" t="s">
        <v>1444</v>
      </c>
      <c r="N3437" t="s">
        <v>247</v>
      </c>
    </row>
    <row r="3438" spans="1:14" x14ac:dyDescent="0.3">
      <c r="A3438" s="1" t="s">
        <v>137</v>
      </c>
      <c r="B3438" t="s">
        <v>5647</v>
      </c>
      <c r="C3438" s="2" t="s">
        <v>5657</v>
      </c>
      <c r="D3438" t="s">
        <v>282</v>
      </c>
      <c r="E3438" s="3" t="s">
        <v>152</v>
      </c>
      <c r="F3438" s="14" t="s">
        <v>119</v>
      </c>
      <c r="G3438" s="4" t="s">
        <v>5210</v>
      </c>
      <c r="H3438" s="4" t="s">
        <v>121</v>
      </c>
      <c r="I3438" s="4" t="s">
        <v>1398</v>
      </c>
      <c r="J3438" s="4" t="s">
        <v>121</v>
      </c>
      <c r="K3438" t="s">
        <v>254</v>
      </c>
      <c r="L3438" t="s">
        <v>5211</v>
      </c>
      <c r="M3438" t="s">
        <v>1444</v>
      </c>
      <c r="N3438" s="1" t="s">
        <v>247</v>
      </c>
    </row>
    <row r="3439" spans="1:14" x14ac:dyDescent="0.3">
      <c r="A3439" s="1" t="s">
        <v>137</v>
      </c>
      <c r="B3439" t="s">
        <v>5658</v>
      </c>
      <c r="C3439" s="2" t="s">
        <v>5659</v>
      </c>
      <c r="D3439" t="s">
        <v>282</v>
      </c>
      <c r="E3439" s="3" t="s">
        <v>152</v>
      </c>
      <c r="F3439" s="14" t="s">
        <v>119</v>
      </c>
      <c r="G3439" s="4" t="s">
        <v>5210</v>
      </c>
      <c r="H3439" s="4" t="s">
        <v>121</v>
      </c>
      <c r="I3439" s="4" t="s">
        <v>1802</v>
      </c>
      <c r="J3439" s="4" t="s">
        <v>121</v>
      </c>
      <c r="K3439" t="s">
        <v>254</v>
      </c>
      <c r="L3439" t="s">
        <v>5211</v>
      </c>
      <c r="M3439" t="s">
        <v>247</v>
      </c>
      <c r="N3439" s="1" t="s">
        <v>247</v>
      </c>
    </row>
    <row r="3440" spans="1:14" x14ac:dyDescent="0.3">
      <c r="A3440" s="1" t="s">
        <v>137</v>
      </c>
      <c r="B3440" t="s">
        <v>5658</v>
      </c>
      <c r="C3440" s="2" t="s">
        <v>5660</v>
      </c>
      <c r="D3440" t="s">
        <v>282</v>
      </c>
      <c r="E3440" s="3" t="s">
        <v>152</v>
      </c>
      <c r="F3440" s="14" t="s">
        <v>119</v>
      </c>
      <c r="G3440" s="4" t="s">
        <v>5210</v>
      </c>
      <c r="H3440" s="4" t="s">
        <v>121</v>
      </c>
      <c r="I3440" s="4" t="s">
        <v>1802</v>
      </c>
      <c r="J3440" s="4" t="s">
        <v>121</v>
      </c>
      <c r="K3440" t="s">
        <v>254</v>
      </c>
      <c r="L3440" t="s">
        <v>5211</v>
      </c>
      <c r="M3440" t="s">
        <v>247</v>
      </c>
      <c r="N3440" t="s">
        <v>247</v>
      </c>
    </row>
    <row r="3441" spans="1:14" x14ac:dyDescent="0.3">
      <c r="A3441" s="1" t="s">
        <v>137</v>
      </c>
      <c r="B3441" t="s">
        <v>5658</v>
      </c>
      <c r="C3441" s="2" t="s">
        <v>5661</v>
      </c>
      <c r="D3441" t="s">
        <v>282</v>
      </c>
      <c r="E3441" s="12" t="s">
        <v>205</v>
      </c>
      <c r="F3441" s="14" t="s">
        <v>119</v>
      </c>
      <c r="G3441" s="4" t="s">
        <v>5210</v>
      </c>
      <c r="H3441" s="4" t="s">
        <v>121</v>
      </c>
      <c r="I3441" s="4" t="s">
        <v>1802</v>
      </c>
      <c r="J3441" s="4" t="s">
        <v>121</v>
      </c>
      <c r="K3441" t="s">
        <v>5262</v>
      </c>
      <c r="L3441" t="s">
        <v>5211</v>
      </c>
      <c r="N3441" s="1" t="s">
        <v>247</v>
      </c>
    </row>
    <row r="3442" spans="1:14" x14ac:dyDescent="0.3">
      <c r="A3442" s="1" t="s">
        <v>137</v>
      </c>
      <c r="B3442" t="s">
        <v>5658</v>
      </c>
      <c r="C3442" s="2" t="s">
        <v>5662</v>
      </c>
      <c r="D3442" t="s">
        <v>282</v>
      </c>
      <c r="E3442" s="3" t="s">
        <v>152</v>
      </c>
      <c r="F3442" s="14" t="s">
        <v>119</v>
      </c>
      <c r="G3442" s="4" t="s">
        <v>5210</v>
      </c>
      <c r="H3442" s="4" t="s">
        <v>121</v>
      </c>
      <c r="I3442" s="4" t="s">
        <v>1802</v>
      </c>
      <c r="J3442" s="4" t="s">
        <v>121</v>
      </c>
      <c r="K3442" t="s">
        <v>254</v>
      </c>
      <c r="L3442" t="s">
        <v>5211</v>
      </c>
      <c r="M3442" t="s">
        <v>247</v>
      </c>
      <c r="N3442" t="s">
        <v>247</v>
      </c>
    </row>
    <row r="3443" spans="1:14" x14ac:dyDescent="0.3">
      <c r="A3443" s="1" t="s">
        <v>137</v>
      </c>
      <c r="B3443" t="s">
        <v>5663</v>
      </c>
      <c r="C3443" s="2" t="s">
        <v>5664</v>
      </c>
      <c r="D3443" t="s">
        <v>282</v>
      </c>
      <c r="E3443" s="3" t="s">
        <v>152</v>
      </c>
      <c r="F3443" s="14" t="s">
        <v>119</v>
      </c>
      <c r="G3443" s="4" t="s">
        <v>5210</v>
      </c>
      <c r="H3443" s="4" t="s">
        <v>121</v>
      </c>
      <c r="I3443" s="5" t="s">
        <v>1410</v>
      </c>
      <c r="J3443" s="5" t="s">
        <v>120</v>
      </c>
      <c r="K3443" t="s">
        <v>254</v>
      </c>
      <c r="L3443" t="s">
        <v>5344</v>
      </c>
      <c r="M3443" t="s">
        <v>5665</v>
      </c>
      <c r="N3443" s="1" t="s">
        <v>247</v>
      </c>
    </row>
    <row r="3444" spans="1:14" x14ac:dyDescent="0.3">
      <c r="A3444" s="1" t="s">
        <v>137</v>
      </c>
      <c r="B3444" t="s">
        <v>5663</v>
      </c>
      <c r="C3444" s="2" t="s">
        <v>5666</v>
      </c>
      <c r="D3444" t="s">
        <v>282</v>
      </c>
      <c r="E3444" s="3" t="s">
        <v>152</v>
      </c>
      <c r="F3444" s="14" t="s">
        <v>119</v>
      </c>
      <c r="G3444" s="4" t="s">
        <v>5210</v>
      </c>
      <c r="H3444" s="4" t="s">
        <v>121</v>
      </c>
      <c r="I3444" s="5" t="s">
        <v>1410</v>
      </c>
      <c r="J3444" s="5" t="s">
        <v>120</v>
      </c>
      <c r="K3444" t="s">
        <v>254</v>
      </c>
      <c r="L3444" t="s">
        <v>5344</v>
      </c>
      <c r="M3444" t="s">
        <v>5665</v>
      </c>
      <c r="N3444" s="1" t="s">
        <v>247</v>
      </c>
    </row>
    <row r="3445" spans="1:14" x14ac:dyDescent="0.3">
      <c r="A3445" s="1" t="s">
        <v>137</v>
      </c>
      <c r="B3445" t="s">
        <v>5667</v>
      </c>
      <c r="C3445" s="2" t="s">
        <v>5668</v>
      </c>
      <c r="D3445" t="s">
        <v>282</v>
      </c>
      <c r="E3445" s="3" t="s">
        <v>152</v>
      </c>
      <c r="F3445" s="14" t="s">
        <v>119</v>
      </c>
      <c r="G3445" s="4" t="s">
        <v>5210</v>
      </c>
      <c r="H3445" s="4" t="s">
        <v>121</v>
      </c>
      <c r="I3445" s="4" t="s">
        <v>1211</v>
      </c>
      <c r="J3445" s="4" t="s">
        <v>121</v>
      </c>
      <c r="K3445" t="s">
        <v>254</v>
      </c>
      <c r="L3445" t="s">
        <v>5344</v>
      </c>
      <c r="M3445" t="s">
        <v>1444</v>
      </c>
      <c r="N3445" s="1" t="s">
        <v>247</v>
      </c>
    </row>
    <row r="3446" spans="1:14" x14ac:dyDescent="0.3">
      <c r="A3446" s="1" t="s">
        <v>137</v>
      </c>
      <c r="B3446" t="s">
        <v>5667</v>
      </c>
      <c r="C3446" s="2" t="s">
        <v>5669</v>
      </c>
      <c r="D3446" t="s">
        <v>282</v>
      </c>
      <c r="E3446" s="3" t="s">
        <v>152</v>
      </c>
      <c r="F3446" s="14" t="s">
        <v>119</v>
      </c>
      <c r="G3446" s="4" t="s">
        <v>5210</v>
      </c>
      <c r="H3446" s="4" t="s">
        <v>121</v>
      </c>
      <c r="I3446" s="4" t="s">
        <v>1211</v>
      </c>
      <c r="J3446" s="4" t="s">
        <v>121</v>
      </c>
      <c r="K3446" t="s">
        <v>254</v>
      </c>
      <c r="L3446" t="s">
        <v>5344</v>
      </c>
      <c r="M3446" t="s">
        <v>1444</v>
      </c>
      <c r="N3446" s="1" t="s">
        <v>247</v>
      </c>
    </row>
    <row r="3447" spans="1:14" x14ac:dyDescent="0.3">
      <c r="A3447" s="1" t="s">
        <v>137</v>
      </c>
      <c r="B3447" t="s">
        <v>5667</v>
      </c>
      <c r="C3447" s="2" t="s">
        <v>5670</v>
      </c>
      <c r="D3447" t="s">
        <v>282</v>
      </c>
      <c r="E3447" s="3" t="s">
        <v>152</v>
      </c>
      <c r="F3447" s="14" t="s">
        <v>119</v>
      </c>
      <c r="G3447" s="4" t="s">
        <v>5210</v>
      </c>
      <c r="H3447" s="4" t="s">
        <v>121</v>
      </c>
      <c r="I3447" s="4" t="s">
        <v>1211</v>
      </c>
      <c r="J3447" s="4" t="s">
        <v>121</v>
      </c>
      <c r="K3447" t="s">
        <v>254</v>
      </c>
      <c r="L3447" t="s">
        <v>5344</v>
      </c>
      <c r="M3447" t="s">
        <v>1444</v>
      </c>
      <c r="N3447" s="1" t="s">
        <v>247</v>
      </c>
    </row>
    <row r="3448" spans="1:14" x14ac:dyDescent="0.3">
      <c r="A3448" s="1" t="s">
        <v>137</v>
      </c>
      <c r="B3448" t="s">
        <v>5671</v>
      </c>
      <c r="C3448" s="2" t="s">
        <v>5672</v>
      </c>
      <c r="D3448" t="s">
        <v>282</v>
      </c>
      <c r="E3448" s="3" t="s">
        <v>152</v>
      </c>
      <c r="F3448" s="14" t="s">
        <v>119</v>
      </c>
      <c r="G3448" s="4" t="s">
        <v>5210</v>
      </c>
      <c r="H3448" s="4" t="s">
        <v>121</v>
      </c>
      <c r="I3448" s="4" t="s">
        <v>1211</v>
      </c>
      <c r="J3448" s="4" t="s">
        <v>121</v>
      </c>
      <c r="K3448" t="s">
        <v>254</v>
      </c>
      <c r="L3448" t="s">
        <v>5344</v>
      </c>
      <c r="M3448" t="s">
        <v>5673</v>
      </c>
      <c r="N3448" s="1" t="s">
        <v>247</v>
      </c>
    </row>
    <row r="3449" spans="1:14" x14ac:dyDescent="0.3">
      <c r="A3449" s="1" t="s">
        <v>137</v>
      </c>
      <c r="B3449" t="s">
        <v>5671</v>
      </c>
      <c r="C3449" s="2" t="s">
        <v>5674</v>
      </c>
      <c r="D3449" t="s">
        <v>282</v>
      </c>
      <c r="E3449" s="3" t="s">
        <v>152</v>
      </c>
      <c r="F3449" s="14" t="s">
        <v>119</v>
      </c>
      <c r="G3449" s="4" t="s">
        <v>5210</v>
      </c>
      <c r="H3449" s="4" t="s">
        <v>121</v>
      </c>
      <c r="I3449" s="4" t="s">
        <v>1211</v>
      </c>
      <c r="J3449" s="4" t="s">
        <v>121</v>
      </c>
      <c r="K3449" t="s">
        <v>5262</v>
      </c>
      <c r="L3449" t="s">
        <v>5344</v>
      </c>
      <c r="M3449" t="s">
        <v>5673</v>
      </c>
      <c r="N3449" s="1" t="s">
        <v>247</v>
      </c>
    </row>
    <row r="3450" spans="1:14" x14ac:dyDescent="0.3">
      <c r="A3450" s="1" t="s">
        <v>137</v>
      </c>
      <c r="B3450" t="s">
        <v>5671</v>
      </c>
      <c r="C3450" s="2" t="s">
        <v>5675</v>
      </c>
      <c r="D3450" t="s">
        <v>282</v>
      </c>
      <c r="E3450" s="3" t="s">
        <v>152</v>
      </c>
      <c r="F3450" s="14" t="s">
        <v>119</v>
      </c>
      <c r="G3450" s="4" t="s">
        <v>5210</v>
      </c>
      <c r="H3450" s="4" t="s">
        <v>121</v>
      </c>
      <c r="I3450" s="4" t="s">
        <v>1211</v>
      </c>
      <c r="J3450" s="4" t="s">
        <v>121</v>
      </c>
      <c r="K3450" t="s">
        <v>254</v>
      </c>
      <c r="L3450" t="s">
        <v>5344</v>
      </c>
      <c r="M3450" t="s">
        <v>5673</v>
      </c>
      <c r="N3450" s="1" t="s">
        <v>247</v>
      </c>
    </row>
    <row r="3451" spans="1:14" x14ac:dyDescent="0.3">
      <c r="A3451" s="1" t="s">
        <v>137</v>
      </c>
      <c r="B3451" t="s">
        <v>5671</v>
      </c>
      <c r="C3451" s="2" t="s">
        <v>5676</v>
      </c>
      <c r="D3451" t="s">
        <v>282</v>
      </c>
      <c r="E3451" s="3" t="s">
        <v>152</v>
      </c>
      <c r="F3451" s="14" t="s">
        <v>119</v>
      </c>
      <c r="G3451" s="4" t="s">
        <v>5210</v>
      </c>
      <c r="H3451" s="4" t="s">
        <v>121</v>
      </c>
      <c r="I3451" s="4" t="s">
        <v>1211</v>
      </c>
      <c r="J3451" s="4" t="s">
        <v>121</v>
      </c>
      <c r="K3451" t="s">
        <v>5262</v>
      </c>
      <c r="L3451" t="s">
        <v>5344</v>
      </c>
      <c r="M3451" t="s">
        <v>5673</v>
      </c>
      <c r="N3451" s="1" t="s">
        <v>247</v>
      </c>
    </row>
    <row r="3452" spans="1:14" x14ac:dyDescent="0.3">
      <c r="A3452" s="1" t="s">
        <v>137</v>
      </c>
      <c r="B3452" t="s">
        <v>5671</v>
      </c>
      <c r="C3452" s="2" t="s">
        <v>5677</v>
      </c>
      <c r="D3452" t="s">
        <v>282</v>
      </c>
      <c r="E3452" s="3" t="s">
        <v>152</v>
      </c>
      <c r="F3452" s="14" t="s">
        <v>119</v>
      </c>
      <c r="G3452" s="4" t="s">
        <v>5210</v>
      </c>
      <c r="H3452" s="4" t="s">
        <v>121</v>
      </c>
      <c r="I3452" s="4" t="s">
        <v>1211</v>
      </c>
      <c r="J3452" s="4" t="s">
        <v>121</v>
      </c>
      <c r="K3452" t="s">
        <v>254</v>
      </c>
      <c r="L3452" t="s">
        <v>5344</v>
      </c>
      <c r="M3452" t="s">
        <v>5673</v>
      </c>
      <c r="N3452" t="s">
        <v>247</v>
      </c>
    </row>
    <row r="3453" spans="1:14" x14ac:dyDescent="0.3">
      <c r="A3453" s="1" t="s">
        <v>137</v>
      </c>
      <c r="B3453" t="s">
        <v>5671</v>
      </c>
      <c r="C3453" s="2" t="s">
        <v>5678</v>
      </c>
      <c r="D3453" t="s">
        <v>282</v>
      </c>
      <c r="E3453" s="3" t="s">
        <v>152</v>
      </c>
      <c r="F3453" s="14" t="s">
        <v>119</v>
      </c>
      <c r="G3453" s="4" t="s">
        <v>5210</v>
      </c>
      <c r="H3453" s="4" t="s">
        <v>121</v>
      </c>
      <c r="I3453" s="4" t="s">
        <v>1211</v>
      </c>
      <c r="J3453" s="4" t="s">
        <v>121</v>
      </c>
      <c r="K3453" t="s">
        <v>254</v>
      </c>
      <c r="L3453" t="s">
        <v>5344</v>
      </c>
      <c r="M3453" t="s">
        <v>5673</v>
      </c>
      <c r="N3453" s="1" t="s">
        <v>247</v>
      </c>
    </row>
    <row r="3454" spans="1:14" x14ac:dyDescent="0.3">
      <c r="A3454" s="1" t="s">
        <v>137</v>
      </c>
      <c r="B3454" t="s">
        <v>5671</v>
      </c>
      <c r="C3454" s="2" t="s">
        <v>5679</v>
      </c>
      <c r="D3454" t="s">
        <v>282</v>
      </c>
      <c r="E3454" s="3" t="s">
        <v>152</v>
      </c>
      <c r="F3454" s="14" t="s">
        <v>119</v>
      </c>
      <c r="G3454" s="4" t="s">
        <v>5210</v>
      </c>
      <c r="H3454" s="4" t="s">
        <v>121</v>
      </c>
      <c r="I3454" s="4" t="s">
        <v>1211</v>
      </c>
      <c r="J3454" s="4" t="s">
        <v>121</v>
      </c>
      <c r="K3454" t="s">
        <v>254</v>
      </c>
      <c r="L3454" t="s">
        <v>5344</v>
      </c>
      <c r="M3454" t="s">
        <v>5673</v>
      </c>
      <c r="N3454" t="s">
        <v>247</v>
      </c>
    </row>
    <row r="3455" spans="1:14" x14ac:dyDescent="0.3">
      <c r="A3455" s="1" t="s">
        <v>137</v>
      </c>
      <c r="B3455" t="s">
        <v>5671</v>
      </c>
      <c r="C3455" s="2" t="s">
        <v>5680</v>
      </c>
      <c r="D3455" t="s">
        <v>282</v>
      </c>
      <c r="E3455" s="3" t="s">
        <v>152</v>
      </c>
      <c r="F3455" s="14" t="s">
        <v>119</v>
      </c>
      <c r="G3455" s="4" t="s">
        <v>5210</v>
      </c>
      <c r="H3455" s="4" t="s">
        <v>121</v>
      </c>
      <c r="I3455" s="4" t="s">
        <v>1211</v>
      </c>
      <c r="J3455" s="4" t="s">
        <v>121</v>
      </c>
      <c r="K3455" t="s">
        <v>254</v>
      </c>
      <c r="L3455" t="s">
        <v>5344</v>
      </c>
      <c r="M3455" t="s">
        <v>5673</v>
      </c>
      <c r="N3455" s="1" t="s">
        <v>247</v>
      </c>
    </row>
    <row r="3456" spans="1:14" x14ac:dyDescent="0.3">
      <c r="A3456" s="1" t="s">
        <v>137</v>
      </c>
      <c r="B3456" t="s">
        <v>5671</v>
      </c>
      <c r="C3456" s="2" t="s">
        <v>5681</v>
      </c>
      <c r="D3456" t="s">
        <v>282</v>
      </c>
      <c r="E3456" s="3" t="s">
        <v>152</v>
      </c>
      <c r="F3456" s="14" t="s">
        <v>119</v>
      </c>
      <c r="G3456" s="4" t="s">
        <v>5210</v>
      </c>
      <c r="H3456" s="4" t="s">
        <v>121</v>
      </c>
      <c r="I3456" s="4" t="s">
        <v>1211</v>
      </c>
      <c r="J3456" s="4" t="s">
        <v>121</v>
      </c>
      <c r="K3456" t="s">
        <v>254</v>
      </c>
      <c r="L3456" t="s">
        <v>5344</v>
      </c>
      <c r="M3456" t="s">
        <v>5673</v>
      </c>
      <c r="N3456" t="s">
        <v>247</v>
      </c>
    </row>
    <row r="3457" spans="1:14" x14ac:dyDescent="0.3">
      <c r="A3457" s="1" t="s">
        <v>137</v>
      </c>
      <c r="B3457" t="s">
        <v>5671</v>
      </c>
      <c r="C3457" s="2" t="s">
        <v>5682</v>
      </c>
      <c r="D3457" t="s">
        <v>282</v>
      </c>
      <c r="E3457" s="3" t="s">
        <v>152</v>
      </c>
      <c r="F3457" s="14" t="s">
        <v>119</v>
      </c>
      <c r="G3457" s="4" t="s">
        <v>5210</v>
      </c>
      <c r="H3457" s="4" t="s">
        <v>121</v>
      </c>
      <c r="I3457" s="4" t="s">
        <v>1211</v>
      </c>
      <c r="J3457" s="4" t="s">
        <v>121</v>
      </c>
      <c r="K3457" t="s">
        <v>254</v>
      </c>
      <c r="L3457" t="s">
        <v>5344</v>
      </c>
      <c r="M3457" t="s">
        <v>5673</v>
      </c>
      <c r="N3457" s="1" t="s">
        <v>247</v>
      </c>
    </row>
    <row r="3458" spans="1:14" x14ac:dyDescent="0.3">
      <c r="A3458" s="1" t="s">
        <v>137</v>
      </c>
      <c r="B3458" t="s">
        <v>5671</v>
      </c>
      <c r="C3458" s="2" t="s">
        <v>5683</v>
      </c>
      <c r="D3458" t="s">
        <v>282</v>
      </c>
      <c r="E3458" s="3" t="s">
        <v>152</v>
      </c>
      <c r="F3458" s="14" t="s">
        <v>119</v>
      </c>
      <c r="G3458" s="4" t="s">
        <v>5210</v>
      </c>
      <c r="H3458" s="4" t="s">
        <v>121</v>
      </c>
      <c r="I3458" s="4" t="s">
        <v>1211</v>
      </c>
      <c r="J3458" s="4" t="s">
        <v>121</v>
      </c>
      <c r="K3458" t="s">
        <v>254</v>
      </c>
      <c r="L3458" t="s">
        <v>5344</v>
      </c>
      <c r="M3458" t="s">
        <v>5673</v>
      </c>
      <c r="N3458" s="1" t="s">
        <v>247</v>
      </c>
    </row>
    <row r="3459" spans="1:14" x14ac:dyDescent="0.3">
      <c r="A3459" s="1" t="s">
        <v>137</v>
      </c>
      <c r="B3459" t="s">
        <v>5671</v>
      </c>
      <c r="C3459" s="2" t="s">
        <v>5684</v>
      </c>
      <c r="D3459" t="s">
        <v>282</v>
      </c>
      <c r="E3459" s="3" t="s">
        <v>152</v>
      </c>
      <c r="F3459" s="14" t="s">
        <v>119</v>
      </c>
      <c r="G3459" s="4" t="s">
        <v>5210</v>
      </c>
      <c r="H3459" s="4" t="s">
        <v>121</v>
      </c>
      <c r="I3459" s="4" t="s">
        <v>1211</v>
      </c>
      <c r="J3459" s="4" t="s">
        <v>121</v>
      </c>
      <c r="K3459" t="s">
        <v>254</v>
      </c>
      <c r="L3459" t="s">
        <v>5344</v>
      </c>
      <c r="M3459" t="s">
        <v>5673</v>
      </c>
      <c r="N3459" s="1" t="s">
        <v>247</v>
      </c>
    </row>
    <row r="3460" spans="1:14" x14ac:dyDescent="0.3">
      <c r="A3460" s="1" t="s">
        <v>137</v>
      </c>
      <c r="B3460" t="s">
        <v>5671</v>
      </c>
      <c r="C3460" s="2" t="s">
        <v>5685</v>
      </c>
      <c r="D3460" t="s">
        <v>282</v>
      </c>
      <c r="E3460" s="3" t="s">
        <v>152</v>
      </c>
      <c r="F3460" s="14" t="s">
        <v>119</v>
      </c>
      <c r="G3460" s="4" t="s">
        <v>5210</v>
      </c>
      <c r="H3460" s="4" t="s">
        <v>121</v>
      </c>
      <c r="I3460" s="4" t="s">
        <v>1211</v>
      </c>
      <c r="J3460" s="4" t="s">
        <v>121</v>
      </c>
      <c r="K3460" t="s">
        <v>254</v>
      </c>
      <c r="L3460" t="s">
        <v>5344</v>
      </c>
      <c r="M3460" t="s">
        <v>5673</v>
      </c>
      <c r="N3460" s="1" t="s">
        <v>247</v>
      </c>
    </row>
    <row r="3461" spans="1:14" x14ac:dyDescent="0.3">
      <c r="A3461" s="1" t="s">
        <v>137</v>
      </c>
      <c r="B3461" t="s">
        <v>5671</v>
      </c>
      <c r="C3461" s="2" t="s">
        <v>5686</v>
      </c>
      <c r="D3461" t="s">
        <v>282</v>
      </c>
      <c r="E3461" s="3" t="s">
        <v>152</v>
      </c>
      <c r="F3461" s="14" t="s">
        <v>119</v>
      </c>
      <c r="G3461" s="4" t="s">
        <v>5210</v>
      </c>
      <c r="H3461" s="4" t="s">
        <v>121</v>
      </c>
      <c r="I3461" s="4" t="s">
        <v>1211</v>
      </c>
      <c r="J3461" s="4" t="s">
        <v>121</v>
      </c>
      <c r="K3461" t="s">
        <v>5262</v>
      </c>
      <c r="L3461" t="s">
        <v>5344</v>
      </c>
      <c r="M3461" t="s">
        <v>5673</v>
      </c>
      <c r="N3461" s="1" t="s">
        <v>247</v>
      </c>
    </row>
    <row r="3462" spans="1:14" x14ac:dyDescent="0.3">
      <c r="A3462" s="1" t="s">
        <v>137</v>
      </c>
      <c r="B3462" t="s">
        <v>5687</v>
      </c>
      <c r="C3462" s="2" t="s">
        <v>5688</v>
      </c>
      <c r="D3462" t="s">
        <v>282</v>
      </c>
      <c r="E3462" s="3" t="s">
        <v>152</v>
      </c>
      <c r="F3462" s="14" t="s">
        <v>119</v>
      </c>
      <c r="G3462" s="4" t="s">
        <v>5210</v>
      </c>
      <c r="H3462" s="4" t="s">
        <v>121</v>
      </c>
      <c r="I3462" s="4" t="s">
        <v>5689</v>
      </c>
      <c r="J3462" s="4" t="s">
        <v>121</v>
      </c>
      <c r="K3462" t="s">
        <v>254</v>
      </c>
      <c r="L3462" t="s">
        <v>5344</v>
      </c>
      <c r="M3462" s="4" t="s">
        <v>247</v>
      </c>
      <c r="N3462" s="1" t="s">
        <v>247</v>
      </c>
    </row>
    <row r="3463" spans="1:14" x14ac:dyDescent="0.3">
      <c r="A3463" s="1" t="s">
        <v>137</v>
      </c>
      <c r="B3463" t="s">
        <v>5690</v>
      </c>
      <c r="C3463" s="2" t="s">
        <v>5691</v>
      </c>
      <c r="D3463" t="s">
        <v>282</v>
      </c>
      <c r="E3463" s="3" t="s">
        <v>152</v>
      </c>
      <c r="F3463" s="14" t="s">
        <v>119</v>
      </c>
      <c r="G3463" s="4" t="s">
        <v>5210</v>
      </c>
      <c r="H3463" s="4" t="s">
        <v>121</v>
      </c>
      <c r="I3463" s="4" t="s">
        <v>1211</v>
      </c>
      <c r="J3463" s="4" t="s">
        <v>121</v>
      </c>
      <c r="K3463" t="s">
        <v>254</v>
      </c>
      <c r="L3463" t="s">
        <v>5211</v>
      </c>
      <c r="M3463" s="4" t="s">
        <v>247</v>
      </c>
      <c r="N3463" s="1" t="s">
        <v>247</v>
      </c>
    </row>
    <row r="3464" spans="1:14" x14ac:dyDescent="0.3">
      <c r="A3464" s="1" t="s">
        <v>137</v>
      </c>
      <c r="B3464" t="s">
        <v>5692</v>
      </c>
      <c r="C3464" s="2" t="s">
        <v>5693</v>
      </c>
      <c r="D3464" t="s">
        <v>282</v>
      </c>
      <c r="E3464" s="3" t="s">
        <v>152</v>
      </c>
      <c r="F3464" s="14" t="s">
        <v>119</v>
      </c>
      <c r="G3464" s="4" t="s">
        <v>5210</v>
      </c>
      <c r="H3464" s="4" t="s">
        <v>121</v>
      </c>
      <c r="I3464" s="4" t="s">
        <v>3685</v>
      </c>
      <c r="J3464" s="4" t="s">
        <v>121</v>
      </c>
      <c r="K3464" t="s">
        <v>254</v>
      </c>
      <c r="L3464" t="s">
        <v>5211</v>
      </c>
      <c r="M3464" s="4" t="s">
        <v>247</v>
      </c>
      <c r="N3464" s="1" t="s">
        <v>247</v>
      </c>
    </row>
    <row r="3465" spans="1:14" x14ac:dyDescent="0.3">
      <c r="A3465" s="1" t="s">
        <v>137</v>
      </c>
      <c r="B3465" t="s">
        <v>5694</v>
      </c>
      <c r="C3465" s="2" t="s">
        <v>5695</v>
      </c>
      <c r="D3465" t="s">
        <v>282</v>
      </c>
      <c r="E3465" s="3" t="s">
        <v>152</v>
      </c>
      <c r="F3465" s="14" t="s">
        <v>119</v>
      </c>
      <c r="G3465" s="4" t="s">
        <v>5210</v>
      </c>
      <c r="H3465" s="4" t="s">
        <v>121</v>
      </c>
      <c r="I3465" s="9" t="s">
        <v>5696</v>
      </c>
      <c r="J3465" s="4" t="s">
        <v>121</v>
      </c>
      <c r="K3465" t="s">
        <v>5262</v>
      </c>
      <c r="L3465" t="s">
        <v>5211</v>
      </c>
      <c r="M3465" s="16" t="s">
        <v>5697</v>
      </c>
      <c r="N3465" s="1" t="s">
        <v>247</v>
      </c>
    </row>
    <row r="3466" spans="1:14" x14ac:dyDescent="0.3">
      <c r="A3466" s="1" t="s">
        <v>137</v>
      </c>
      <c r="B3466" t="s">
        <v>5694</v>
      </c>
      <c r="C3466" s="2" t="s">
        <v>5698</v>
      </c>
      <c r="D3466" t="s">
        <v>282</v>
      </c>
      <c r="E3466" s="3" t="s">
        <v>152</v>
      </c>
      <c r="F3466" s="14" t="s">
        <v>119</v>
      </c>
      <c r="G3466" s="4" t="s">
        <v>5210</v>
      </c>
      <c r="H3466" s="4" t="s">
        <v>121</v>
      </c>
      <c r="I3466" s="9" t="s">
        <v>5696</v>
      </c>
      <c r="J3466" s="4" t="s">
        <v>121</v>
      </c>
      <c r="K3466" t="s">
        <v>5262</v>
      </c>
      <c r="L3466" t="s">
        <v>5211</v>
      </c>
      <c r="M3466" s="16" t="s">
        <v>5697</v>
      </c>
      <c r="N3466" s="1" t="s">
        <v>247</v>
      </c>
    </row>
    <row r="3467" spans="1:14" x14ac:dyDescent="0.3">
      <c r="A3467" s="1" t="s">
        <v>137</v>
      </c>
      <c r="B3467" t="s">
        <v>5694</v>
      </c>
      <c r="C3467" s="2" t="s">
        <v>5699</v>
      </c>
      <c r="D3467" t="s">
        <v>282</v>
      </c>
      <c r="E3467" s="3" t="s">
        <v>152</v>
      </c>
      <c r="F3467" s="14" t="s">
        <v>119</v>
      </c>
      <c r="G3467" s="4" t="s">
        <v>5210</v>
      </c>
      <c r="H3467" s="4" t="s">
        <v>121</v>
      </c>
      <c r="I3467" s="9" t="s">
        <v>5696</v>
      </c>
      <c r="J3467" s="4" t="s">
        <v>121</v>
      </c>
      <c r="K3467" t="s">
        <v>254</v>
      </c>
      <c r="L3467" t="s">
        <v>5211</v>
      </c>
      <c r="M3467" s="16" t="s">
        <v>5697</v>
      </c>
      <c r="N3467" s="1" t="s">
        <v>247</v>
      </c>
    </row>
    <row r="3468" spans="1:14" x14ac:dyDescent="0.3">
      <c r="A3468" s="1" t="s">
        <v>137</v>
      </c>
      <c r="B3468" t="s">
        <v>5694</v>
      </c>
      <c r="C3468" s="2" t="s">
        <v>5700</v>
      </c>
      <c r="D3468" t="s">
        <v>282</v>
      </c>
      <c r="E3468" s="3" t="s">
        <v>152</v>
      </c>
      <c r="F3468" s="14" t="s">
        <v>119</v>
      </c>
      <c r="G3468" s="4" t="s">
        <v>5210</v>
      </c>
      <c r="H3468" s="4" t="s">
        <v>121</v>
      </c>
      <c r="I3468" s="9" t="s">
        <v>5696</v>
      </c>
      <c r="J3468" s="4" t="s">
        <v>121</v>
      </c>
      <c r="K3468" t="s">
        <v>254</v>
      </c>
      <c r="L3468" t="s">
        <v>5211</v>
      </c>
      <c r="M3468" s="16" t="s">
        <v>5697</v>
      </c>
      <c r="N3468" s="1" t="s">
        <v>247</v>
      </c>
    </row>
    <row r="3469" spans="1:14" x14ac:dyDescent="0.3">
      <c r="A3469" s="1" t="s">
        <v>137</v>
      </c>
      <c r="B3469" t="s">
        <v>5694</v>
      </c>
      <c r="C3469" s="2" t="s">
        <v>5701</v>
      </c>
      <c r="D3469" t="s">
        <v>282</v>
      </c>
      <c r="E3469" s="3" t="s">
        <v>152</v>
      </c>
      <c r="F3469" s="14" t="s">
        <v>119</v>
      </c>
      <c r="G3469" s="4" t="s">
        <v>5210</v>
      </c>
      <c r="H3469" s="4" t="s">
        <v>121</v>
      </c>
      <c r="I3469" s="9" t="s">
        <v>5696</v>
      </c>
      <c r="J3469" s="4" t="s">
        <v>121</v>
      </c>
      <c r="K3469" t="s">
        <v>254</v>
      </c>
      <c r="L3469" t="s">
        <v>5211</v>
      </c>
      <c r="M3469" s="16" t="s">
        <v>5697</v>
      </c>
      <c r="N3469" s="1" t="s">
        <v>247</v>
      </c>
    </row>
    <row r="3470" spans="1:14" x14ac:dyDescent="0.3">
      <c r="A3470" s="1" t="s">
        <v>137</v>
      </c>
      <c r="B3470" t="s">
        <v>5702</v>
      </c>
      <c r="C3470" s="2" t="s">
        <v>5703</v>
      </c>
      <c r="D3470" t="s">
        <v>282</v>
      </c>
      <c r="E3470" s="3" t="s">
        <v>152</v>
      </c>
      <c r="F3470" s="14" t="s">
        <v>119</v>
      </c>
      <c r="G3470" s="4" t="s">
        <v>5210</v>
      </c>
      <c r="H3470" s="4" t="s">
        <v>121</v>
      </c>
      <c r="I3470" s="4" t="s">
        <v>1218</v>
      </c>
      <c r="J3470" s="4" t="s">
        <v>121</v>
      </c>
      <c r="K3470" t="s">
        <v>254</v>
      </c>
      <c r="L3470" t="s">
        <v>5211</v>
      </c>
      <c r="M3470" s="4" t="s">
        <v>247</v>
      </c>
      <c r="N3470" s="1" t="s">
        <v>247</v>
      </c>
    </row>
    <row r="3471" spans="1:14" x14ac:dyDescent="0.3">
      <c r="A3471" s="1" t="s">
        <v>137</v>
      </c>
      <c r="B3471" t="s">
        <v>5702</v>
      </c>
      <c r="C3471" s="2" t="s">
        <v>5704</v>
      </c>
      <c r="D3471" t="s">
        <v>282</v>
      </c>
      <c r="E3471" s="3" t="s">
        <v>152</v>
      </c>
      <c r="F3471" s="14" t="s">
        <v>119</v>
      </c>
      <c r="G3471" s="4" t="s">
        <v>5210</v>
      </c>
      <c r="H3471" s="4" t="s">
        <v>121</v>
      </c>
      <c r="I3471" s="4" t="s">
        <v>1218</v>
      </c>
      <c r="J3471" s="4" t="s">
        <v>121</v>
      </c>
      <c r="K3471" t="s">
        <v>254</v>
      </c>
      <c r="L3471" t="s">
        <v>5211</v>
      </c>
      <c r="M3471" s="4" t="s">
        <v>247</v>
      </c>
      <c r="N3471" s="1" t="s">
        <v>247</v>
      </c>
    </row>
    <row r="3472" spans="1:14" x14ac:dyDescent="0.3">
      <c r="A3472" s="1" t="s">
        <v>137</v>
      </c>
      <c r="B3472" t="s">
        <v>5705</v>
      </c>
      <c r="C3472" s="2" t="s">
        <v>5706</v>
      </c>
      <c r="D3472" t="s">
        <v>282</v>
      </c>
      <c r="E3472" s="10" t="s">
        <v>187</v>
      </c>
      <c r="F3472" s="14" t="s">
        <v>119</v>
      </c>
      <c r="G3472" s="4" t="s">
        <v>5210</v>
      </c>
      <c r="H3472" s="4" t="s">
        <v>121</v>
      </c>
      <c r="I3472" s="4" t="s">
        <v>1218</v>
      </c>
      <c r="J3472" s="4" t="s">
        <v>121</v>
      </c>
      <c r="K3472" t="s">
        <v>5262</v>
      </c>
      <c r="L3472" t="s">
        <v>5344</v>
      </c>
      <c r="N3472" s="1" t="s">
        <v>247</v>
      </c>
    </row>
    <row r="3473" spans="1:14" x14ac:dyDescent="0.3">
      <c r="A3473" s="1" t="s">
        <v>137</v>
      </c>
      <c r="B3473" t="s">
        <v>5707</v>
      </c>
      <c r="C3473" s="2" t="s">
        <v>5708</v>
      </c>
      <c r="D3473" t="s">
        <v>282</v>
      </c>
      <c r="E3473" s="3" t="s">
        <v>152</v>
      </c>
      <c r="F3473" s="14" t="s">
        <v>119</v>
      </c>
      <c r="G3473" s="4" t="s">
        <v>5210</v>
      </c>
      <c r="H3473" s="4" t="s">
        <v>121</v>
      </c>
      <c r="I3473" s="4" t="s">
        <v>1218</v>
      </c>
      <c r="J3473" s="4" t="s">
        <v>121</v>
      </c>
      <c r="K3473" t="s">
        <v>5262</v>
      </c>
      <c r="L3473" t="s">
        <v>5344</v>
      </c>
      <c r="N3473" s="1" t="s">
        <v>247</v>
      </c>
    </row>
    <row r="3474" spans="1:14" x14ac:dyDescent="0.3">
      <c r="A3474" s="1" t="s">
        <v>137</v>
      </c>
      <c r="B3474" t="s">
        <v>5707</v>
      </c>
      <c r="C3474" s="2" t="s">
        <v>5709</v>
      </c>
      <c r="D3474" t="s">
        <v>282</v>
      </c>
      <c r="E3474" s="3" t="s">
        <v>152</v>
      </c>
      <c r="F3474" s="14" t="s">
        <v>119</v>
      </c>
      <c r="G3474" s="4" t="s">
        <v>5210</v>
      </c>
      <c r="H3474" s="4" t="s">
        <v>121</v>
      </c>
      <c r="I3474" s="4" t="s">
        <v>1218</v>
      </c>
      <c r="J3474" s="4" t="s">
        <v>121</v>
      </c>
      <c r="K3474" t="s">
        <v>5262</v>
      </c>
      <c r="L3474" t="s">
        <v>5344</v>
      </c>
      <c r="N3474" s="1" t="s">
        <v>247</v>
      </c>
    </row>
    <row r="3475" spans="1:14" x14ac:dyDescent="0.3">
      <c r="A3475" s="1" t="s">
        <v>137</v>
      </c>
      <c r="B3475" t="s">
        <v>5710</v>
      </c>
      <c r="C3475" s="2" t="s">
        <v>5711</v>
      </c>
      <c r="D3475" t="s">
        <v>282</v>
      </c>
      <c r="E3475" s="3" t="s">
        <v>152</v>
      </c>
      <c r="F3475" s="14" t="s">
        <v>119</v>
      </c>
      <c r="G3475" s="4" t="s">
        <v>5210</v>
      </c>
      <c r="H3475" s="4" t="s">
        <v>121</v>
      </c>
      <c r="I3475" s="4" t="s">
        <v>2777</v>
      </c>
      <c r="J3475" s="4" t="s">
        <v>121</v>
      </c>
      <c r="K3475" t="s">
        <v>230</v>
      </c>
      <c r="L3475" t="s">
        <v>5211</v>
      </c>
      <c r="M3475" s="4" t="s">
        <v>247</v>
      </c>
      <c r="N3475" s="1" t="s">
        <v>247</v>
      </c>
    </row>
    <row r="3476" spans="1:14" x14ac:dyDescent="0.3">
      <c r="A3476" s="1" t="s">
        <v>137</v>
      </c>
      <c r="B3476" t="s">
        <v>5710</v>
      </c>
      <c r="C3476" s="2" t="s">
        <v>5712</v>
      </c>
      <c r="D3476" t="s">
        <v>282</v>
      </c>
      <c r="E3476" s="10" t="s">
        <v>187</v>
      </c>
      <c r="F3476" s="14" t="s">
        <v>119</v>
      </c>
      <c r="G3476" s="4" t="s">
        <v>5210</v>
      </c>
      <c r="H3476" s="4" t="s">
        <v>121</v>
      </c>
      <c r="I3476" s="4" t="s">
        <v>2777</v>
      </c>
      <c r="J3476" s="4" t="s">
        <v>121</v>
      </c>
      <c r="K3476" t="s">
        <v>230</v>
      </c>
      <c r="L3476" t="s">
        <v>5211</v>
      </c>
      <c r="N3476" s="1" t="s">
        <v>247</v>
      </c>
    </row>
    <row r="3477" spans="1:14" x14ac:dyDescent="0.3">
      <c r="A3477" s="1" t="s">
        <v>137</v>
      </c>
      <c r="B3477" t="s">
        <v>5713</v>
      </c>
      <c r="C3477" s="2" t="s">
        <v>5714</v>
      </c>
      <c r="D3477" t="s">
        <v>282</v>
      </c>
      <c r="E3477" s="3" t="s">
        <v>152</v>
      </c>
      <c r="F3477" s="14" t="s">
        <v>119</v>
      </c>
      <c r="G3477" s="4" t="s">
        <v>5210</v>
      </c>
      <c r="H3477" s="4" t="s">
        <v>121</v>
      </c>
      <c r="I3477" s="4" t="s">
        <v>2777</v>
      </c>
      <c r="J3477" s="4" t="s">
        <v>121</v>
      </c>
      <c r="K3477" t="s">
        <v>230</v>
      </c>
      <c r="L3477" t="s">
        <v>5211</v>
      </c>
      <c r="M3477" s="4" t="s">
        <v>247</v>
      </c>
      <c r="N3477" s="1" t="s">
        <v>247</v>
      </c>
    </row>
    <row r="3478" spans="1:14" x14ac:dyDescent="0.3">
      <c r="A3478" s="1" t="s">
        <v>137</v>
      </c>
      <c r="B3478" t="s">
        <v>5715</v>
      </c>
      <c r="C3478" s="2" t="s">
        <v>64</v>
      </c>
      <c r="D3478" t="s">
        <v>470</v>
      </c>
      <c r="E3478" s="3" t="s">
        <v>152</v>
      </c>
      <c r="F3478" s="14" t="s">
        <v>119</v>
      </c>
      <c r="G3478" s="4" t="s">
        <v>5210</v>
      </c>
      <c r="H3478" s="4" t="s">
        <v>121</v>
      </c>
      <c r="I3478" s="5" t="s">
        <v>5716</v>
      </c>
      <c r="J3478" s="5" t="s">
        <v>120</v>
      </c>
      <c r="K3478" t="s">
        <v>230</v>
      </c>
      <c r="L3478" t="s">
        <v>5344</v>
      </c>
      <c r="M3478" t="s">
        <v>247</v>
      </c>
      <c r="N3478" s="1" t="s">
        <v>247</v>
      </c>
    </row>
    <row r="3479" spans="1:14" x14ac:dyDescent="0.3">
      <c r="A3479" s="1" t="s">
        <v>5717</v>
      </c>
      <c r="B3479" t="s">
        <v>5718</v>
      </c>
      <c r="C3479" s="2" t="s">
        <v>5719</v>
      </c>
      <c r="D3479" t="s">
        <v>282</v>
      </c>
      <c r="E3479" s="7" t="s">
        <v>158</v>
      </c>
      <c r="F3479" s="15" t="s">
        <v>118</v>
      </c>
      <c r="G3479" s="5" t="s">
        <v>480</v>
      </c>
      <c r="H3479" s="6" t="s">
        <v>120</v>
      </c>
      <c r="I3479" s="9" t="s">
        <v>1477</v>
      </c>
      <c r="J3479" s="5" t="s">
        <v>120</v>
      </c>
      <c r="K3479" t="s">
        <v>254</v>
      </c>
      <c r="L3479" t="s">
        <v>5720</v>
      </c>
      <c r="M3479" t="s">
        <v>5721</v>
      </c>
      <c r="N3479" s="1" t="s">
        <v>247</v>
      </c>
    </row>
    <row r="3480" spans="1:14" x14ac:dyDescent="0.3">
      <c r="A3480" s="1" t="s">
        <v>5717</v>
      </c>
      <c r="B3480" t="s">
        <v>5718</v>
      </c>
      <c r="C3480" s="2" t="s">
        <v>5722</v>
      </c>
      <c r="D3480" t="s">
        <v>282</v>
      </c>
      <c r="E3480" s="7" t="s">
        <v>158</v>
      </c>
      <c r="F3480" s="15" t="s">
        <v>118</v>
      </c>
      <c r="G3480" s="5" t="s">
        <v>1471</v>
      </c>
      <c r="H3480" s="6" t="s">
        <v>120</v>
      </c>
      <c r="I3480" s="9" t="s">
        <v>1477</v>
      </c>
      <c r="J3480" s="5" t="s">
        <v>120</v>
      </c>
      <c r="K3480" t="s">
        <v>238</v>
      </c>
      <c r="L3480" t="s">
        <v>5720</v>
      </c>
      <c r="M3480" t="s">
        <v>5721</v>
      </c>
      <c r="N3480" t="s">
        <v>247</v>
      </c>
    </row>
    <row r="3481" spans="1:14" x14ac:dyDescent="0.3">
      <c r="A3481" s="1" t="s">
        <v>5717</v>
      </c>
      <c r="B3481" t="s">
        <v>5718</v>
      </c>
      <c r="C3481" s="2" t="s">
        <v>5723</v>
      </c>
      <c r="D3481" t="s">
        <v>282</v>
      </c>
      <c r="E3481" s="7" t="s">
        <v>158</v>
      </c>
      <c r="F3481" s="15" t="s">
        <v>118</v>
      </c>
      <c r="G3481" s="5" t="s">
        <v>1471</v>
      </c>
      <c r="H3481" s="6" t="s">
        <v>120</v>
      </c>
      <c r="I3481" s="9" t="s">
        <v>1477</v>
      </c>
      <c r="J3481" s="5" t="s">
        <v>120</v>
      </c>
      <c r="K3481" t="s">
        <v>238</v>
      </c>
      <c r="L3481" t="s">
        <v>5720</v>
      </c>
      <c r="M3481" t="s">
        <v>5721</v>
      </c>
      <c r="N3481" s="1" t="s">
        <v>247</v>
      </c>
    </row>
    <row r="3482" spans="1:14" x14ac:dyDescent="0.3">
      <c r="A3482" s="1" t="s">
        <v>5717</v>
      </c>
      <c r="B3482" t="s">
        <v>5718</v>
      </c>
      <c r="C3482" s="2" t="s">
        <v>5724</v>
      </c>
      <c r="D3482" t="s">
        <v>282</v>
      </c>
      <c r="E3482" s="7" t="s">
        <v>158</v>
      </c>
      <c r="F3482" s="15" t="s">
        <v>118</v>
      </c>
      <c r="G3482" s="5" t="s">
        <v>310</v>
      </c>
      <c r="H3482" s="6" t="s">
        <v>120</v>
      </c>
      <c r="I3482" s="9" t="s">
        <v>1477</v>
      </c>
      <c r="J3482" s="5" t="s">
        <v>120</v>
      </c>
      <c r="K3482" t="s">
        <v>387</v>
      </c>
      <c r="L3482" t="s">
        <v>5720</v>
      </c>
      <c r="M3482" t="s">
        <v>5721</v>
      </c>
      <c r="N3482" t="s">
        <v>247</v>
      </c>
    </row>
    <row r="3483" spans="1:14" x14ac:dyDescent="0.3">
      <c r="A3483" s="1" t="s">
        <v>5717</v>
      </c>
      <c r="B3483" t="s">
        <v>5718</v>
      </c>
      <c r="C3483" s="2" t="s">
        <v>5725</v>
      </c>
      <c r="D3483" t="s">
        <v>282</v>
      </c>
      <c r="E3483" s="7" t="s">
        <v>158</v>
      </c>
      <c r="F3483" s="15" t="s">
        <v>118</v>
      </c>
      <c r="G3483" s="5" t="s">
        <v>480</v>
      </c>
      <c r="H3483" s="6" t="s">
        <v>120</v>
      </c>
      <c r="I3483" s="9" t="s">
        <v>1477</v>
      </c>
      <c r="J3483" s="5" t="s">
        <v>120</v>
      </c>
      <c r="K3483" t="s">
        <v>254</v>
      </c>
      <c r="L3483" t="s">
        <v>5720</v>
      </c>
      <c r="M3483" t="s">
        <v>5721</v>
      </c>
      <c r="N3483" t="s">
        <v>247</v>
      </c>
    </row>
    <row r="3484" spans="1:14" x14ac:dyDescent="0.3">
      <c r="A3484" s="1" t="s">
        <v>5717</v>
      </c>
      <c r="B3484" t="s">
        <v>5718</v>
      </c>
      <c r="C3484" s="2" t="s">
        <v>5726</v>
      </c>
      <c r="D3484" t="s">
        <v>282</v>
      </c>
      <c r="E3484" s="7" t="s">
        <v>158</v>
      </c>
      <c r="F3484" s="15" t="s">
        <v>118</v>
      </c>
      <c r="G3484" s="5" t="s">
        <v>480</v>
      </c>
      <c r="H3484" s="6" t="s">
        <v>120</v>
      </c>
      <c r="I3484" s="9" t="s">
        <v>1477</v>
      </c>
      <c r="J3484" s="5" t="s">
        <v>120</v>
      </c>
      <c r="K3484" t="s">
        <v>254</v>
      </c>
      <c r="L3484" t="s">
        <v>5720</v>
      </c>
      <c r="M3484" t="s">
        <v>5721</v>
      </c>
      <c r="N3484" t="s">
        <v>247</v>
      </c>
    </row>
    <row r="3485" spans="1:14" x14ac:dyDescent="0.3">
      <c r="A3485" s="1" t="s">
        <v>5717</v>
      </c>
      <c r="B3485" t="s">
        <v>5718</v>
      </c>
      <c r="C3485" s="2" t="s">
        <v>5727</v>
      </c>
      <c r="D3485" t="s">
        <v>282</v>
      </c>
      <c r="E3485" s="7" t="s">
        <v>158</v>
      </c>
      <c r="F3485" s="15" t="s">
        <v>118</v>
      </c>
      <c r="G3485" s="5" t="s">
        <v>480</v>
      </c>
      <c r="H3485" s="6" t="s">
        <v>120</v>
      </c>
      <c r="I3485" s="9" t="s">
        <v>1477</v>
      </c>
      <c r="J3485" s="5" t="s">
        <v>120</v>
      </c>
      <c r="K3485" t="s">
        <v>254</v>
      </c>
      <c r="L3485" t="s">
        <v>5720</v>
      </c>
      <c r="M3485" t="s">
        <v>5721</v>
      </c>
      <c r="N3485" t="s">
        <v>247</v>
      </c>
    </row>
    <row r="3486" spans="1:14" x14ac:dyDescent="0.3">
      <c r="A3486" s="1" t="s">
        <v>5717</v>
      </c>
      <c r="B3486" t="s">
        <v>5718</v>
      </c>
      <c r="C3486" s="2" t="s">
        <v>5728</v>
      </c>
      <c r="D3486" t="s">
        <v>282</v>
      </c>
      <c r="E3486" s="7" t="s">
        <v>158</v>
      </c>
      <c r="F3486" s="15" t="s">
        <v>118</v>
      </c>
      <c r="G3486" s="5" t="s">
        <v>480</v>
      </c>
      <c r="H3486" s="6" t="s">
        <v>120</v>
      </c>
      <c r="I3486" s="9" t="s">
        <v>1477</v>
      </c>
      <c r="J3486" s="5" t="s">
        <v>120</v>
      </c>
      <c r="K3486" t="s">
        <v>254</v>
      </c>
      <c r="L3486" t="s">
        <v>5720</v>
      </c>
      <c r="M3486" t="s">
        <v>5721</v>
      </c>
      <c r="N3486" s="1" t="s">
        <v>247</v>
      </c>
    </row>
    <row r="3487" spans="1:14" x14ac:dyDescent="0.3">
      <c r="A3487" s="1" t="s">
        <v>5717</v>
      </c>
      <c r="B3487" t="s">
        <v>5729</v>
      </c>
      <c r="C3487" s="2" t="s">
        <v>5730</v>
      </c>
      <c r="D3487" t="s">
        <v>282</v>
      </c>
      <c r="E3487" s="10" t="s">
        <v>187</v>
      </c>
      <c r="F3487" s="14" t="s">
        <v>119</v>
      </c>
      <c r="G3487" s="5" t="s">
        <v>480</v>
      </c>
      <c r="H3487" s="6" t="s">
        <v>120</v>
      </c>
      <c r="I3487" s="9" t="s">
        <v>2158</v>
      </c>
      <c r="J3487" s="5" t="s">
        <v>120</v>
      </c>
      <c r="K3487" t="s">
        <v>254</v>
      </c>
      <c r="L3487" t="s">
        <v>5720</v>
      </c>
      <c r="M3487" t="s">
        <v>5720</v>
      </c>
      <c r="N3487" s="1" t="s">
        <v>247</v>
      </c>
    </row>
    <row r="3488" spans="1:14" x14ac:dyDescent="0.3">
      <c r="A3488" s="1" t="s">
        <v>5717</v>
      </c>
      <c r="B3488" t="s">
        <v>5729</v>
      </c>
      <c r="C3488" s="2" t="s">
        <v>5731</v>
      </c>
      <c r="D3488" t="s">
        <v>282</v>
      </c>
      <c r="E3488" s="10" t="s">
        <v>187</v>
      </c>
      <c r="F3488" s="14" t="s">
        <v>119</v>
      </c>
      <c r="G3488" s="5" t="s">
        <v>480</v>
      </c>
      <c r="H3488" s="6" t="s">
        <v>120</v>
      </c>
      <c r="I3488" s="9" t="s">
        <v>2158</v>
      </c>
      <c r="J3488" s="5" t="s">
        <v>120</v>
      </c>
      <c r="K3488" t="s">
        <v>235</v>
      </c>
      <c r="L3488" t="s">
        <v>5720</v>
      </c>
      <c r="M3488" t="s">
        <v>5720</v>
      </c>
      <c r="N3488" t="s">
        <v>247</v>
      </c>
    </row>
    <row r="3489" spans="1:14" x14ac:dyDescent="0.3">
      <c r="A3489" s="1" t="s">
        <v>5717</v>
      </c>
      <c r="B3489" t="s">
        <v>5729</v>
      </c>
      <c r="C3489" s="2" t="s">
        <v>5732</v>
      </c>
      <c r="D3489" t="s">
        <v>282</v>
      </c>
      <c r="E3489" s="10" t="s">
        <v>187</v>
      </c>
      <c r="F3489" s="14" t="s">
        <v>119</v>
      </c>
      <c r="G3489" s="5" t="s">
        <v>480</v>
      </c>
      <c r="H3489" s="6" t="s">
        <v>120</v>
      </c>
      <c r="I3489" s="9" t="s">
        <v>2158</v>
      </c>
      <c r="J3489" s="5" t="s">
        <v>120</v>
      </c>
      <c r="K3489" t="s">
        <v>254</v>
      </c>
      <c r="L3489" t="s">
        <v>5720</v>
      </c>
      <c r="M3489" t="s">
        <v>5720</v>
      </c>
      <c r="N3489" t="s">
        <v>247</v>
      </c>
    </row>
    <row r="3490" spans="1:14" x14ac:dyDescent="0.3">
      <c r="A3490" s="1" t="s">
        <v>138</v>
      </c>
      <c r="B3490" t="s">
        <v>5733</v>
      </c>
      <c r="C3490" s="2" t="s">
        <v>67</v>
      </c>
      <c r="D3490" t="s">
        <v>470</v>
      </c>
      <c r="E3490" s="7" t="s">
        <v>158</v>
      </c>
      <c r="F3490" s="15" t="s">
        <v>118</v>
      </c>
      <c r="G3490" s="5" t="s">
        <v>199</v>
      </c>
      <c r="H3490" s="6" t="s">
        <v>120</v>
      </c>
      <c r="I3490" s="4" t="s">
        <v>5734</v>
      </c>
      <c r="J3490" s="4" t="s">
        <v>121</v>
      </c>
      <c r="K3490" t="s">
        <v>254</v>
      </c>
      <c r="L3490" t="s">
        <v>5735</v>
      </c>
      <c r="M3490" t="s">
        <v>267</v>
      </c>
      <c r="N3490" s="1" t="s">
        <v>247</v>
      </c>
    </row>
    <row r="3491" spans="1:14" x14ac:dyDescent="0.3">
      <c r="A3491" s="1" t="s">
        <v>138</v>
      </c>
      <c r="B3491" t="s">
        <v>5733</v>
      </c>
      <c r="C3491" s="2" t="s">
        <v>68</v>
      </c>
      <c r="D3491" t="s">
        <v>470</v>
      </c>
      <c r="E3491" s="7" t="s">
        <v>158</v>
      </c>
      <c r="F3491" s="15" t="s">
        <v>118</v>
      </c>
      <c r="G3491" s="5" t="s">
        <v>199</v>
      </c>
      <c r="H3491" s="6" t="s">
        <v>120</v>
      </c>
      <c r="I3491" s="4" t="s">
        <v>5734</v>
      </c>
      <c r="J3491" s="4" t="s">
        <v>121</v>
      </c>
      <c r="K3491" t="s">
        <v>254</v>
      </c>
      <c r="L3491" t="s">
        <v>5735</v>
      </c>
      <c r="M3491" t="s">
        <v>267</v>
      </c>
      <c r="N3491" t="s">
        <v>247</v>
      </c>
    </row>
    <row r="3492" spans="1:14" x14ac:dyDescent="0.3">
      <c r="A3492" s="1" t="s">
        <v>138</v>
      </c>
      <c r="B3492" t="s">
        <v>5733</v>
      </c>
      <c r="C3492" s="2" t="s">
        <v>201</v>
      </c>
      <c r="D3492" t="s">
        <v>470</v>
      </c>
      <c r="E3492" s="7" t="s">
        <v>158</v>
      </c>
      <c r="F3492" s="15" t="s">
        <v>118</v>
      </c>
      <c r="G3492" s="5" t="s">
        <v>199</v>
      </c>
      <c r="H3492" s="6" t="s">
        <v>120</v>
      </c>
      <c r="I3492" s="4" t="s">
        <v>5734</v>
      </c>
      <c r="J3492" s="4" t="s">
        <v>121</v>
      </c>
      <c r="K3492" t="s">
        <v>254</v>
      </c>
      <c r="L3492" t="s">
        <v>5735</v>
      </c>
      <c r="M3492" t="s">
        <v>267</v>
      </c>
      <c r="N3492" t="s">
        <v>247</v>
      </c>
    </row>
    <row r="3493" spans="1:14" x14ac:dyDescent="0.3">
      <c r="A3493" s="1" t="s">
        <v>138</v>
      </c>
      <c r="B3493" t="s">
        <v>5736</v>
      </c>
      <c r="C3493" s="2" t="s">
        <v>65</v>
      </c>
      <c r="D3493" t="s">
        <v>470</v>
      </c>
      <c r="E3493" s="7" t="s">
        <v>158</v>
      </c>
      <c r="F3493" s="15" t="s">
        <v>118</v>
      </c>
      <c r="G3493" s="4" t="s">
        <v>149</v>
      </c>
      <c r="H3493" s="4" t="s">
        <v>121</v>
      </c>
      <c r="I3493" s="5" t="s">
        <v>197</v>
      </c>
      <c r="J3493" s="5" t="s">
        <v>120</v>
      </c>
      <c r="K3493" t="s">
        <v>254</v>
      </c>
      <c r="L3493" t="s">
        <v>5737</v>
      </c>
      <c r="M3493" t="s">
        <v>268</v>
      </c>
      <c r="N3493" t="s">
        <v>247</v>
      </c>
    </row>
    <row r="3494" spans="1:14" x14ac:dyDescent="0.3">
      <c r="A3494" s="1" t="s">
        <v>138</v>
      </c>
      <c r="B3494" t="s">
        <v>5736</v>
      </c>
      <c r="C3494" s="2" t="s">
        <v>5738</v>
      </c>
      <c r="D3494" t="s">
        <v>470</v>
      </c>
      <c r="E3494" s="7" t="s">
        <v>158</v>
      </c>
      <c r="F3494" s="15" t="s">
        <v>118</v>
      </c>
      <c r="G3494" s="4" t="s">
        <v>149</v>
      </c>
      <c r="H3494" s="4" t="s">
        <v>121</v>
      </c>
      <c r="I3494" s="5" t="s">
        <v>197</v>
      </c>
      <c r="J3494" s="5" t="s">
        <v>120</v>
      </c>
      <c r="K3494" t="s">
        <v>254</v>
      </c>
      <c r="L3494" t="s">
        <v>5737</v>
      </c>
      <c r="M3494" t="s">
        <v>268</v>
      </c>
      <c r="N3494" s="1" t="s">
        <v>247</v>
      </c>
    </row>
    <row r="3495" spans="1:14" x14ac:dyDescent="0.3">
      <c r="A3495" s="1" t="s">
        <v>138</v>
      </c>
      <c r="B3495" t="s">
        <v>5736</v>
      </c>
      <c r="C3495" s="2" t="s">
        <v>66</v>
      </c>
      <c r="D3495" t="s">
        <v>470</v>
      </c>
      <c r="E3495" s="7" t="s">
        <v>158</v>
      </c>
      <c r="F3495" s="15" t="s">
        <v>118</v>
      </c>
      <c r="G3495" s="4" t="s">
        <v>149</v>
      </c>
      <c r="H3495" s="4" t="s">
        <v>121</v>
      </c>
      <c r="I3495" s="5" t="s">
        <v>197</v>
      </c>
      <c r="J3495" s="5" t="s">
        <v>120</v>
      </c>
      <c r="K3495" t="s">
        <v>254</v>
      </c>
      <c r="L3495" t="s">
        <v>5737</v>
      </c>
      <c r="M3495" t="s">
        <v>268</v>
      </c>
      <c r="N3495" s="1" t="s">
        <v>247</v>
      </c>
    </row>
    <row r="3496" spans="1:14" x14ac:dyDescent="0.3">
      <c r="A3496" s="1" t="s">
        <v>138</v>
      </c>
      <c r="B3496" t="s">
        <v>5739</v>
      </c>
      <c r="C3496" s="2" t="s">
        <v>5740</v>
      </c>
      <c r="D3496" t="s">
        <v>282</v>
      </c>
      <c r="E3496" s="10" t="s">
        <v>187</v>
      </c>
      <c r="F3496" s="14" t="s">
        <v>119</v>
      </c>
      <c r="G3496" s="5" t="s">
        <v>306</v>
      </c>
      <c r="H3496" s="6" t="s">
        <v>120</v>
      </c>
      <c r="I3496" s="4" t="s">
        <v>1980</v>
      </c>
      <c r="J3496" s="4" t="s">
        <v>121</v>
      </c>
      <c r="K3496" t="s">
        <v>254</v>
      </c>
      <c r="L3496" t="s">
        <v>5741</v>
      </c>
      <c r="M3496" t="s">
        <v>247</v>
      </c>
      <c r="N3496" s="1" t="s">
        <v>247</v>
      </c>
    </row>
    <row r="3497" spans="1:14" x14ac:dyDescent="0.3">
      <c r="A3497" s="1" t="s">
        <v>138</v>
      </c>
      <c r="B3497" t="s">
        <v>5739</v>
      </c>
      <c r="C3497" s="2" t="s">
        <v>5742</v>
      </c>
      <c r="D3497" t="s">
        <v>282</v>
      </c>
      <c r="E3497" s="3" t="s">
        <v>152</v>
      </c>
      <c r="F3497" s="14" t="s">
        <v>119</v>
      </c>
      <c r="G3497" s="5" t="s">
        <v>306</v>
      </c>
      <c r="H3497" s="6" t="s">
        <v>120</v>
      </c>
      <c r="I3497" s="4" t="s">
        <v>1980</v>
      </c>
      <c r="J3497" s="4" t="s">
        <v>121</v>
      </c>
      <c r="K3497" t="s">
        <v>254</v>
      </c>
      <c r="L3497" t="s">
        <v>5741</v>
      </c>
      <c r="M3497" t="s">
        <v>247</v>
      </c>
      <c r="N3497" s="1" t="s">
        <v>247</v>
      </c>
    </row>
    <row r="3498" spans="1:14" x14ac:dyDescent="0.3">
      <c r="A3498" s="1" t="s">
        <v>138</v>
      </c>
      <c r="B3498" t="s">
        <v>5739</v>
      </c>
      <c r="C3498" s="2" t="s">
        <v>5743</v>
      </c>
      <c r="D3498" t="s">
        <v>282</v>
      </c>
      <c r="E3498" s="10" t="s">
        <v>187</v>
      </c>
      <c r="F3498" s="14" t="s">
        <v>119</v>
      </c>
      <c r="G3498" s="5" t="s">
        <v>306</v>
      </c>
      <c r="H3498" s="6" t="s">
        <v>120</v>
      </c>
      <c r="I3498" s="4" t="s">
        <v>1980</v>
      </c>
      <c r="J3498" s="4" t="s">
        <v>121</v>
      </c>
      <c r="K3498" t="s">
        <v>254</v>
      </c>
      <c r="L3498" t="s">
        <v>5741</v>
      </c>
      <c r="M3498" t="s">
        <v>247</v>
      </c>
      <c r="N3498" t="s">
        <v>247</v>
      </c>
    </row>
    <row r="3499" spans="1:14" x14ac:dyDescent="0.3">
      <c r="A3499" s="1" t="s">
        <v>138</v>
      </c>
      <c r="B3499" t="s">
        <v>5739</v>
      </c>
      <c r="C3499" s="2" t="s">
        <v>5744</v>
      </c>
      <c r="D3499" t="s">
        <v>282</v>
      </c>
      <c r="E3499" s="3" t="s">
        <v>152</v>
      </c>
      <c r="F3499" s="14" t="s">
        <v>119</v>
      </c>
      <c r="G3499" s="5" t="s">
        <v>306</v>
      </c>
      <c r="H3499" s="6" t="s">
        <v>120</v>
      </c>
      <c r="I3499" s="4" t="s">
        <v>1980</v>
      </c>
      <c r="J3499" s="4" t="s">
        <v>121</v>
      </c>
      <c r="K3499" t="s">
        <v>254</v>
      </c>
      <c r="L3499" t="s">
        <v>5741</v>
      </c>
      <c r="M3499" t="s">
        <v>247</v>
      </c>
      <c r="N3499" s="1" t="s">
        <v>247</v>
      </c>
    </row>
    <row r="3500" spans="1:14" x14ac:dyDescent="0.3">
      <c r="A3500" s="1" t="s">
        <v>138</v>
      </c>
      <c r="B3500" t="s">
        <v>5739</v>
      </c>
      <c r="C3500" s="2" t="s">
        <v>5745</v>
      </c>
      <c r="D3500" t="s">
        <v>282</v>
      </c>
      <c r="E3500" s="3" t="s">
        <v>152</v>
      </c>
      <c r="F3500" s="15" t="s">
        <v>118</v>
      </c>
      <c r="G3500" s="5" t="s">
        <v>306</v>
      </c>
      <c r="H3500" s="6" t="s">
        <v>120</v>
      </c>
      <c r="I3500" s="4" t="s">
        <v>1980</v>
      </c>
      <c r="J3500" s="4" t="s">
        <v>121</v>
      </c>
      <c r="K3500" t="s">
        <v>254</v>
      </c>
      <c r="L3500" t="s">
        <v>5741</v>
      </c>
      <c r="M3500" t="s">
        <v>247</v>
      </c>
      <c r="N3500" s="1" t="s">
        <v>247</v>
      </c>
    </row>
    <row r="3501" spans="1:14" x14ac:dyDescent="0.3">
      <c r="A3501" s="1" t="s">
        <v>138</v>
      </c>
      <c r="B3501" t="s">
        <v>5746</v>
      </c>
      <c r="C3501" s="2" t="s">
        <v>5747</v>
      </c>
      <c r="D3501" t="s">
        <v>282</v>
      </c>
      <c r="E3501" s="10" t="s">
        <v>187</v>
      </c>
      <c r="F3501" s="14" t="s">
        <v>119</v>
      </c>
      <c r="G3501" s="5" t="s">
        <v>306</v>
      </c>
      <c r="H3501" s="6" t="s">
        <v>120</v>
      </c>
      <c r="I3501" s="4" t="s">
        <v>1211</v>
      </c>
      <c r="J3501" s="4" t="s">
        <v>121</v>
      </c>
      <c r="K3501" t="s">
        <v>254</v>
      </c>
      <c r="L3501" t="s">
        <v>5748</v>
      </c>
      <c r="M3501" t="s">
        <v>5749</v>
      </c>
      <c r="N3501" s="1" t="s">
        <v>247</v>
      </c>
    </row>
    <row r="3502" spans="1:14" x14ac:dyDescent="0.3">
      <c r="A3502" s="1" t="s">
        <v>138</v>
      </c>
      <c r="B3502" t="s">
        <v>5750</v>
      </c>
      <c r="C3502" s="2" t="s">
        <v>5751</v>
      </c>
      <c r="D3502" t="s">
        <v>282</v>
      </c>
      <c r="E3502" s="3" t="s">
        <v>152</v>
      </c>
      <c r="F3502" s="14" t="s">
        <v>119</v>
      </c>
      <c r="G3502" s="4" t="s">
        <v>149</v>
      </c>
      <c r="H3502" s="4" t="s">
        <v>121</v>
      </c>
      <c r="I3502" s="9" t="s">
        <v>5752</v>
      </c>
      <c r="J3502" s="4" t="s">
        <v>121</v>
      </c>
      <c r="K3502" t="s">
        <v>254</v>
      </c>
      <c r="L3502" t="s">
        <v>5737</v>
      </c>
      <c r="M3502" t="s">
        <v>5753</v>
      </c>
      <c r="N3502" s="1" t="s">
        <v>247</v>
      </c>
    </row>
    <row r="3503" spans="1:14" x14ac:dyDescent="0.3">
      <c r="A3503" s="1" t="s">
        <v>138</v>
      </c>
      <c r="B3503" t="s">
        <v>5750</v>
      </c>
      <c r="C3503" s="2" t="s">
        <v>5754</v>
      </c>
      <c r="D3503" t="s">
        <v>282</v>
      </c>
      <c r="E3503" s="3" t="s">
        <v>152</v>
      </c>
      <c r="F3503" s="14" t="s">
        <v>119</v>
      </c>
      <c r="G3503" s="4" t="s">
        <v>149</v>
      </c>
      <c r="H3503" s="4" t="s">
        <v>121</v>
      </c>
      <c r="I3503" s="9" t="s">
        <v>5752</v>
      </c>
      <c r="J3503" s="4" t="s">
        <v>121</v>
      </c>
      <c r="K3503" t="s">
        <v>254</v>
      </c>
      <c r="L3503" t="s">
        <v>5737</v>
      </c>
      <c r="M3503" t="s">
        <v>5753</v>
      </c>
      <c r="N3503" s="1" t="s">
        <v>247</v>
      </c>
    </row>
    <row r="3504" spans="1:14" x14ac:dyDescent="0.3">
      <c r="A3504" s="1" t="s">
        <v>138</v>
      </c>
      <c r="B3504" t="s">
        <v>5750</v>
      </c>
      <c r="C3504" s="2" t="s">
        <v>5755</v>
      </c>
      <c r="D3504" t="s">
        <v>282</v>
      </c>
      <c r="E3504" s="3" t="s">
        <v>152</v>
      </c>
      <c r="F3504" s="14" t="s">
        <v>119</v>
      </c>
      <c r="G3504" s="4" t="s">
        <v>149</v>
      </c>
      <c r="H3504" s="4" t="s">
        <v>121</v>
      </c>
      <c r="I3504" s="9" t="s">
        <v>5752</v>
      </c>
      <c r="J3504" s="4" t="s">
        <v>121</v>
      </c>
      <c r="K3504" t="s">
        <v>254</v>
      </c>
      <c r="L3504" t="s">
        <v>5737</v>
      </c>
      <c r="M3504" t="s">
        <v>5753</v>
      </c>
      <c r="N3504" s="1" t="s">
        <v>247</v>
      </c>
    </row>
    <row r="3505" spans="1:14" x14ac:dyDescent="0.3">
      <c r="A3505" s="1" t="s">
        <v>138</v>
      </c>
      <c r="B3505" t="s">
        <v>5750</v>
      </c>
      <c r="C3505" s="2" t="s">
        <v>5756</v>
      </c>
      <c r="D3505" t="s">
        <v>282</v>
      </c>
      <c r="E3505" s="3" t="s">
        <v>152</v>
      </c>
      <c r="F3505" s="14" t="s">
        <v>119</v>
      </c>
      <c r="G3505" s="4" t="s">
        <v>149</v>
      </c>
      <c r="H3505" s="4" t="s">
        <v>121</v>
      </c>
      <c r="I3505" s="9" t="s">
        <v>5752</v>
      </c>
      <c r="J3505" s="4" t="s">
        <v>121</v>
      </c>
      <c r="K3505" t="s">
        <v>254</v>
      </c>
      <c r="L3505" t="s">
        <v>5737</v>
      </c>
      <c r="M3505" t="s">
        <v>5753</v>
      </c>
      <c r="N3505" s="1" t="s">
        <v>247</v>
      </c>
    </row>
    <row r="3506" spans="1:14" x14ac:dyDescent="0.3">
      <c r="A3506" s="1" t="s">
        <v>138</v>
      </c>
      <c r="B3506" t="s">
        <v>5750</v>
      </c>
      <c r="C3506" s="2" t="s">
        <v>5757</v>
      </c>
      <c r="D3506" t="s">
        <v>282</v>
      </c>
      <c r="E3506" s="3" t="s">
        <v>152</v>
      </c>
      <c r="F3506" s="14" t="s">
        <v>119</v>
      </c>
      <c r="G3506" s="4" t="s">
        <v>149</v>
      </c>
      <c r="H3506" s="4" t="s">
        <v>121</v>
      </c>
      <c r="I3506" s="9" t="s">
        <v>5752</v>
      </c>
      <c r="J3506" s="4" t="s">
        <v>121</v>
      </c>
      <c r="K3506" t="s">
        <v>387</v>
      </c>
      <c r="L3506" t="s">
        <v>5737</v>
      </c>
      <c r="M3506" t="s">
        <v>5753</v>
      </c>
      <c r="N3506" s="1" t="s">
        <v>247</v>
      </c>
    </row>
    <row r="3507" spans="1:14" x14ac:dyDescent="0.3">
      <c r="A3507" s="1" t="s">
        <v>138</v>
      </c>
      <c r="B3507" t="s">
        <v>5750</v>
      </c>
      <c r="C3507" s="2" t="s">
        <v>5758</v>
      </c>
      <c r="D3507" t="s">
        <v>282</v>
      </c>
      <c r="E3507" s="3" t="s">
        <v>152</v>
      </c>
      <c r="F3507" s="14" t="s">
        <v>119</v>
      </c>
      <c r="G3507" s="4" t="s">
        <v>149</v>
      </c>
      <c r="H3507" s="4" t="s">
        <v>121</v>
      </c>
      <c r="I3507" s="9" t="s">
        <v>5752</v>
      </c>
      <c r="J3507" s="4" t="s">
        <v>121</v>
      </c>
      <c r="K3507" t="s">
        <v>254</v>
      </c>
      <c r="L3507" t="s">
        <v>5737</v>
      </c>
      <c r="M3507" t="s">
        <v>5753</v>
      </c>
      <c r="N3507" s="1" t="s">
        <v>247</v>
      </c>
    </row>
    <row r="3508" spans="1:14" x14ac:dyDescent="0.3">
      <c r="A3508" s="1" t="s">
        <v>5759</v>
      </c>
      <c r="B3508" t="s">
        <v>5760</v>
      </c>
      <c r="C3508" s="2" t="s">
        <v>5761</v>
      </c>
      <c r="D3508" t="s">
        <v>282</v>
      </c>
      <c r="E3508" s="3" t="s">
        <v>152</v>
      </c>
      <c r="F3508" s="14" t="s">
        <v>119</v>
      </c>
      <c r="G3508" s="5" t="s">
        <v>150</v>
      </c>
      <c r="H3508" s="6" t="s">
        <v>120</v>
      </c>
      <c r="I3508" s="4" t="s">
        <v>5627</v>
      </c>
      <c r="J3508" s="4" t="s">
        <v>121</v>
      </c>
      <c r="K3508" t="s">
        <v>254</v>
      </c>
      <c r="L3508" t="s">
        <v>5762</v>
      </c>
      <c r="M3508" t="s">
        <v>5763</v>
      </c>
      <c r="N3508" s="1" t="s">
        <v>247</v>
      </c>
    </row>
    <row r="3509" spans="1:14" x14ac:dyDescent="0.3">
      <c r="A3509" s="1" t="s">
        <v>5759</v>
      </c>
      <c r="B3509" t="s">
        <v>5764</v>
      </c>
      <c r="C3509" s="2" t="s">
        <v>5765</v>
      </c>
      <c r="D3509" t="s">
        <v>282</v>
      </c>
      <c r="E3509" s="10" t="s">
        <v>187</v>
      </c>
      <c r="F3509" s="14" t="s">
        <v>119</v>
      </c>
      <c r="G3509" s="5" t="s">
        <v>150</v>
      </c>
      <c r="H3509" s="6" t="s">
        <v>120</v>
      </c>
      <c r="I3509" s="4" t="s">
        <v>1218</v>
      </c>
      <c r="J3509" s="4" t="s">
        <v>121</v>
      </c>
      <c r="K3509" t="s">
        <v>254</v>
      </c>
      <c r="L3509" t="s">
        <v>5762</v>
      </c>
      <c r="M3509" t="s">
        <v>5766</v>
      </c>
      <c r="N3509" s="1" t="s">
        <v>247</v>
      </c>
    </row>
    <row r="3510" spans="1:14" x14ac:dyDescent="0.3">
      <c r="A3510" s="1" t="s">
        <v>5759</v>
      </c>
      <c r="B3510" t="s">
        <v>5764</v>
      </c>
      <c r="C3510" s="2" t="s">
        <v>5767</v>
      </c>
      <c r="D3510" t="s">
        <v>282</v>
      </c>
      <c r="E3510" s="10" t="s">
        <v>187</v>
      </c>
      <c r="F3510" s="14" t="s">
        <v>119</v>
      </c>
      <c r="G3510" s="5" t="s">
        <v>150</v>
      </c>
      <c r="H3510" s="6" t="s">
        <v>120</v>
      </c>
      <c r="I3510" s="4" t="s">
        <v>1218</v>
      </c>
      <c r="J3510" s="4" t="s">
        <v>121</v>
      </c>
      <c r="K3510" t="s">
        <v>254</v>
      </c>
      <c r="L3510" t="s">
        <v>5762</v>
      </c>
      <c r="M3510" t="s">
        <v>5766</v>
      </c>
      <c r="N3510" s="1" t="s">
        <v>247</v>
      </c>
    </row>
    <row r="3511" spans="1:14" x14ac:dyDescent="0.3">
      <c r="A3511" s="1" t="s">
        <v>5759</v>
      </c>
      <c r="B3511" t="s">
        <v>5764</v>
      </c>
      <c r="C3511" s="2" t="s">
        <v>5768</v>
      </c>
      <c r="D3511" t="s">
        <v>282</v>
      </c>
      <c r="E3511" s="10" t="s">
        <v>187</v>
      </c>
      <c r="F3511" s="14" t="s">
        <v>119</v>
      </c>
      <c r="G3511" s="5" t="s">
        <v>150</v>
      </c>
      <c r="H3511" s="6" t="s">
        <v>120</v>
      </c>
      <c r="I3511" s="4" t="s">
        <v>1218</v>
      </c>
      <c r="J3511" s="4" t="s">
        <v>121</v>
      </c>
      <c r="K3511" t="s">
        <v>254</v>
      </c>
      <c r="L3511" t="s">
        <v>5762</v>
      </c>
      <c r="M3511" t="s">
        <v>5766</v>
      </c>
      <c r="N3511" s="1" t="s">
        <v>247</v>
      </c>
    </row>
    <row r="3512" spans="1:14" x14ac:dyDescent="0.3">
      <c r="A3512" s="1" t="s">
        <v>5759</v>
      </c>
      <c r="B3512" t="s">
        <v>5764</v>
      </c>
      <c r="C3512" s="2" t="s">
        <v>5769</v>
      </c>
      <c r="D3512" t="s">
        <v>282</v>
      </c>
      <c r="E3512" s="10" t="s">
        <v>187</v>
      </c>
      <c r="F3512" s="14" t="s">
        <v>119</v>
      </c>
      <c r="G3512" s="5" t="s">
        <v>150</v>
      </c>
      <c r="H3512" s="6" t="s">
        <v>120</v>
      </c>
      <c r="I3512" s="4" t="s">
        <v>1218</v>
      </c>
      <c r="J3512" s="4" t="s">
        <v>121</v>
      </c>
      <c r="K3512" t="s">
        <v>254</v>
      </c>
      <c r="L3512" t="s">
        <v>5762</v>
      </c>
      <c r="M3512" t="s">
        <v>5766</v>
      </c>
      <c r="N3512" s="1" t="s">
        <v>247</v>
      </c>
    </row>
    <row r="3513" spans="1:14" x14ac:dyDescent="0.3">
      <c r="A3513" s="1" t="s">
        <v>5759</v>
      </c>
      <c r="B3513" t="s">
        <v>5764</v>
      </c>
      <c r="C3513" s="2" t="s">
        <v>5770</v>
      </c>
      <c r="D3513" t="s">
        <v>282</v>
      </c>
      <c r="E3513" s="10" t="s">
        <v>187</v>
      </c>
      <c r="F3513" s="14" t="s">
        <v>119</v>
      </c>
      <c r="G3513" s="5" t="s">
        <v>150</v>
      </c>
      <c r="H3513" s="6" t="s">
        <v>120</v>
      </c>
      <c r="I3513" s="4" t="s">
        <v>1218</v>
      </c>
      <c r="J3513" s="4" t="s">
        <v>121</v>
      </c>
      <c r="K3513" t="s">
        <v>254</v>
      </c>
      <c r="L3513" t="s">
        <v>5762</v>
      </c>
      <c r="M3513" t="s">
        <v>5766</v>
      </c>
      <c r="N3513" s="1" t="s">
        <v>247</v>
      </c>
    </row>
    <row r="3514" spans="1:14" x14ac:dyDescent="0.3">
      <c r="A3514" s="1" t="s">
        <v>5759</v>
      </c>
      <c r="B3514" t="s">
        <v>5764</v>
      </c>
      <c r="C3514" s="2" t="s">
        <v>5771</v>
      </c>
      <c r="D3514" t="s">
        <v>282</v>
      </c>
      <c r="E3514" s="10" t="s">
        <v>187</v>
      </c>
      <c r="F3514" s="14" t="s">
        <v>119</v>
      </c>
      <c r="G3514" s="5" t="s">
        <v>150</v>
      </c>
      <c r="H3514" s="6" t="s">
        <v>120</v>
      </c>
      <c r="I3514" s="4" t="s">
        <v>1218</v>
      </c>
      <c r="J3514" s="4" t="s">
        <v>121</v>
      </c>
      <c r="K3514" t="s">
        <v>254</v>
      </c>
      <c r="L3514" t="s">
        <v>5762</v>
      </c>
      <c r="M3514" t="s">
        <v>5766</v>
      </c>
      <c r="N3514" s="1" t="s">
        <v>247</v>
      </c>
    </row>
    <row r="3515" spans="1:14" x14ac:dyDescent="0.3">
      <c r="A3515" s="1" t="s">
        <v>5759</v>
      </c>
      <c r="B3515" t="s">
        <v>5764</v>
      </c>
      <c r="C3515" s="2" t="s">
        <v>5772</v>
      </c>
      <c r="D3515" t="s">
        <v>282</v>
      </c>
      <c r="E3515" s="10" t="s">
        <v>187</v>
      </c>
      <c r="F3515" s="14" t="s">
        <v>119</v>
      </c>
      <c r="G3515" s="5" t="s">
        <v>150</v>
      </c>
      <c r="H3515" s="6" t="s">
        <v>120</v>
      </c>
      <c r="I3515" s="4" t="s">
        <v>1218</v>
      </c>
      <c r="J3515" s="4" t="s">
        <v>121</v>
      </c>
      <c r="K3515" t="s">
        <v>254</v>
      </c>
      <c r="L3515" t="s">
        <v>5762</v>
      </c>
      <c r="M3515" t="s">
        <v>5766</v>
      </c>
      <c r="N3515" s="1" t="s">
        <v>247</v>
      </c>
    </row>
    <row r="3516" spans="1:14" x14ac:dyDescent="0.3">
      <c r="A3516" s="1" t="s">
        <v>5759</v>
      </c>
      <c r="B3516" t="s">
        <v>5764</v>
      </c>
      <c r="C3516" s="2" t="s">
        <v>5773</v>
      </c>
      <c r="D3516" t="s">
        <v>282</v>
      </c>
      <c r="E3516" s="10" t="s">
        <v>187</v>
      </c>
      <c r="F3516" s="14" t="s">
        <v>119</v>
      </c>
      <c r="G3516" s="5" t="s">
        <v>150</v>
      </c>
      <c r="H3516" s="6" t="s">
        <v>120</v>
      </c>
      <c r="I3516" s="4" t="s">
        <v>1218</v>
      </c>
      <c r="J3516" s="4" t="s">
        <v>121</v>
      </c>
      <c r="K3516" t="s">
        <v>254</v>
      </c>
      <c r="L3516" t="s">
        <v>5762</v>
      </c>
      <c r="M3516" t="s">
        <v>5766</v>
      </c>
      <c r="N3516" s="1" t="s">
        <v>247</v>
      </c>
    </row>
    <row r="3517" spans="1:14" x14ac:dyDescent="0.3">
      <c r="A3517" s="1" t="s">
        <v>5759</v>
      </c>
      <c r="B3517" t="s">
        <v>5764</v>
      </c>
      <c r="C3517" s="2" t="s">
        <v>5774</v>
      </c>
      <c r="D3517" t="s">
        <v>282</v>
      </c>
      <c r="E3517" s="10" t="s">
        <v>187</v>
      </c>
      <c r="F3517" s="14" t="s">
        <v>119</v>
      </c>
      <c r="G3517" s="5" t="s">
        <v>150</v>
      </c>
      <c r="H3517" s="6" t="s">
        <v>120</v>
      </c>
      <c r="I3517" s="4" t="s">
        <v>1218</v>
      </c>
      <c r="J3517" s="4" t="s">
        <v>121</v>
      </c>
      <c r="K3517" t="s">
        <v>254</v>
      </c>
      <c r="L3517" t="s">
        <v>5762</v>
      </c>
      <c r="M3517" t="s">
        <v>5766</v>
      </c>
      <c r="N3517" s="1" t="s">
        <v>247</v>
      </c>
    </row>
    <row r="3518" spans="1:14" x14ac:dyDescent="0.3">
      <c r="A3518" s="1" t="s">
        <v>5759</v>
      </c>
      <c r="B3518" t="s">
        <v>5764</v>
      </c>
      <c r="C3518" s="2" t="s">
        <v>5775</v>
      </c>
      <c r="D3518" t="s">
        <v>282</v>
      </c>
      <c r="E3518" s="10" t="s">
        <v>187</v>
      </c>
      <c r="F3518" s="14" t="s">
        <v>119</v>
      </c>
      <c r="G3518" s="5" t="s">
        <v>150</v>
      </c>
      <c r="H3518" s="6" t="s">
        <v>120</v>
      </c>
      <c r="I3518" s="4" t="s">
        <v>1218</v>
      </c>
      <c r="J3518" s="4" t="s">
        <v>121</v>
      </c>
      <c r="K3518" t="s">
        <v>254</v>
      </c>
      <c r="L3518" t="s">
        <v>5762</v>
      </c>
      <c r="M3518" t="s">
        <v>5766</v>
      </c>
      <c r="N3518" s="1" t="s">
        <v>247</v>
      </c>
    </row>
    <row r="3519" spans="1:14" x14ac:dyDescent="0.3">
      <c r="A3519" s="1" t="s">
        <v>5759</v>
      </c>
      <c r="B3519" t="s">
        <v>5764</v>
      </c>
      <c r="C3519" s="2" t="s">
        <v>5776</v>
      </c>
      <c r="D3519" t="s">
        <v>282</v>
      </c>
      <c r="E3519" s="10" t="s">
        <v>187</v>
      </c>
      <c r="F3519" s="14" t="s">
        <v>119</v>
      </c>
      <c r="G3519" s="5" t="s">
        <v>150</v>
      </c>
      <c r="H3519" s="6" t="s">
        <v>120</v>
      </c>
      <c r="I3519" s="4" t="s">
        <v>1218</v>
      </c>
      <c r="J3519" s="4" t="s">
        <v>121</v>
      </c>
      <c r="K3519" t="s">
        <v>254</v>
      </c>
      <c r="L3519" t="s">
        <v>5762</v>
      </c>
      <c r="M3519" t="s">
        <v>5766</v>
      </c>
      <c r="N3519" s="1" t="s">
        <v>247</v>
      </c>
    </row>
    <row r="3520" spans="1:14" x14ac:dyDescent="0.3">
      <c r="A3520" s="1" t="s">
        <v>5759</v>
      </c>
      <c r="B3520" t="s">
        <v>5764</v>
      </c>
      <c r="C3520" s="2" t="s">
        <v>5777</v>
      </c>
      <c r="D3520" t="s">
        <v>282</v>
      </c>
      <c r="E3520" s="10" t="s">
        <v>187</v>
      </c>
      <c r="F3520" s="14" t="s">
        <v>119</v>
      </c>
      <c r="G3520" s="5" t="s">
        <v>150</v>
      </c>
      <c r="H3520" s="6" t="s">
        <v>120</v>
      </c>
      <c r="I3520" s="4" t="s">
        <v>1218</v>
      </c>
      <c r="J3520" s="4" t="s">
        <v>121</v>
      </c>
      <c r="K3520" t="s">
        <v>254</v>
      </c>
      <c r="L3520" t="s">
        <v>5762</v>
      </c>
      <c r="M3520" t="s">
        <v>5766</v>
      </c>
      <c r="N3520" s="1" t="s">
        <v>247</v>
      </c>
    </row>
    <row r="3521" spans="1:14" x14ac:dyDescent="0.3">
      <c r="A3521" s="1" t="s">
        <v>5759</v>
      </c>
      <c r="B3521" t="s">
        <v>5764</v>
      </c>
      <c r="C3521" s="2" t="s">
        <v>5778</v>
      </c>
      <c r="D3521" t="s">
        <v>282</v>
      </c>
      <c r="E3521" s="3" t="s">
        <v>152</v>
      </c>
      <c r="F3521" s="14" t="s">
        <v>119</v>
      </c>
      <c r="G3521" s="5" t="s">
        <v>299</v>
      </c>
      <c r="H3521" s="6" t="s">
        <v>120</v>
      </c>
      <c r="I3521" s="4" t="s">
        <v>1218</v>
      </c>
      <c r="J3521" s="4" t="s">
        <v>121</v>
      </c>
      <c r="K3521" t="s">
        <v>235</v>
      </c>
      <c r="L3521" t="s">
        <v>5762</v>
      </c>
      <c r="M3521" t="s">
        <v>5766</v>
      </c>
      <c r="N3521" t="s">
        <v>247</v>
      </c>
    </row>
    <row r="3522" spans="1:14" x14ac:dyDescent="0.3">
      <c r="A3522" s="1" t="s">
        <v>5759</v>
      </c>
      <c r="B3522" t="s">
        <v>5764</v>
      </c>
      <c r="C3522" s="2" t="s">
        <v>5779</v>
      </c>
      <c r="D3522" t="s">
        <v>282</v>
      </c>
      <c r="E3522" s="10" t="s">
        <v>187</v>
      </c>
      <c r="F3522" s="14" t="s">
        <v>119</v>
      </c>
      <c r="G3522" s="5" t="s">
        <v>150</v>
      </c>
      <c r="H3522" s="6" t="s">
        <v>120</v>
      </c>
      <c r="I3522" s="4" t="s">
        <v>1218</v>
      </c>
      <c r="J3522" s="4" t="s">
        <v>121</v>
      </c>
      <c r="K3522" t="s">
        <v>254</v>
      </c>
      <c r="L3522" t="s">
        <v>5762</v>
      </c>
      <c r="M3522" t="s">
        <v>5766</v>
      </c>
      <c r="N3522" s="1" t="s">
        <v>247</v>
      </c>
    </row>
    <row r="3523" spans="1:14" x14ac:dyDescent="0.3">
      <c r="A3523" s="1" t="s">
        <v>5759</v>
      </c>
      <c r="B3523" t="s">
        <v>5764</v>
      </c>
      <c r="C3523" s="2" t="s">
        <v>5780</v>
      </c>
      <c r="D3523" t="s">
        <v>282</v>
      </c>
      <c r="E3523" s="10" t="s">
        <v>187</v>
      </c>
      <c r="F3523" s="14" t="s">
        <v>119</v>
      </c>
      <c r="G3523" s="5" t="s">
        <v>150</v>
      </c>
      <c r="H3523" s="6" t="s">
        <v>120</v>
      </c>
      <c r="I3523" s="4" t="s">
        <v>1218</v>
      </c>
      <c r="J3523" s="4" t="s">
        <v>121</v>
      </c>
      <c r="K3523" t="s">
        <v>254</v>
      </c>
      <c r="L3523" t="s">
        <v>5762</v>
      </c>
      <c r="M3523" t="s">
        <v>5766</v>
      </c>
      <c r="N3523" s="1" t="s">
        <v>247</v>
      </c>
    </row>
    <row r="3524" spans="1:14" x14ac:dyDescent="0.3">
      <c r="A3524" s="1" t="s">
        <v>5759</v>
      </c>
      <c r="B3524" t="s">
        <v>5764</v>
      </c>
      <c r="C3524" s="2" t="s">
        <v>5781</v>
      </c>
      <c r="D3524" t="s">
        <v>282</v>
      </c>
      <c r="E3524" s="10" t="s">
        <v>187</v>
      </c>
      <c r="F3524" s="14" t="s">
        <v>119</v>
      </c>
      <c r="G3524" s="5" t="s">
        <v>150</v>
      </c>
      <c r="H3524" s="6" t="s">
        <v>120</v>
      </c>
      <c r="I3524" s="4" t="s">
        <v>1218</v>
      </c>
      <c r="J3524" s="4" t="s">
        <v>121</v>
      </c>
      <c r="K3524" t="s">
        <v>254</v>
      </c>
      <c r="L3524" t="s">
        <v>5762</v>
      </c>
      <c r="M3524" t="s">
        <v>5766</v>
      </c>
      <c r="N3524" s="1" t="s">
        <v>247</v>
      </c>
    </row>
    <row r="3525" spans="1:14" x14ac:dyDescent="0.3">
      <c r="A3525" s="1" t="s">
        <v>5759</v>
      </c>
      <c r="B3525" t="s">
        <v>5782</v>
      </c>
      <c r="C3525" s="2" t="s">
        <v>5783</v>
      </c>
      <c r="D3525" t="s">
        <v>282</v>
      </c>
      <c r="E3525" s="3" t="s">
        <v>152</v>
      </c>
      <c r="F3525" s="14" t="s">
        <v>119</v>
      </c>
      <c r="G3525" s="5" t="s">
        <v>150</v>
      </c>
      <c r="H3525" s="6" t="s">
        <v>120</v>
      </c>
      <c r="I3525" s="4" t="s">
        <v>461</v>
      </c>
      <c r="J3525" s="4" t="s">
        <v>121</v>
      </c>
      <c r="K3525" t="s">
        <v>254</v>
      </c>
      <c r="L3525" t="s">
        <v>5762</v>
      </c>
      <c r="M3525" t="s">
        <v>5784</v>
      </c>
      <c r="N3525" s="1" t="s">
        <v>247</v>
      </c>
    </row>
    <row r="3526" spans="1:14" x14ac:dyDescent="0.3">
      <c r="A3526" s="1" t="s">
        <v>5759</v>
      </c>
      <c r="B3526" t="s">
        <v>5782</v>
      </c>
      <c r="C3526" s="2" t="s">
        <v>5785</v>
      </c>
      <c r="D3526" t="s">
        <v>282</v>
      </c>
      <c r="E3526" s="3" t="s">
        <v>152</v>
      </c>
      <c r="F3526" s="14" t="s">
        <v>119</v>
      </c>
      <c r="G3526" s="5" t="s">
        <v>150</v>
      </c>
      <c r="H3526" s="6" t="s">
        <v>120</v>
      </c>
      <c r="I3526" s="4" t="s">
        <v>461</v>
      </c>
      <c r="J3526" s="4" t="s">
        <v>121</v>
      </c>
      <c r="K3526" t="s">
        <v>254</v>
      </c>
      <c r="L3526" t="s">
        <v>5762</v>
      </c>
      <c r="M3526" t="s">
        <v>5784</v>
      </c>
      <c r="N3526" s="1" t="s">
        <v>247</v>
      </c>
    </row>
    <row r="3527" spans="1:14" x14ac:dyDescent="0.3">
      <c r="A3527" s="1" t="s">
        <v>5759</v>
      </c>
      <c r="B3527" t="s">
        <v>5786</v>
      </c>
      <c r="C3527" s="2" t="s">
        <v>5787</v>
      </c>
      <c r="D3527" t="s">
        <v>282</v>
      </c>
      <c r="E3527" s="10" t="s">
        <v>187</v>
      </c>
      <c r="F3527" s="14" t="s">
        <v>119</v>
      </c>
      <c r="G3527" s="5" t="s">
        <v>1293</v>
      </c>
      <c r="H3527" s="6" t="s">
        <v>120</v>
      </c>
      <c r="I3527" s="4" t="s">
        <v>5788</v>
      </c>
      <c r="J3527" s="4" t="s">
        <v>121</v>
      </c>
      <c r="K3527" t="s">
        <v>235</v>
      </c>
      <c r="L3527" t="s">
        <v>5789</v>
      </c>
      <c r="M3527" t="s">
        <v>5790</v>
      </c>
      <c r="N3527" s="1" t="s">
        <v>247</v>
      </c>
    </row>
    <row r="3528" spans="1:14" x14ac:dyDescent="0.3">
      <c r="A3528" s="1" t="s">
        <v>5759</v>
      </c>
      <c r="B3528" t="s">
        <v>5786</v>
      </c>
      <c r="C3528" s="2" t="s">
        <v>5791</v>
      </c>
      <c r="D3528" t="s">
        <v>282</v>
      </c>
      <c r="E3528" s="10" t="s">
        <v>187</v>
      </c>
      <c r="F3528" s="14" t="s">
        <v>119</v>
      </c>
      <c r="G3528" s="5" t="s">
        <v>1293</v>
      </c>
      <c r="H3528" s="6" t="s">
        <v>120</v>
      </c>
      <c r="I3528" s="4" t="s">
        <v>5788</v>
      </c>
      <c r="J3528" s="4" t="s">
        <v>121</v>
      </c>
      <c r="K3528" t="s">
        <v>387</v>
      </c>
      <c r="L3528" t="s">
        <v>5789</v>
      </c>
      <c r="M3528" t="s">
        <v>5790</v>
      </c>
      <c r="N3528" s="1" t="s">
        <v>247</v>
      </c>
    </row>
    <row r="3529" spans="1:14" x14ac:dyDescent="0.3">
      <c r="A3529" s="1" t="s">
        <v>5759</v>
      </c>
      <c r="B3529" t="s">
        <v>5786</v>
      </c>
      <c r="C3529" s="2" t="s">
        <v>5792</v>
      </c>
      <c r="D3529" t="s">
        <v>282</v>
      </c>
      <c r="E3529" s="10" t="s">
        <v>187</v>
      </c>
      <c r="F3529" s="14" t="s">
        <v>119</v>
      </c>
      <c r="G3529" s="5" t="s">
        <v>1293</v>
      </c>
      <c r="H3529" s="6" t="s">
        <v>120</v>
      </c>
      <c r="I3529" s="4" t="s">
        <v>5788</v>
      </c>
      <c r="J3529" s="4" t="s">
        <v>121</v>
      </c>
      <c r="K3529" t="s">
        <v>235</v>
      </c>
      <c r="L3529" t="s">
        <v>5789</v>
      </c>
      <c r="M3529" t="s">
        <v>5790</v>
      </c>
      <c r="N3529" s="1" t="s">
        <v>247</v>
      </c>
    </row>
    <row r="3530" spans="1:14" x14ac:dyDescent="0.3">
      <c r="A3530" s="1" t="s">
        <v>5759</v>
      </c>
      <c r="B3530" t="s">
        <v>5786</v>
      </c>
      <c r="C3530" s="2" t="s">
        <v>5793</v>
      </c>
      <c r="D3530" t="s">
        <v>282</v>
      </c>
      <c r="E3530" s="3" t="s">
        <v>152</v>
      </c>
      <c r="F3530" s="14" t="s">
        <v>119</v>
      </c>
      <c r="G3530" s="5" t="s">
        <v>150</v>
      </c>
      <c r="H3530" s="6" t="s">
        <v>120</v>
      </c>
      <c r="I3530" s="4" t="s">
        <v>5788</v>
      </c>
      <c r="J3530" s="4" t="s">
        <v>121</v>
      </c>
      <c r="K3530" t="s">
        <v>254</v>
      </c>
      <c r="L3530" t="s">
        <v>5789</v>
      </c>
      <c r="M3530" t="s">
        <v>247</v>
      </c>
      <c r="N3530" s="1" t="s">
        <v>247</v>
      </c>
    </row>
    <row r="3531" spans="1:14" x14ac:dyDescent="0.3">
      <c r="A3531" s="1" t="s">
        <v>5759</v>
      </c>
      <c r="B3531" t="s">
        <v>5786</v>
      </c>
      <c r="C3531" s="2" t="s">
        <v>5794</v>
      </c>
      <c r="D3531" t="s">
        <v>282</v>
      </c>
      <c r="E3531" s="3" t="s">
        <v>152</v>
      </c>
      <c r="F3531" s="14" t="s">
        <v>119</v>
      </c>
      <c r="G3531" s="5" t="s">
        <v>150</v>
      </c>
      <c r="H3531" s="6" t="s">
        <v>120</v>
      </c>
      <c r="I3531" s="4" t="s">
        <v>5788</v>
      </c>
      <c r="J3531" s="4" t="s">
        <v>121</v>
      </c>
      <c r="K3531" t="s">
        <v>254</v>
      </c>
      <c r="L3531" t="s">
        <v>5789</v>
      </c>
      <c r="M3531" t="s">
        <v>247</v>
      </c>
      <c r="N3531" s="1" t="s">
        <v>247</v>
      </c>
    </row>
    <row r="3532" spans="1:14" x14ac:dyDescent="0.3">
      <c r="A3532" s="1" t="s">
        <v>5759</v>
      </c>
      <c r="B3532" t="s">
        <v>5786</v>
      </c>
      <c r="C3532" s="2" t="s">
        <v>5795</v>
      </c>
      <c r="D3532" t="s">
        <v>282</v>
      </c>
      <c r="E3532" s="3" t="s">
        <v>152</v>
      </c>
      <c r="F3532" s="14" t="s">
        <v>119</v>
      </c>
      <c r="G3532" s="5" t="s">
        <v>150</v>
      </c>
      <c r="H3532" s="6" t="s">
        <v>120</v>
      </c>
      <c r="I3532" s="4" t="s">
        <v>5788</v>
      </c>
      <c r="J3532" s="4" t="s">
        <v>121</v>
      </c>
      <c r="K3532" t="s">
        <v>254</v>
      </c>
      <c r="L3532" t="s">
        <v>5789</v>
      </c>
      <c r="M3532" t="s">
        <v>247</v>
      </c>
      <c r="N3532" s="1" t="s">
        <v>247</v>
      </c>
    </row>
    <row r="3533" spans="1:14" x14ac:dyDescent="0.3">
      <c r="A3533" s="1" t="s">
        <v>139</v>
      </c>
      <c r="B3533" t="s">
        <v>5796</v>
      </c>
      <c r="C3533" s="2" t="s">
        <v>202</v>
      </c>
      <c r="D3533" t="s">
        <v>470</v>
      </c>
      <c r="E3533" s="10" t="s">
        <v>187</v>
      </c>
      <c r="F3533" s="14" t="s">
        <v>119</v>
      </c>
      <c r="G3533" s="11" t="s">
        <v>203</v>
      </c>
      <c r="H3533" s="4" t="s">
        <v>121</v>
      </c>
      <c r="I3533" s="4" t="s">
        <v>204</v>
      </c>
      <c r="J3533" s="4" t="s">
        <v>121</v>
      </c>
      <c r="K3533" t="s">
        <v>238</v>
      </c>
      <c r="L3533" t="s">
        <v>269</v>
      </c>
      <c r="M3533" t="s">
        <v>271</v>
      </c>
      <c r="N3533" s="1" t="s">
        <v>247</v>
      </c>
    </row>
    <row r="3534" spans="1:14" x14ac:dyDescent="0.3">
      <c r="A3534" s="1" t="s">
        <v>139</v>
      </c>
      <c r="B3534" t="s">
        <v>5796</v>
      </c>
      <c r="C3534" s="2" t="s">
        <v>69</v>
      </c>
      <c r="D3534" t="s">
        <v>470</v>
      </c>
      <c r="E3534" s="10" t="s">
        <v>187</v>
      </c>
      <c r="F3534" s="14" t="s">
        <v>119</v>
      </c>
      <c r="G3534" s="11" t="s">
        <v>203</v>
      </c>
      <c r="H3534" s="4" t="s">
        <v>121</v>
      </c>
      <c r="I3534" s="4" t="s">
        <v>204</v>
      </c>
      <c r="J3534" s="4" t="s">
        <v>121</v>
      </c>
      <c r="K3534" t="s">
        <v>238</v>
      </c>
      <c r="L3534" t="s">
        <v>269</v>
      </c>
      <c r="M3534" t="s">
        <v>271</v>
      </c>
      <c r="N3534" s="1" t="s">
        <v>247</v>
      </c>
    </row>
    <row r="3535" spans="1:14" x14ac:dyDescent="0.3">
      <c r="A3535" s="1" t="s">
        <v>139</v>
      </c>
      <c r="B3535" t="s">
        <v>5796</v>
      </c>
      <c r="C3535" s="2" t="s">
        <v>70</v>
      </c>
      <c r="D3535" t="s">
        <v>470</v>
      </c>
      <c r="E3535" s="10" t="s">
        <v>187</v>
      </c>
      <c r="F3535" s="14" t="s">
        <v>119</v>
      </c>
      <c r="G3535" s="11" t="s">
        <v>203</v>
      </c>
      <c r="H3535" s="4" t="s">
        <v>121</v>
      </c>
      <c r="I3535" s="4" t="s">
        <v>204</v>
      </c>
      <c r="J3535" s="4" t="s">
        <v>121</v>
      </c>
      <c r="K3535" t="s">
        <v>238</v>
      </c>
      <c r="L3535" t="s">
        <v>269</v>
      </c>
      <c r="M3535" t="s">
        <v>271</v>
      </c>
      <c r="N3535" s="1" t="s">
        <v>247</v>
      </c>
    </row>
    <row r="3536" spans="1:14" x14ac:dyDescent="0.3">
      <c r="A3536" s="1" t="s">
        <v>139</v>
      </c>
      <c r="B3536" t="s">
        <v>5796</v>
      </c>
      <c r="C3536" s="2" t="s">
        <v>71</v>
      </c>
      <c r="D3536" t="s">
        <v>470</v>
      </c>
      <c r="E3536" s="10" t="s">
        <v>187</v>
      </c>
      <c r="F3536" s="14" t="s">
        <v>119</v>
      </c>
      <c r="G3536" s="11" t="s">
        <v>203</v>
      </c>
      <c r="H3536" s="4" t="s">
        <v>121</v>
      </c>
      <c r="I3536" s="4" t="s">
        <v>204</v>
      </c>
      <c r="J3536" s="4" t="s">
        <v>121</v>
      </c>
      <c r="K3536" t="s">
        <v>238</v>
      </c>
      <c r="L3536" t="s">
        <v>269</v>
      </c>
      <c r="M3536" t="s">
        <v>271</v>
      </c>
      <c r="N3536" s="1" t="s">
        <v>247</v>
      </c>
    </row>
    <row r="3537" spans="1:14" x14ac:dyDescent="0.3">
      <c r="A3537" s="1" t="s">
        <v>139</v>
      </c>
      <c r="B3537" t="s">
        <v>5797</v>
      </c>
      <c r="C3537" s="2" t="s">
        <v>5798</v>
      </c>
      <c r="D3537" t="s">
        <v>282</v>
      </c>
      <c r="E3537" s="3" t="s">
        <v>152</v>
      </c>
      <c r="F3537" s="14" t="s">
        <v>119</v>
      </c>
      <c r="G3537" s="4" t="s">
        <v>178</v>
      </c>
      <c r="H3537" s="4" t="s">
        <v>121</v>
      </c>
      <c r="I3537" s="4" t="s">
        <v>5799</v>
      </c>
      <c r="J3537" s="4" t="s">
        <v>121</v>
      </c>
      <c r="K3537" t="s">
        <v>235</v>
      </c>
      <c r="L3537" t="s">
        <v>5800</v>
      </c>
      <c r="M3537" t="s">
        <v>5800</v>
      </c>
      <c r="N3537" s="1" t="s">
        <v>247</v>
      </c>
    </row>
    <row r="3538" spans="1:14" x14ac:dyDescent="0.3">
      <c r="A3538" s="1" t="s">
        <v>139</v>
      </c>
      <c r="B3538" t="s">
        <v>5801</v>
      </c>
      <c r="C3538" s="2" t="s">
        <v>5802</v>
      </c>
      <c r="D3538" t="s">
        <v>282</v>
      </c>
      <c r="E3538" s="3" t="s">
        <v>152</v>
      </c>
      <c r="F3538" s="14" t="s">
        <v>119</v>
      </c>
      <c r="G3538" s="4" t="s">
        <v>178</v>
      </c>
      <c r="H3538" s="4" t="s">
        <v>121</v>
      </c>
      <c r="I3538" s="4" t="s">
        <v>5799</v>
      </c>
      <c r="J3538" s="4" t="s">
        <v>121</v>
      </c>
      <c r="K3538" t="s">
        <v>254</v>
      </c>
      <c r="L3538" t="s">
        <v>5800</v>
      </c>
      <c r="M3538" t="s">
        <v>5800</v>
      </c>
      <c r="N3538" s="1" t="s">
        <v>247</v>
      </c>
    </row>
    <row r="3539" spans="1:14" x14ac:dyDescent="0.3">
      <c r="A3539" s="1" t="s">
        <v>139</v>
      </c>
      <c r="B3539" t="s">
        <v>5801</v>
      </c>
      <c r="C3539" s="2" t="s">
        <v>5803</v>
      </c>
      <c r="D3539" t="s">
        <v>282</v>
      </c>
      <c r="E3539" s="3" t="s">
        <v>152</v>
      </c>
      <c r="F3539" s="14" t="s">
        <v>119</v>
      </c>
      <c r="G3539" s="4" t="s">
        <v>178</v>
      </c>
      <c r="H3539" s="4" t="s">
        <v>121</v>
      </c>
      <c r="I3539" s="4" t="s">
        <v>5799</v>
      </c>
      <c r="J3539" s="4" t="s">
        <v>121</v>
      </c>
      <c r="K3539" t="s">
        <v>254</v>
      </c>
      <c r="L3539" t="s">
        <v>5800</v>
      </c>
      <c r="M3539" t="s">
        <v>5800</v>
      </c>
      <c r="N3539" s="1" t="s">
        <v>247</v>
      </c>
    </row>
    <row r="3540" spans="1:14" x14ac:dyDescent="0.3">
      <c r="A3540" s="1" t="s">
        <v>139</v>
      </c>
      <c r="B3540" t="s">
        <v>5801</v>
      </c>
      <c r="C3540" s="2" t="s">
        <v>5804</v>
      </c>
      <c r="D3540" t="s">
        <v>282</v>
      </c>
      <c r="E3540" s="3" t="s">
        <v>152</v>
      </c>
      <c r="F3540" s="14" t="s">
        <v>119</v>
      </c>
      <c r="G3540" s="4" t="s">
        <v>178</v>
      </c>
      <c r="H3540" s="4" t="s">
        <v>121</v>
      </c>
      <c r="I3540" s="4" t="s">
        <v>5799</v>
      </c>
      <c r="J3540" s="4" t="s">
        <v>121</v>
      </c>
      <c r="K3540" t="s">
        <v>254</v>
      </c>
      <c r="L3540" t="s">
        <v>5800</v>
      </c>
      <c r="M3540" t="s">
        <v>5800</v>
      </c>
      <c r="N3540" s="1" t="s">
        <v>247</v>
      </c>
    </row>
    <row r="3541" spans="1:14" x14ac:dyDescent="0.3">
      <c r="A3541" s="1" t="s">
        <v>139</v>
      </c>
      <c r="B3541" t="s">
        <v>5801</v>
      </c>
      <c r="C3541" s="2" t="s">
        <v>5805</v>
      </c>
      <c r="D3541" t="s">
        <v>282</v>
      </c>
      <c r="E3541" s="3" t="s">
        <v>152</v>
      </c>
      <c r="F3541" s="14" t="s">
        <v>119</v>
      </c>
      <c r="G3541" s="4" t="s">
        <v>178</v>
      </c>
      <c r="H3541" s="4" t="s">
        <v>121</v>
      </c>
      <c r="I3541" s="4" t="s">
        <v>5799</v>
      </c>
      <c r="J3541" s="4" t="s">
        <v>121</v>
      </c>
      <c r="K3541" t="s">
        <v>254</v>
      </c>
      <c r="L3541" t="s">
        <v>5800</v>
      </c>
      <c r="M3541" t="s">
        <v>5800</v>
      </c>
      <c r="N3541" s="1" t="s">
        <v>247</v>
      </c>
    </row>
    <row r="3542" spans="1:14" x14ac:dyDescent="0.3">
      <c r="A3542" s="1" t="s">
        <v>139</v>
      </c>
      <c r="B3542" t="s">
        <v>5801</v>
      </c>
      <c r="C3542" s="2" t="s">
        <v>5806</v>
      </c>
      <c r="D3542" t="s">
        <v>282</v>
      </c>
      <c r="E3542" s="3" t="s">
        <v>152</v>
      </c>
      <c r="F3542" s="14" t="s">
        <v>119</v>
      </c>
      <c r="G3542" s="4" t="s">
        <v>178</v>
      </c>
      <c r="H3542" s="4" t="s">
        <v>121</v>
      </c>
      <c r="I3542" s="4" t="s">
        <v>5799</v>
      </c>
      <c r="J3542" s="4" t="s">
        <v>121</v>
      </c>
      <c r="K3542" t="s">
        <v>254</v>
      </c>
      <c r="L3542" t="s">
        <v>5800</v>
      </c>
      <c r="M3542" t="s">
        <v>5800</v>
      </c>
      <c r="N3542" s="1" t="s">
        <v>247</v>
      </c>
    </row>
    <row r="3543" spans="1:14" x14ac:dyDescent="0.3">
      <c r="A3543" s="1" t="s">
        <v>139</v>
      </c>
      <c r="B3543" t="s">
        <v>5801</v>
      </c>
      <c r="C3543" s="2" t="s">
        <v>5807</v>
      </c>
      <c r="D3543" t="s">
        <v>282</v>
      </c>
      <c r="E3543" s="3" t="s">
        <v>152</v>
      </c>
      <c r="F3543" s="14" t="s">
        <v>119</v>
      </c>
      <c r="G3543" s="4" t="s">
        <v>178</v>
      </c>
      <c r="H3543" s="4" t="s">
        <v>121</v>
      </c>
      <c r="I3543" s="4" t="s">
        <v>5799</v>
      </c>
      <c r="J3543" s="4" t="s">
        <v>121</v>
      </c>
      <c r="K3543" t="s">
        <v>387</v>
      </c>
      <c r="L3543" t="s">
        <v>5800</v>
      </c>
      <c r="M3543" t="s">
        <v>5800</v>
      </c>
      <c r="N3543" s="1" t="s">
        <v>247</v>
      </c>
    </row>
    <row r="3544" spans="1:14" x14ac:dyDescent="0.3">
      <c r="A3544" s="1" t="s">
        <v>139</v>
      </c>
      <c r="B3544" t="s">
        <v>5801</v>
      </c>
      <c r="C3544" s="2" t="s">
        <v>5808</v>
      </c>
      <c r="D3544" t="s">
        <v>282</v>
      </c>
      <c r="E3544" s="3" t="s">
        <v>152</v>
      </c>
      <c r="F3544" s="14" t="s">
        <v>119</v>
      </c>
      <c r="G3544" s="4" t="s">
        <v>178</v>
      </c>
      <c r="H3544" s="4" t="s">
        <v>121</v>
      </c>
      <c r="I3544" s="4" t="s">
        <v>5799</v>
      </c>
      <c r="J3544" s="4" t="s">
        <v>121</v>
      </c>
      <c r="K3544" t="s">
        <v>254</v>
      </c>
      <c r="L3544" t="s">
        <v>5800</v>
      </c>
      <c r="M3544" t="s">
        <v>5800</v>
      </c>
      <c r="N3544" s="1" t="s">
        <v>247</v>
      </c>
    </row>
    <row r="3545" spans="1:14" x14ac:dyDescent="0.3">
      <c r="A3545" s="1" t="s">
        <v>139</v>
      </c>
      <c r="B3545" t="s">
        <v>5801</v>
      </c>
      <c r="C3545" s="2" t="s">
        <v>5809</v>
      </c>
      <c r="D3545" t="s">
        <v>282</v>
      </c>
      <c r="E3545" s="3" t="s">
        <v>152</v>
      </c>
      <c r="F3545" s="14" t="s">
        <v>119</v>
      </c>
      <c r="G3545" s="4" t="s">
        <v>178</v>
      </c>
      <c r="H3545" s="4" t="s">
        <v>121</v>
      </c>
      <c r="I3545" s="4" t="s">
        <v>5799</v>
      </c>
      <c r="J3545" s="4" t="s">
        <v>121</v>
      </c>
      <c r="K3545" t="s">
        <v>254</v>
      </c>
      <c r="L3545" t="s">
        <v>5800</v>
      </c>
      <c r="M3545" t="s">
        <v>5800</v>
      </c>
      <c r="N3545" s="1" t="s">
        <v>247</v>
      </c>
    </row>
    <row r="3546" spans="1:14" x14ac:dyDescent="0.3">
      <c r="A3546" s="1" t="s">
        <v>139</v>
      </c>
      <c r="B3546" t="s">
        <v>5810</v>
      </c>
      <c r="C3546" s="2" t="s">
        <v>5811</v>
      </c>
      <c r="D3546" t="s">
        <v>282</v>
      </c>
      <c r="E3546" s="3" t="s">
        <v>152</v>
      </c>
      <c r="F3546" s="14" t="s">
        <v>119</v>
      </c>
      <c r="G3546" s="4" t="s">
        <v>178</v>
      </c>
      <c r="H3546" s="4" t="s">
        <v>121</v>
      </c>
      <c r="I3546" s="4" t="s">
        <v>5799</v>
      </c>
      <c r="J3546" s="4" t="s">
        <v>121</v>
      </c>
      <c r="K3546" t="s">
        <v>254</v>
      </c>
      <c r="L3546" t="s">
        <v>5800</v>
      </c>
      <c r="M3546" t="s">
        <v>5800</v>
      </c>
      <c r="N3546" s="1" t="s">
        <v>247</v>
      </c>
    </row>
    <row r="3547" spans="1:14" x14ac:dyDescent="0.3">
      <c r="A3547" s="1" t="s">
        <v>139</v>
      </c>
      <c r="B3547" t="s">
        <v>5810</v>
      </c>
      <c r="C3547" s="2" t="s">
        <v>5812</v>
      </c>
      <c r="D3547" t="s">
        <v>282</v>
      </c>
      <c r="E3547" s="3" t="s">
        <v>152</v>
      </c>
      <c r="F3547" s="14" t="s">
        <v>119</v>
      </c>
      <c r="G3547" s="4" t="s">
        <v>178</v>
      </c>
      <c r="H3547" s="4" t="s">
        <v>121</v>
      </c>
      <c r="I3547" s="4" t="s">
        <v>5799</v>
      </c>
      <c r="J3547" s="4" t="s">
        <v>121</v>
      </c>
      <c r="K3547" t="s">
        <v>254</v>
      </c>
      <c r="L3547" t="s">
        <v>5800</v>
      </c>
      <c r="M3547" t="s">
        <v>5800</v>
      </c>
      <c r="N3547" s="1" t="s">
        <v>247</v>
      </c>
    </row>
    <row r="3548" spans="1:14" x14ac:dyDescent="0.3">
      <c r="A3548" s="1" t="s">
        <v>139</v>
      </c>
      <c r="B3548" t="s">
        <v>5810</v>
      </c>
      <c r="C3548" s="2" t="s">
        <v>5813</v>
      </c>
      <c r="D3548" t="s">
        <v>282</v>
      </c>
      <c r="E3548" s="3" t="s">
        <v>152</v>
      </c>
      <c r="F3548" s="14" t="s">
        <v>119</v>
      </c>
      <c r="G3548" s="4" t="s">
        <v>178</v>
      </c>
      <c r="H3548" s="4" t="s">
        <v>121</v>
      </c>
      <c r="I3548" s="4" t="s">
        <v>5799</v>
      </c>
      <c r="J3548" s="4" t="s">
        <v>121</v>
      </c>
      <c r="K3548" t="s">
        <v>254</v>
      </c>
      <c r="L3548" t="s">
        <v>5800</v>
      </c>
      <c r="M3548" t="s">
        <v>5800</v>
      </c>
      <c r="N3548" s="1" t="s">
        <v>247</v>
      </c>
    </row>
    <row r="3549" spans="1:14" x14ac:dyDescent="0.3">
      <c r="A3549" s="1" t="s">
        <v>139</v>
      </c>
      <c r="B3549" t="s">
        <v>5810</v>
      </c>
      <c r="C3549" s="2" t="s">
        <v>5814</v>
      </c>
      <c r="D3549" t="s">
        <v>282</v>
      </c>
      <c r="E3549" s="3" t="s">
        <v>152</v>
      </c>
      <c r="F3549" s="14" t="s">
        <v>119</v>
      </c>
      <c r="G3549" s="4" t="s">
        <v>178</v>
      </c>
      <c r="H3549" s="4" t="s">
        <v>121</v>
      </c>
      <c r="I3549" s="4" t="s">
        <v>5799</v>
      </c>
      <c r="J3549" s="4" t="s">
        <v>121</v>
      </c>
      <c r="K3549" t="s">
        <v>254</v>
      </c>
      <c r="L3549" t="s">
        <v>5800</v>
      </c>
      <c r="M3549" t="s">
        <v>5800</v>
      </c>
      <c r="N3549" s="1" t="s">
        <v>247</v>
      </c>
    </row>
    <row r="3550" spans="1:14" x14ac:dyDescent="0.3">
      <c r="A3550" s="1" t="s">
        <v>139</v>
      </c>
      <c r="B3550" t="s">
        <v>5815</v>
      </c>
      <c r="C3550" s="2" t="s">
        <v>5816</v>
      </c>
      <c r="D3550" t="s">
        <v>282</v>
      </c>
      <c r="E3550" s="3" t="s">
        <v>152</v>
      </c>
      <c r="F3550" s="14" t="s">
        <v>119</v>
      </c>
      <c r="G3550" s="4" t="s">
        <v>178</v>
      </c>
      <c r="H3550" s="4" t="s">
        <v>121</v>
      </c>
      <c r="I3550" s="4" t="s">
        <v>5799</v>
      </c>
      <c r="J3550" s="4" t="s">
        <v>121</v>
      </c>
      <c r="K3550" t="s">
        <v>238</v>
      </c>
      <c r="L3550" t="s">
        <v>5800</v>
      </c>
      <c r="M3550" t="s">
        <v>5800</v>
      </c>
      <c r="N3550" s="1" t="s">
        <v>247</v>
      </c>
    </row>
    <row r="3551" spans="1:14" x14ac:dyDescent="0.3">
      <c r="A3551" s="1" t="s">
        <v>5817</v>
      </c>
      <c r="B3551" t="s">
        <v>5818</v>
      </c>
      <c r="C3551" s="2" t="s">
        <v>5819</v>
      </c>
      <c r="D3551" t="s">
        <v>282</v>
      </c>
      <c r="E3551" s="8" t="s">
        <v>166</v>
      </c>
      <c r="F3551" s="15" t="s">
        <v>118</v>
      </c>
      <c r="G3551" s="5" t="s">
        <v>551</v>
      </c>
      <c r="H3551" s="6" t="s">
        <v>120</v>
      </c>
      <c r="I3551" s="5" t="s">
        <v>386</v>
      </c>
      <c r="J3551" s="5" t="s">
        <v>120</v>
      </c>
      <c r="K3551" t="s">
        <v>387</v>
      </c>
      <c r="L3551" t="s">
        <v>5820</v>
      </c>
      <c r="M3551" t="s">
        <v>5821</v>
      </c>
      <c r="N3551" s="1" t="s">
        <v>247</v>
      </c>
    </row>
    <row r="3552" spans="1:14" x14ac:dyDescent="0.3">
      <c r="A3552" s="1" t="s">
        <v>5817</v>
      </c>
      <c r="B3552" t="s">
        <v>5822</v>
      </c>
      <c r="C3552" s="2" t="s">
        <v>5823</v>
      </c>
      <c r="D3552" t="s">
        <v>282</v>
      </c>
      <c r="E3552" s="3" t="s">
        <v>152</v>
      </c>
      <c r="F3552" s="14" t="s">
        <v>119</v>
      </c>
      <c r="G3552" s="5" t="s">
        <v>1210</v>
      </c>
      <c r="H3552" s="6" t="s">
        <v>120</v>
      </c>
      <c r="I3552" s="4" t="s">
        <v>5824</v>
      </c>
      <c r="J3552" s="4" t="s">
        <v>121</v>
      </c>
      <c r="K3552" t="s">
        <v>254</v>
      </c>
      <c r="L3552" t="s">
        <v>5825</v>
      </c>
      <c r="M3552" t="s">
        <v>5826</v>
      </c>
      <c r="N3552" s="1" t="s">
        <v>247</v>
      </c>
    </row>
    <row r="3553" spans="1:14" x14ac:dyDescent="0.3">
      <c r="A3553" s="1" t="s">
        <v>5817</v>
      </c>
      <c r="B3553" t="s">
        <v>5822</v>
      </c>
      <c r="C3553" s="2" t="s">
        <v>5827</v>
      </c>
      <c r="D3553" t="s">
        <v>282</v>
      </c>
      <c r="E3553" s="3" t="s">
        <v>152</v>
      </c>
      <c r="F3553" s="14" t="s">
        <v>119</v>
      </c>
      <c r="G3553" s="5" t="s">
        <v>1210</v>
      </c>
      <c r="H3553" s="6" t="s">
        <v>120</v>
      </c>
      <c r="I3553" s="4" t="s">
        <v>5824</v>
      </c>
      <c r="J3553" s="4" t="s">
        <v>121</v>
      </c>
      <c r="K3553" t="s">
        <v>235</v>
      </c>
      <c r="L3553" t="s">
        <v>5825</v>
      </c>
      <c r="M3553" t="s">
        <v>5826</v>
      </c>
      <c r="N3553" s="1" t="s">
        <v>247</v>
      </c>
    </row>
    <row r="3554" spans="1:14" x14ac:dyDescent="0.3">
      <c r="A3554" s="1" t="s">
        <v>5828</v>
      </c>
      <c r="B3554" t="s">
        <v>5829</v>
      </c>
      <c r="C3554" s="2" t="s">
        <v>5830</v>
      </c>
      <c r="D3554" t="s">
        <v>282</v>
      </c>
      <c r="E3554" s="7" t="s">
        <v>158</v>
      </c>
      <c r="F3554" s="15" t="s">
        <v>118</v>
      </c>
      <c r="G3554" s="19" t="s">
        <v>3907</v>
      </c>
      <c r="H3554" s="6" t="s">
        <v>120</v>
      </c>
      <c r="I3554" s="9" t="s">
        <v>1477</v>
      </c>
      <c r="J3554" s="5" t="s">
        <v>120</v>
      </c>
      <c r="K3554" t="s">
        <v>235</v>
      </c>
      <c r="L3554" t="s">
        <v>5831</v>
      </c>
      <c r="M3554" t="s">
        <v>2388</v>
      </c>
      <c r="N3554" s="1" t="s">
        <v>247</v>
      </c>
    </row>
    <row r="3555" spans="1:14" x14ac:dyDescent="0.3">
      <c r="A3555" s="1" t="s">
        <v>5828</v>
      </c>
      <c r="B3555" t="s">
        <v>5829</v>
      </c>
      <c r="C3555" s="2" t="s">
        <v>5832</v>
      </c>
      <c r="D3555" t="s">
        <v>282</v>
      </c>
      <c r="E3555" s="7" t="s">
        <v>158</v>
      </c>
      <c r="F3555" s="15" t="s">
        <v>118</v>
      </c>
      <c r="G3555" s="19" t="s">
        <v>3907</v>
      </c>
      <c r="H3555" s="6" t="s">
        <v>120</v>
      </c>
      <c r="I3555" s="9" t="s">
        <v>1477</v>
      </c>
      <c r="J3555" s="5" t="s">
        <v>120</v>
      </c>
      <c r="K3555" t="s">
        <v>235</v>
      </c>
      <c r="L3555" t="s">
        <v>5831</v>
      </c>
      <c r="M3555" t="s">
        <v>2388</v>
      </c>
      <c r="N3555" s="1" t="s">
        <v>247</v>
      </c>
    </row>
    <row r="3556" spans="1:14" x14ac:dyDescent="0.3">
      <c r="A3556" s="1" t="s">
        <v>5828</v>
      </c>
      <c r="B3556" t="s">
        <v>5829</v>
      </c>
      <c r="C3556" s="2" t="s">
        <v>5833</v>
      </c>
      <c r="D3556" t="s">
        <v>282</v>
      </c>
      <c r="E3556" s="7" t="s">
        <v>158</v>
      </c>
      <c r="F3556" s="15" t="s">
        <v>118</v>
      </c>
      <c r="G3556" s="6" t="s">
        <v>3879</v>
      </c>
      <c r="H3556" s="6" t="s">
        <v>120</v>
      </c>
      <c r="I3556" s="9" t="s">
        <v>1477</v>
      </c>
      <c r="J3556" s="5" t="s">
        <v>120</v>
      </c>
      <c r="K3556" t="s">
        <v>230</v>
      </c>
      <c r="L3556" t="s">
        <v>5831</v>
      </c>
      <c r="M3556" t="s">
        <v>2388</v>
      </c>
      <c r="N3556" s="1" t="s">
        <v>247</v>
      </c>
    </row>
    <row r="3557" spans="1:14" x14ac:dyDescent="0.3">
      <c r="A3557" s="1" t="s">
        <v>5828</v>
      </c>
      <c r="B3557" t="s">
        <v>5829</v>
      </c>
      <c r="C3557" s="2" t="s">
        <v>5834</v>
      </c>
      <c r="D3557" t="s">
        <v>282</v>
      </c>
      <c r="E3557" s="7" t="s">
        <v>158</v>
      </c>
      <c r="F3557" s="15" t="s">
        <v>118</v>
      </c>
      <c r="G3557" s="6" t="s">
        <v>3879</v>
      </c>
      <c r="H3557" s="6" t="s">
        <v>120</v>
      </c>
      <c r="I3557" s="9" t="s">
        <v>1477</v>
      </c>
      <c r="J3557" s="5" t="s">
        <v>120</v>
      </c>
      <c r="K3557" t="s">
        <v>230</v>
      </c>
      <c r="L3557" t="s">
        <v>5831</v>
      </c>
      <c r="M3557" t="s">
        <v>2388</v>
      </c>
      <c r="N3557" s="1" t="s">
        <v>247</v>
      </c>
    </row>
    <row r="3558" spans="1:14" x14ac:dyDescent="0.3">
      <c r="A3558" s="1" t="s">
        <v>5828</v>
      </c>
      <c r="B3558" t="s">
        <v>5835</v>
      </c>
      <c r="C3558" s="2" t="s">
        <v>5836</v>
      </c>
      <c r="D3558" t="s">
        <v>282</v>
      </c>
      <c r="E3558" s="7" t="s">
        <v>158</v>
      </c>
      <c r="F3558" s="15" t="s">
        <v>118</v>
      </c>
      <c r="G3558" s="18" t="s">
        <v>4224</v>
      </c>
      <c r="H3558" s="6" t="s">
        <v>120</v>
      </c>
      <c r="I3558" s="4" t="s">
        <v>149</v>
      </c>
      <c r="J3558" s="4" t="s">
        <v>121</v>
      </c>
      <c r="K3558" t="s">
        <v>254</v>
      </c>
      <c r="L3558" t="s">
        <v>5837</v>
      </c>
      <c r="M3558" t="s">
        <v>5838</v>
      </c>
      <c r="N3558" s="1" t="s">
        <v>247</v>
      </c>
    </row>
    <row r="3559" spans="1:14" x14ac:dyDescent="0.3">
      <c r="A3559" s="1" t="s">
        <v>5828</v>
      </c>
      <c r="B3559" t="s">
        <v>5835</v>
      </c>
      <c r="C3559" s="2" t="s">
        <v>5839</v>
      </c>
      <c r="D3559" t="s">
        <v>282</v>
      </c>
      <c r="E3559" s="7" t="s">
        <v>158</v>
      </c>
      <c r="F3559" s="15" t="s">
        <v>118</v>
      </c>
      <c r="G3559" s="18" t="s">
        <v>4224</v>
      </c>
      <c r="H3559" s="6" t="s">
        <v>120</v>
      </c>
      <c r="I3559" s="4" t="s">
        <v>149</v>
      </c>
      <c r="J3559" s="4" t="s">
        <v>121</v>
      </c>
      <c r="K3559" t="s">
        <v>254</v>
      </c>
      <c r="L3559" t="s">
        <v>5837</v>
      </c>
      <c r="M3559" t="s">
        <v>5838</v>
      </c>
      <c r="N3559" s="1" t="s">
        <v>247</v>
      </c>
    </row>
    <row r="3560" spans="1:14" x14ac:dyDescent="0.3">
      <c r="A3560" s="1" t="s">
        <v>5828</v>
      </c>
      <c r="B3560" t="s">
        <v>5840</v>
      </c>
      <c r="C3560" s="2" t="s">
        <v>5841</v>
      </c>
      <c r="D3560" t="s">
        <v>282</v>
      </c>
      <c r="E3560" s="7" t="s">
        <v>158</v>
      </c>
      <c r="F3560" s="15" t="s">
        <v>118</v>
      </c>
      <c r="G3560" s="5" t="s">
        <v>310</v>
      </c>
      <c r="H3560" s="6" t="s">
        <v>120</v>
      </c>
      <c r="I3560" s="4" t="s">
        <v>5842</v>
      </c>
      <c r="J3560" s="4" t="s">
        <v>121</v>
      </c>
      <c r="K3560" t="s">
        <v>235</v>
      </c>
      <c r="L3560" t="s">
        <v>5843</v>
      </c>
      <c r="M3560" t="s">
        <v>5844</v>
      </c>
      <c r="N3560" s="1" t="s">
        <v>247</v>
      </c>
    </row>
    <row r="3561" spans="1:14" x14ac:dyDescent="0.3">
      <c r="A3561" s="1" t="s">
        <v>5828</v>
      </c>
      <c r="B3561" t="s">
        <v>5840</v>
      </c>
      <c r="C3561" s="2" t="s">
        <v>5845</v>
      </c>
      <c r="D3561" t="s">
        <v>282</v>
      </c>
      <c r="E3561" s="7" t="s">
        <v>158</v>
      </c>
      <c r="F3561" s="15" t="s">
        <v>118</v>
      </c>
      <c r="G3561" s="5" t="s">
        <v>5846</v>
      </c>
      <c r="H3561" s="6" t="s">
        <v>120</v>
      </c>
      <c r="I3561" s="4" t="s">
        <v>5842</v>
      </c>
      <c r="J3561" s="4" t="s">
        <v>121</v>
      </c>
      <c r="K3561" t="s">
        <v>254</v>
      </c>
      <c r="L3561" t="s">
        <v>5843</v>
      </c>
      <c r="M3561" t="s">
        <v>5844</v>
      </c>
      <c r="N3561" s="1" t="s">
        <v>247</v>
      </c>
    </row>
    <row r="3562" spans="1:14" x14ac:dyDescent="0.3">
      <c r="A3562" s="1" t="s">
        <v>5828</v>
      </c>
      <c r="B3562" t="s">
        <v>5840</v>
      </c>
      <c r="C3562" s="2" t="s">
        <v>5847</v>
      </c>
      <c r="D3562" t="s">
        <v>282</v>
      </c>
      <c r="E3562" s="7" t="s">
        <v>158</v>
      </c>
      <c r="F3562" s="15" t="s">
        <v>118</v>
      </c>
      <c r="G3562" s="5" t="s">
        <v>5846</v>
      </c>
      <c r="H3562" s="6" t="s">
        <v>120</v>
      </c>
      <c r="I3562" s="4" t="s">
        <v>5842</v>
      </c>
      <c r="J3562" s="4" t="s">
        <v>121</v>
      </c>
      <c r="K3562" t="s">
        <v>254</v>
      </c>
      <c r="L3562" t="s">
        <v>5843</v>
      </c>
      <c r="M3562" t="s">
        <v>5844</v>
      </c>
      <c r="N3562" s="1" t="s">
        <v>247</v>
      </c>
    </row>
    <row r="3563" spans="1:14" x14ac:dyDescent="0.3">
      <c r="A3563" s="1" t="s">
        <v>5828</v>
      </c>
      <c r="B3563" t="s">
        <v>5848</v>
      </c>
      <c r="C3563" s="2" t="s">
        <v>5849</v>
      </c>
      <c r="D3563" t="s">
        <v>282</v>
      </c>
      <c r="E3563" s="7" t="s">
        <v>158</v>
      </c>
      <c r="F3563" s="15" t="s">
        <v>118</v>
      </c>
      <c r="G3563" s="18" t="s">
        <v>4224</v>
      </c>
      <c r="H3563" s="6" t="s">
        <v>120</v>
      </c>
      <c r="I3563" s="9" t="s">
        <v>1477</v>
      </c>
      <c r="J3563" s="5" t="s">
        <v>120</v>
      </c>
      <c r="K3563" t="s">
        <v>235</v>
      </c>
      <c r="L3563" t="s">
        <v>5850</v>
      </c>
      <c r="M3563" t="s">
        <v>2388</v>
      </c>
      <c r="N3563" s="1" t="s">
        <v>247</v>
      </c>
    </row>
    <row r="3564" spans="1:14" x14ac:dyDescent="0.3">
      <c r="A3564" s="1" t="s">
        <v>5828</v>
      </c>
      <c r="B3564" t="s">
        <v>5848</v>
      </c>
      <c r="C3564" s="2" t="s">
        <v>5851</v>
      </c>
      <c r="D3564" t="s">
        <v>282</v>
      </c>
      <c r="E3564" s="7" t="s">
        <v>158</v>
      </c>
      <c r="F3564" s="15" t="s">
        <v>118</v>
      </c>
      <c r="G3564" s="18" t="s">
        <v>4224</v>
      </c>
      <c r="H3564" s="6" t="s">
        <v>120</v>
      </c>
      <c r="I3564" s="9" t="s">
        <v>1477</v>
      </c>
      <c r="J3564" s="5" t="s">
        <v>120</v>
      </c>
      <c r="K3564" t="s">
        <v>254</v>
      </c>
      <c r="L3564" t="s">
        <v>5850</v>
      </c>
      <c r="M3564" t="s">
        <v>2388</v>
      </c>
      <c r="N3564" s="1" t="s">
        <v>247</v>
      </c>
    </row>
    <row r="3565" spans="1:14" x14ac:dyDescent="0.3">
      <c r="A3565" s="1" t="s">
        <v>5828</v>
      </c>
      <c r="B3565" t="s">
        <v>5848</v>
      </c>
      <c r="C3565" s="2" t="s">
        <v>5852</v>
      </c>
      <c r="D3565" t="s">
        <v>282</v>
      </c>
      <c r="E3565" s="7" t="s">
        <v>158</v>
      </c>
      <c r="F3565" s="15" t="s">
        <v>118</v>
      </c>
      <c r="G3565" s="18" t="s">
        <v>4224</v>
      </c>
      <c r="H3565" s="6" t="s">
        <v>120</v>
      </c>
      <c r="I3565" s="9" t="s">
        <v>1477</v>
      </c>
      <c r="J3565" s="5" t="s">
        <v>120</v>
      </c>
      <c r="K3565" t="s">
        <v>238</v>
      </c>
      <c r="L3565" t="s">
        <v>5850</v>
      </c>
      <c r="M3565" t="s">
        <v>2388</v>
      </c>
      <c r="N3565" s="1" t="s">
        <v>247</v>
      </c>
    </row>
    <row r="3566" spans="1:14" x14ac:dyDescent="0.3">
      <c r="A3566" s="1" t="s">
        <v>5828</v>
      </c>
      <c r="B3566" t="s">
        <v>5848</v>
      </c>
      <c r="C3566" s="2" t="s">
        <v>5853</v>
      </c>
      <c r="D3566" t="s">
        <v>282</v>
      </c>
      <c r="E3566" s="7" t="s">
        <v>158</v>
      </c>
      <c r="F3566" s="15" t="s">
        <v>118</v>
      </c>
      <c r="G3566" s="18" t="s">
        <v>4224</v>
      </c>
      <c r="H3566" s="6" t="s">
        <v>120</v>
      </c>
      <c r="I3566" s="9" t="s">
        <v>1477</v>
      </c>
      <c r="J3566" s="5" t="s">
        <v>120</v>
      </c>
      <c r="K3566" t="s">
        <v>254</v>
      </c>
      <c r="L3566" t="s">
        <v>5850</v>
      </c>
      <c r="M3566" t="s">
        <v>2388</v>
      </c>
      <c r="N3566" s="1" t="s">
        <v>247</v>
      </c>
    </row>
    <row r="3567" spans="1:14" x14ac:dyDescent="0.3">
      <c r="A3567" s="1" t="s">
        <v>5828</v>
      </c>
      <c r="B3567" t="s">
        <v>5848</v>
      </c>
      <c r="C3567" s="2" t="s">
        <v>5854</v>
      </c>
      <c r="D3567" t="s">
        <v>282</v>
      </c>
      <c r="E3567" s="7" t="s">
        <v>158</v>
      </c>
      <c r="F3567" s="15" t="s">
        <v>118</v>
      </c>
      <c r="G3567" s="18" t="s">
        <v>4224</v>
      </c>
      <c r="H3567" s="6" t="s">
        <v>120</v>
      </c>
      <c r="I3567" s="9" t="s">
        <v>1477</v>
      </c>
      <c r="J3567" s="5" t="s">
        <v>120</v>
      </c>
      <c r="K3567" t="s">
        <v>254</v>
      </c>
      <c r="L3567" t="s">
        <v>5850</v>
      </c>
      <c r="M3567" t="s">
        <v>2388</v>
      </c>
      <c r="N3567" s="1" t="s">
        <v>247</v>
      </c>
    </row>
    <row r="3568" spans="1:14" x14ac:dyDescent="0.3">
      <c r="A3568" s="1" t="s">
        <v>5828</v>
      </c>
      <c r="B3568" t="s">
        <v>5848</v>
      </c>
      <c r="C3568" s="2" t="s">
        <v>5855</v>
      </c>
      <c r="D3568" t="s">
        <v>282</v>
      </c>
      <c r="E3568" s="7" t="s">
        <v>158</v>
      </c>
      <c r="F3568" s="15" t="s">
        <v>118</v>
      </c>
      <c r="G3568" s="18" t="s">
        <v>4224</v>
      </c>
      <c r="H3568" s="6" t="s">
        <v>120</v>
      </c>
      <c r="I3568" s="9" t="s">
        <v>1477</v>
      </c>
      <c r="J3568" s="5" t="s">
        <v>120</v>
      </c>
      <c r="K3568" t="s">
        <v>254</v>
      </c>
      <c r="L3568" t="s">
        <v>5850</v>
      </c>
      <c r="M3568" t="s">
        <v>2388</v>
      </c>
      <c r="N3568" s="1" t="s">
        <v>247</v>
      </c>
    </row>
    <row r="3569" spans="1:14" x14ac:dyDescent="0.3">
      <c r="A3569" s="1" t="s">
        <v>5828</v>
      </c>
      <c r="B3569" t="s">
        <v>5848</v>
      </c>
      <c r="C3569" s="2" t="s">
        <v>5856</v>
      </c>
      <c r="D3569" t="s">
        <v>282</v>
      </c>
      <c r="E3569" s="7" t="s">
        <v>158</v>
      </c>
      <c r="F3569" s="15" t="s">
        <v>118</v>
      </c>
      <c r="G3569" s="18" t="s">
        <v>4224</v>
      </c>
      <c r="H3569" s="6" t="s">
        <v>120</v>
      </c>
      <c r="I3569" s="9" t="s">
        <v>1477</v>
      </c>
      <c r="J3569" s="5" t="s">
        <v>120</v>
      </c>
      <c r="K3569" t="s">
        <v>387</v>
      </c>
      <c r="L3569" t="s">
        <v>5850</v>
      </c>
      <c r="M3569" t="s">
        <v>2388</v>
      </c>
      <c r="N3569" s="1" t="s">
        <v>247</v>
      </c>
    </row>
    <row r="3570" spans="1:14" x14ac:dyDescent="0.3">
      <c r="A3570" s="1" t="s">
        <v>5828</v>
      </c>
      <c r="B3570" t="s">
        <v>5848</v>
      </c>
      <c r="C3570" s="2" t="s">
        <v>5857</v>
      </c>
      <c r="D3570" t="s">
        <v>282</v>
      </c>
      <c r="E3570" s="7" t="s">
        <v>158</v>
      </c>
      <c r="F3570" s="15" t="s">
        <v>118</v>
      </c>
      <c r="G3570" s="18" t="s">
        <v>4224</v>
      </c>
      <c r="H3570" s="6" t="s">
        <v>120</v>
      </c>
      <c r="I3570" s="9" t="s">
        <v>1477</v>
      </c>
      <c r="J3570" s="5" t="s">
        <v>120</v>
      </c>
      <c r="K3570" t="s">
        <v>254</v>
      </c>
      <c r="L3570" t="s">
        <v>5850</v>
      </c>
      <c r="M3570" t="s">
        <v>2388</v>
      </c>
      <c r="N3570" s="1" t="s">
        <v>247</v>
      </c>
    </row>
    <row r="3571" spans="1:14" x14ac:dyDescent="0.3">
      <c r="A3571" s="1" t="s">
        <v>5828</v>
      </c>
      <c r="B3571" t="s">
        <v>5848</v>
      </c>
      <c r="C3571" s="2" t="s">
        <v>5858</v>
      </c>
      <c r="D3571" t="s">
        <v>282</v>
      </c>
      <c r="E3571" s="8" t="s">
        <v>166</v>
      </c>
      <c r="F3571" s="15" t="s">
        <v>118</v>
      </c>
      <c r="G3571" s="18" t="s">
        <v>4224</v>
      </c>
      <c r="H3571" s="6" t="s">
        <v>120</v>
      </c>
      <c r="I3571" s="9" t="s">
        <v>1477</v>
      </c>
      <c r="J3571" s="5" t="s">
        <v>120</v>
      </c>
      <c r="K3571" t="s">
        <v>235</v>
      </c>
      <c r="L3571" t="s">
        <v>5850</v>
      </c>
      <c r="M3571" t="s">
        <v>2388</v>
      </c>
      <c r="N3571" s="1" t="s">
        <v>247</v>
      </c>
    </row>
    <row r="3572" spans="1:14" x14ac:dyDescent="0.3">
      <c r="A3572" s="1" t="s">
        <v>5828</v>
      </c>
      <c r="B3572" t="s">
        <v>5848</v>
      </c>
      <c r="C3572" s="2" t="s">
        <v>5859</v>
      </c>
      <c r="D3572" t="s">
        <v>282</v>
      </c>
      <c r="E3572" s="7" t="s">
        <v>158</v>
      </c>
      <c r="F3572" s="15" t="s">
        <v>118</v>
      </c>
      <c r="G3572" s="18" t="s">
        <v>4224</v>
      </c>
      <c r="H3572" s="6" t="s">
        <v>120</v>
      </c>
      <c r="I3572" s="9" t="s">
        <v>1477</v>
      </c>
      <c r="J3572" s="5" t="s">
        <v>120</v>
      </c>
      <c r="K3572" t="s">
        <v>235</v>
      </c>
      <c r="L3572" t="s">
        <v>5850</v>
      </c>
      <c r="M3572" t="s">
        <v>2388</v>
      </c>
      <c r="N3572" s="1" t="s">
        <v>247</v>
      </c>
    </row>
    <row r="3573" spans="1:14" x14ac:dyDescent="0.3">
      <c r="A3573" s="1" t="s">
        <v>5828</v>
      </c>
      <c r="B3573" t="s">
        <v>5848</v>
      </c>
      <c r="C3573" s="2" t="s">
        <v>5860</v>
      </c>
      <c r="D3573" t="s">
        <v>282</v>
      </c>
      <c r="E3573" s="7" t="s">
        <v>158</v>
      </c>
      <c r="F3573" s="15" t="s">
        <v>118</v>
      </c>
      <c r="G3573" s="18" t="s">
        <v>4224</v>
      </c>
      <c r="H3573" s="6" t="s">
        <v>120</v>
      </c>
      <c r="I3573" s="9" t="s">
        <v>1477</v>
      </c>
      <c r="J3573" s="5" t="s">
        <v>120</v>
      </c>
      <c r="K3573" t="s">
        <v>254</v>
      </c>
      <c r="L3573" t="s">
        <v>5850</v>
      </c>
      <c r="M3573" t="s">
        <v>2388</v>
      </c>
      <c r="N3573" s="1" t="s">
        <v>247</v>
      </c>
    </row>
    <row r="3574" spans="1:14" x14ac:dyDescent="0.3">
      <c r="A3574" s="1" t="s">
        <v>5828</v>
      </c>
      <c r="B3574" t="s">
        <v>5848</v>
      </c>
      <c r="C3574" s="2" t="s">
        <v>5861</v>
      </c>
      <c r="D3574" t="s">
        <v>282</v>
      </c>
      <c r="E3574" s="7" t="s">
        <v>158</v>
      </c>
      <c r="F3574" s="15" t="s">
        <v>118</v>
      </c>
      <c r="G3574" s="18" t="s">
        <v>4224</v>
      </c>
      <c r="H3574" s="6" t="s">
        <v>120</v>
      </c>
      <c r="I3574" s="9" t="s">
        <v>1477</v>
      </c>
      <c r="J3574" s="5" t="s">
        <v>120</v>
      </c>
      <c r="K3574" t="s">
        <v>238</v>
      </c>
      <c r="L3574" t="s">
        <v>5850</v>
      </c>
      <c r="M3574" t="s">
        <v>2388</v>
      </c>
      <c r="N3574" s="1" t="s">
        <v>247</v>
      </c>
    </row>
    <row r="3575" spans="1:14" x14ac:dyDescent="0.3">
      <c r="A3575" s="1" t="s">
        <v>5828</v>
      </c>
      <c r="B3575" t="s">
        <v>5848</v>
      </c>
      <c r="C3575" s="2" t="s">
        <v>5862</v>
      </c>
      <c r="D3575" t="s">
        <v>282</v>
      </c>
      <c r="E3575" s="7" t="s">
        <v>158</v>
      </c>
      <c r="F3575" s="15" t="s">
        <v>118</v>
      </c>
      <c r="G3575" s="18" t="s">
        <v>4224</v>
      </c>
      <c r="H3575" s="6" t="s">
        <v>120</v>
      </c>
      <c r="I3575" s="9" t="s">
        <v>1477</v>
      </c>
      <c r="J3575" s="5" t="s">
        <v>120</v>
      </c>
      <c r="K3575" t="s">
        <v>254</v>
      </c>
      <c r="L3575" t="s">
        <v>5850</v>
      </c>
      <c r="M3575" t="s">
        <v>2388</v>
      </c>
      <c r="N3575" s="1" t="s">
        <v>247</v>
      </c>
    </row>
    <row r="3576" spans="1:14" x14ac:dyDescent="0.3">
      <c r="A3576" s="1" t="s">
        <v>5828</v>
      </c>
      <c r="B3576" t="s">
        <v>5848</v>
      </c>
      <c r="C3576" s="2" t="s">
        <v>5863</v>
      </c>
      <c r="D3576" t="s">
        <v>282</v>
      </c>
      <c r="E3576" s="7" t="s">
        <v>158</v>
      </c>
      <c r="F3576" s="15" t="s">
        <v>118</v>
      </c>
      <c r="G3576" s="18" t="s">
        <v>4224</v>
      </c>
      <c r="H3576" s="6" t="s">
        <v>120</v>
      </c>
      <c r="I3576" s="9" t="s">
        <v>1477</v>
      </c>
      <c r="J3576" s="5" t="s">
        <v>120</v>
      </c>
      <c r="K3576" t="s">
        <v>235</v>
      </c>
      <c r="L3576" t="s">
        <v>5850</v>
      </c>
      <c r="M3576" t="s">
        <v>2388</v>
      </c>
      <c r="N3576" s="1" t="s">
        <v>247</v>
      </c>
    </row>
    <row r="3577" spans="1:14" x14ac:dyDescent="0.3">
      <c r="A3577" s="1" t="s">
        <v>5828</v>
      </c>
      <c r="B3577" t="s">
        <v>5848</v>
      </c>
      <c r="C3577" s="2" t="s">
        <v>5864</v>
      </c>
      <c r="D3577" t="s">
        <v>282</v>
      </c>
      <c r="E3577" s="7" t="s">
        <v>158</v>
      </c>
      <c r="F3577" s="15" t="s">
        <v>118</v>
      </c>
      <c r="G3577" s="18" t="s">
        <v>4224</v>
      </c>
      <c r="H3577" s="6" t="s">
        <v>120</v>
      </c>
      <c r="I3577" s="9" t="s">
        <v>1477</v>
      </c>
      <c r="J3577" s="5" t="s">
        <v>120</v>
      </c>
      <c r="K3577" t="s">
        <v>238</v>
      </c>
      <c r="L3577" t="s">
        <v>5850</v>
      </c>
      <c r="M3577" t="s">
        <v>2388</v>
      </c>
      <c r="N3577" s="1" t="s">
        <v>247</v>
      </c>
    </row>
    <row r="3578" spans="1:14" x14ac:dyDescent="0.3">
      <c r="A3578" s="1" t="s">
        <v>5828</v>
      </c>
      <c r="B3578" t="s">
        <v>5848</v>
      </c>
      <c r="C3578" s="2" t="s">
        <v>5865</v>
      </c>
      <c r="D3578" t="s">
        <v>282</v>
      </c>
      <c r="E3578" s="7" t="s">
        <v>158</v>
      </c>
      <c r="F3578" s="15" t="s">
        <v>118</v>
      </c>
      <c r="G3578" s="18" t="s">
        <v>4224</v>
      </c>
      <c r="H3578" s="6" t="s">
        <v>120</v>
      </c>
      <c r="I3578" s="9" t="s">
        <v>1477</v>
      </c>
      <c r="J3578" s="5" t="s">
        <v>120</v>
      </c>
      <c r="K3578" t="s">
        <v>254</v>
      </c>
      <c r="L3578" t="s">
        <v>5850</v>
      </c>
      <c r="M3578" t="s">
        <v>2388</v>
      </c>
      <c r="N3578" s="1" t="s">
        <v>247</v>
      </c>
    </row>
    <row r="3579" spans="1:14" x14ac:dyDescent="0.3">
      <c r="A3579" s="1" t="s">
        <v>5828</v>
      </c>
      <c r="B3579" t="s">
        <v>5848</v>
      </c>
      <c r="C3579" s="2" t="s">
        <v>5866</v>
      </c>
      <c r="D3579" t="s">
        <v>282</v>
      </c>
      <c r="E3579" s="8" t="s">
        <v>166</v>
      </c>
      <c r="F3579" s="15" t="s">
        <v>118</v>
      </c>
      <c r="G3579" s="18" t="s">
        <v>4224</v>
      </c>
      <c r="H3579" s="6" t="s">
        <v>120</v>
      </c>
      <c r="I3579" s="9" t="s">
        <v>1477</v>
      </c>
      <c r="J3579" s="5" t="s">
        <v>120</v>
      </c>
      <c r="K3579" t="s">
        <v>235</v>
      </c>
      <c r="L3579" t="s">
        <v>5850</v>
      </c>
      <c r="M3579" t="s">
        <v>2388</v>
      </c>
      <c r="N3579" s="1" t="s">
        <v>247</v>
      </c>
    </row>
    <row r="3580" spans="1:14" x14ac:dyDescent="0.3">
      <c r="A3580" s="1" t="s">
        <v>5828</v>
      </c>
      <c r="B3580" t="s">
        <v>5848</v>
      </c>
      <c r="C3580" s="2" t="s">
        <v>5867</v>
      </c>
      <c r="D3580" t="s">
        <v>282</v>
      </c>
      <c r="E3580" s="7" t="s">
        <v>158</v>
      </c>
      <c r="F3580" s="15" t="s">
        <v>118</v>
      </c>
      <c r="G3580" s="18" t="s">
        <v>4224</v>
      </c>
      <c r="H3580" s="6" t="s">
        <v>120</v>
      </c>
      <c r="I3580" s="9" t="s">
        <v>1477</v>
      </c>
      <c r="J3580" s="5" t="s">
        <v>120</v>
      </c>
      <c r="K3580" t="s">
        <v>254</v>
      </c>
      <c r="L3580" t="s">
        <v>5850</v>
      </c>
      <c r="M3580" t="s">
        <v>2388</v>
      </c>
      <c r="N3580" s="1" t="s">
        <v>247</v>
      </c>
    </row>
    <row r="3581" spans="1:14" x14ac:dyDescent="0.3">
      <c r="A3581" s="1" t="s">
        <v>5828</v>
      </c>
      <c r="B3581" t="s">
        <v>5848</v>
      </c>
      <c r="C3581" s="2" t="s">
        <v>5868</v>
      </c>
      <c r="D3581" t="s">
        <v>282</v>
      </c>
      <c r="E3581" s="7" t="s">
        <v>158</v>
      </c>
      <c r="F3581" s="15" t="s">
        <v>118</v>
      </c>
      <c r="G3581" s="18" t="s">
        <v>4224</v>
      </c>
      <c r="H3581" s="6" t="s">
        <v>120</v>
      </c>
      <c r="I3581" s="9" t="s">
        <v>1477</v>
      </c>
      <c r="J3581" s="5" t="s">
        <v>120</v>
      </c>
      <c r="K3581" t="s">
        <v>254</v>
      </c>
      <c r="L3581" t="s">
        <v>5850</v>
      </c>
      <c r="M3581" t="s">
        <v>2388</v>
      </c>
      <c r="N3581" s="1" t="s">
        <v>247</v>
      </c>
    </row>
    <row r="3582" spans="1:14" x14ac:dyDescent="0.3">
      <c r="A3582" s="1" t="s">
        <v>5828</v>
      </c>
      <c r="B3582" t="s">
        <v>5848</v>
      </c>
      <c r="C3582" s="2" t="s">
        <v>5869</v>
      </c>
      <c r="D3582" t="s">
        <v>282</v>
      </c>
      <c r="E3582" s="7" t="s">
        <v>158</v>
      </c>
      <c r="F3582" s="15" t="s">
        <v>118</v>
      </c>
      <c r="G3582" s="18" t="s">
        <v>4224</v>
      </c>
      <c r="H3582" s="6" t="s">
        <v>120</v>
      </c>
      <c r="I3582" s="9" t="s">
        <v>1477</v>
      </c>
      <c r="J3582" s="5" t="s">
        <v>120</v>
      </c>
      <c r="K3582" t="s">
        <v>254</v>
      </c>
      <c r="L3582" t="s">
        <v>5850</v>
      </c>
      <c r="M3582" t="s">
        <v>2388</v>
      </c>
      <c r="N3582" s="1" t="s">
        <v>247</v>
      </c>
    </row>
    <row r="3583" spans="1:14" x14ac:dyDescent="0.3">
      <c r="A3583" s="1" t="s">
        <v>5828</v>
      </c>
      <c r="B3583" t="s">
        <v>5848</v>
      </c>
      <c r="C3583" s="2" t="s">
        <v>5870</v>
      </c>
      <c r="D3583" t="s">
        <v>282</v>
      </c>
      <c r="E3583" s="7" t="s">
        <v>158</v>
      </c>
      <c r="F3583" s="15" t="s">
        <v>118</v>
      </c>
      <c r="G3583" s="18" t="s">
        <v>4224</v>
      </c>
      <c r="H3583" s="6" t="s">
        <v>120</v>
      </c>
      <c r="I3583" s="9" t="s">
        <v>1477</v>
      </c>
      <c r="J3583" s="5" t="s">
        <v>120</v>
      </c>
      <c r="K3583" t="s">
        <v>387</v>
      </c>
      <c r="L3583" t="s">
        <v>5850</v>
      </c>
      <c r="M3583" t="s">
        <v>2388</v>
      </c>
      <c r="N3583" s="1" t="s">
        <v>247</v>
      </c>
    </row>
    <row r="3584" spans="1:14" x14ac:dyDescent="0.3">
      <c r="A3584" s="1" t="s">
        <v>5828</v>
      </c>
      <c r="B3584" t="s">
        <v>5848</v>
      </c>
      <c r="C3584" s="2" t="s">
        <v>5871</v>
      </c>
      <c r="D3584" t="s">
        <v>282</v>
      </c>
      <c r="E3584" s="7" t="s">
        <v>158</v>
      </c>
      <c r="F3584" s="15" t="s">
        <v>118</v>
      </c>
      <c r="G3584" s="18" t="s">
        <v>4224</v>
      </c>
      <c r="H3584" s="6" t="s">
        <v>120</v>
      </c>
      <c r="I3584" s="9" t="s">
        <v>1477</v>
      </c>
      <c r="J3584" s="5" t="s">
        <v>120</v>
      </c>
      <c r="K3584" t="s">
        <v>387</v>
      </c>
      <c r="L3584" t="s">
        <v>5850</v>
      </c>
      <c r="M3584" t="s">
        <v>2388</v>
      </c>
      <c r="N3584" s="1" t="s">
        <v>247</v>
      </c>
    </row>
    <row r="3585" spans="1:14" x14ac:dyDescent="0.3">
      <c r="A3585" s="1" t="s">
        <v>5828</v>
      </c>
      <c r="B3585" t="s">
        <v>5848</v>
      </c>
      <c r="C3585" s="2" t="s">
        <v>5872</v>
      </c>
      <c r="D3585" t="s">
        <v>282</v>
      </c>
      <c r="E3585" s="7" t="s">
        <v>158</v>
      </c>
      <c r="F3585" s="15" t="s">
        <v>118</v>
      </c>
      <c r="G3585" s="18" t="s">
        <v>4224</v>
      </c>
      <c r="H3585" s="6" t="s">
        <v>120</v>
      </c>
      <c r="I3585" s="9" t="s">
        <v>1477</v>
      </c>
      <c r="J3585" s="5" t="s">
        <v>120</v>
      </c>
      <c r="K3585" t="s">
        <v>254</v>
      </c>
      <c r="L3585" t="s">
        <v>5850</v>
      </c>
      <c r="M3585" t="s">
        <v>2388</v>
      </c>
      <c r="N3585" s="1" t="s">
        <v>247</v>
      </c>
    </row>
    <row r="3586" spans="1:14" x14ac:dyDescent="0.3">
      <c r="A3586" s="1" t="s">
        <v>5828</v>
      </c>
      <c r="B3586" t="s">
        <v>5848</v>
      </c>
      <c r="C3586" s="2" t="s">
        <v>5873</v>
      </c>
      <c r="D3586" t="s">
        <v>282</v>
      </c>
      <c r="E3586" s="7" t="s">
        <v>158</v>
      </c>
      <c r="F3586" s="15" t="s">
        <v>118</v>
      </c>
      <c r="G3586" s="18" t="s">
        <v>4224</v>
      </c>
      <c r="H3586" s="6" t="s">
        <v>120</v>
      </c>
      <c r="I3586" s="9" t="s">
        <v>1477</v>
      </c>
      <c r="J3586" s="5" t="s">
        <v>120</v>
      </c>
      <c r="K3586" t="s">
        <v>235</v>
      </c>
      <c r="L3586" t="s">
        <v>5850</v>
      </c>
      <c r="M3586" t="s">
        <v>2388</v>
      </c>
      <c r="N3586" s="1" t="s">
        <v>247</v>
      </c>
    </row>
    <row r="3587" spans="1:14" x14ac:dyDescent="0.3">
      <c r="A3587" s="1" t="s">
        <v>5828</v>
      </c>
      <c r="B3587" t="s">
        <v>5848</v>
      </c>
      <c r="C3587" s="2" t="s">
        <v>5874</v>
      </c>
      <c r="D3587" t="s">
        <v>282</v>
      </c>
      <c r="E3587" s="7" t="s">
        <v>158</v>
      </c>
      <c r="F3587" s="15" t="s">
        <v>118</v>
      </c>
      <c r="G3587" s="18" t="s">
        <v>4224</v>
      </c>
      <c r="H3587" s="6" t="s">
        <v>120</v>
      </c>
      <c r="I3587" s="9" t="s">
        <v>1477</v>
      </c>
      <c r="J3587" s="5" t="s">
        <v>120</v>
      </c>
      <c r="K3587" t="s">
        <v>254</v>
      </c>
      <c r="L3587" t="s">
        <v>5850</v>
      </c>
      <c r="M3587" t="s">
        <v>2388</v>
      </c>
      <c r="N3587" s="1" t="s">
        <v>247</v>
      </c>
    </row>
    <row r="3588" spans="1:14" x14ac:dyDescent="0.3">
      <c r="A3588" s="1" t="s">
        <v>5828</v>
      </c>
      <c r="B3588" t="s">
        <v>5848</v>
      </c>
      <c r="C3588" s="2" t="s">
        <v>5875</v>
      </c>
      <c r="D3588" t="s">
        <v>282</v>
      </c>
      <c r="E3588" s="7" t="s">
        <v>158</v>
      </c>
      <c r="F3588" s="15" t="s">
        <v>118</v>
      </c>
      <c r="G3588" s="18" t="s">
        <v>4224</v>
      </c>
      <c r="H3588" s="6" t="s">
        <v>120</v>
      </c>
      <c r="I3588" s="9" t="s">
        <v>1477</v>
      </c>
      <c r="J3588" s="5" t="s">
        <v>120</v>
      </c>
      <c r="K3588" t="s">
        <v>254</v>
      </c>
      <c r="L3588" t="s">
        <v>5850</v>
      </c>
      <c r="M3588" t="s">
        <v>2388</v>
      </c>
      <c r="N3588" s="1" t="s">
        <v>247</v>
      </c>
    </row>
    <row r="3589" spans="1:14" x14ac:dyDescent="0.3">
      <c r="A3589" s="1" t="s">
        <v>5828</v>
      </c>
      <c r="B3589" t="s">
        <v>5848</v>
      </c>
      <c r="C3589" s="2" t="s">
        <v>5876</v>
      </c>
      <c r="D3589" t="s">
        <v>282</v>
      </c>
      <c r="E3589" s="8" t="s">
        <v>166</v>
      </c>
      <c r="F3589" s="15" t="s">
        <v>118</v>
      </c>
      <c r="G3589" s="18" t="s">
        <v>4224</v>
      </c>
      <c r="H3589" s="6" t="s">
        <v>120</v>
      </c>
      <c r="I3589" s="9" t="s">
        <v>1477</v>
      </c>
      <c r="J3589" s="5" t="s">
        <v>120</v>
      </c>
      <c r="K3589" t="s">
        <v>1593</v>
      </c>
      <c r="L3589" t="s">
        <v>5850</v>
      </c>
      <c r="M3589" t="s">
        <v>2388</v>
      </c>
      <c r="N3589" s="1" t="s">
        <v>247</v>
      </c>
    </row>
    <row r="3590" spans="1:14" x14ac:dyDescent="0.3">
      <c r="A3590" s="1" t="s">
        <v>5828</v>
      </c>
      <c r="B3590" t="s">
        <v>5848</v>
      </c>
      <c r="C3590" s="2" t="s">
        <v>5877</v>
      </c>
      <c r="D3590" t="s">
        <v>282</v>
      </c>
      <c r="E3590" s="7" t="s">
        <v>158</v>
      </c>
      <c r="F3590" s="15" t="s">
        <v>118</v>
      </c>
      <c r="G3590" s="18" t="s">
        <v>4224</v>
      </c>
      <c r="H3590" s="6" t="s">
        <v>120</v>
      </c>
      <c r="I3590" s="9" t="s">
        <v>1477</v>
      </c>
      <c r="J3590" s="5" t="s">
        <v>120</v>
      </c>
      <c r="K3590" t="s">
        <v>254</v>
      </c>
      <c r="L3590" t="s">
        <v>5850</v>
      </c>
      <c r="M3590" t="s">
        <v>2388</v>
      </c>
      <c r="N3590" s="1" t="s">
        <v>247</v>
      </c>
    </row>
    <row r="3591" spans="1:14" x14ac:dyDescent="0.3">
      <c r="A3591" s="1" t="s">
        <v>5828</v>
      </c>
      <c r="B3591" t="s">
        <v>5848</v>
      </c>
      <c r="C3591" s="2" t="s">
        <v>5878</v>
      </c>
      <c r="D3591" t="s">
        <v>282</v>
      </c>
      <c r="E3591" s="7" t="s">
        <v>158</v>
      </c>
      <c r="F3591" s="15" t="s">
        <v>118</v>
      </c>
      <c r="G3591" s="18" t="s">
        <v>4224</v>
      </c>
      <c r="H3591" s="6" t="s">
        <v>120</v>
      </c>
      <c r="I3591" s="9" t="s">
        <v>1477</v>
      </c>
      <c r="J3591" s="5" t="s">
        <v>120</v>
      </c>
      <c r="K3591" t="s">
        <v>254</v>
      </c>
      <c r="L3591" t="s">
        <v>5850</v>
      </c>
      <c r="M3591" t="s">
        <v>2388</v>
      </c>
      <c r="N3591" s="1" t="s">
        <v>247</v>
      </c>
    </row>
    <row r="3592" spans="1:14" x14ac:dyDescent="0.3">
      <c r="A3592" s="1" t="s">
        <v>5828</v>
      </c>
      <c r="B3592" t="s">
        <v>5848</v>
      </c>
      <c r="C3592" s="2" t="s">
        <v>5879</v>
      </c>
      <c r="D3592" t="s">
        <v>282</v>
      </c>
      <c r="E3592" s="7" t="s">
        <v>158</v>
      </c>
      <c r="F3592" s="15" t="s">
        <v>118</v>
      </c>
      <c r="G3592" s="18" t="s">
        <v>4224</v>
      </c>
      <c r="H3592" s="6" t="s">
        <v>120</v>
      </c>
      <c r="I3592" s="9" t="s">
        <v>1477</v>
      </c>
      <c r="J3592" s="5" t="s">
        <v>120</v>
      </c>
      <c r="K3592" t="s">
        <v>235</v>
      </c>
      <c r="L3592" t="s">
        <v>5850</v>
      </c>
      <c r="M3592" t="s">
        <v>2388</v>
      </c>
      <c r="N3592" s="1" t="s">
        <v>247</v>
      </c>
    </row>
    <row r="3593" spans="1:14" x14ac:dyDescent="0.3">
      <c r="A3593" s="1" t="s">
        <v>5828</v>
      </c>
      <c r="B3593" t="s">
        <v>5848</v>
      </c>
      <c r="C3593" s="2" t="s">
        <v>5880</v>
      </c>
      <c r="D3593" t="s">
        <v>282</v>
      </c>
      <c r="E3593" s="7" t="s">
        <v>158</v>
      </c>
      <c r="F3593" s="15" t="s">
        <v>118</v>
      </c>
      <c r="G3593" s="18" t="s">
        <v>4224</v>
      </c>
      <c r="H3593" s="6" t="s">
        <v>120</v>
      </c>
      <c r="I3593" s="9" t="s">
        <v>1477</v>
      </c>
      <c r="J3593" s="5" t="s">
        <v>120</v>
      </c>
      <c r="K3593" t="s">
        <v>235</v>
      </c>
      <c r="L3593" t="s">
        <v>5850</v>
      </c>
      <c r="M3593" t="s">
        <v>2388</v>
      </c>
      <c r="N3593" s="1" t="s">
        <v>247</v>
      </c>
    </row>
    <row r="3594" spans="1:14" x14ac:dyDescent="0.3">
      <c r="A3594" s="1" t="s">
        <v>5828</v>
      </c>
      <c r="B3594" t="s">
        <v>5848</v>
      </c>
      <c r="C3594" s="2" t="s">
        <v>5881</v>
      </c>
      <c r="D3594" t="s">
        <v>282</v>
      </c>
      <c r="E3594" s="7" t="s">
        <v>158</v>
      </c>
      <c r="F3594" s="15" t="s">
        <v>118</v>
      </c>
      <c r="G3594" s="18" t="s">
        <v>4224</v>
      </c>
      <c r="H3594" s="6" t="s">
        <v>120</v>
      </c>
      <c r="I3594" s="9" t="s">
        <v>1477</v>
      </c>
      <c r="J3594" s="5" t="s">
        <v>120</v>
      </c>
      <c r="K3594" t="s">
        <v>254</v>
      </c>
      <c r="L3594" t="s">
        <v>5850</v>
      </c>
      <c r="M3594" t="s">
        <v>2388</v>
      </c>
      <c r="N3594" s="1" t="s">
        <v>247</v>
      </c>
    </row>
    <row r="3595" spans="1:14" x14ac:dyDescent="0.3">
      <c r="A3595" s="1" t="s">
        <v>5828</v>
      </c>
      <c r="B3595" t="s">
        <v>5848</v>
      </c>
      <c r="C3595" s="2" t="s">
        <v>5882</v>
      </c>
      <c r="D3595" t="s">
        <v>282</v>
      </c>
      <c r="E3595" s="7" t="s">
        <v>158</v>
      </c>
      <c r="F3595" s="15" t="s">
        <v>118</v>
      </c>
      <c r="G3595" s="18" t="s">
        <v>4224</v>
      </c>
      <c r="H3595" s="6" t="s">
        <v>120</v>
      </c>
      <c r="I3595" s="9" t="s">
        <v>1477</v>
      </c>
      <c r="J3595" s="5" t="s">
        <v>120</v>
      </c>
      <c r="K3595" t="s">
        <v>254</v>
      </c>
      <c r="L3595" t="s">
        <v>5850</v>
      </c>
      <c r="M3595" t="s">
        <v>2388</v>
      </c>
      <c r="N3595" s="1" t="s">
        <v>247</v>
      </c>
    </row>
    <row r="3596" spans="1:14" x14ac:dyDescent="0.3">
      <c r="A3596" s="1" t="s">
        <v>5828</v>
      </c>
      <c r="B3596" t="s">
        <v>5848</v>
      </c>
      <c r="C3596" s="2" t="s">
        <v>5883</v>
      </c>
      <c r="D3596" t="s">
        <v>282</v>
      </c>
      <c r="E3596" s="7" t="s">
        <v>158</v>
      </c>
      <c r="F3596" s="15" t="s">
        <v>118</v>
      </c>
      <c r="G3596" s="18" t="s">
        <v>4224</v>
      </c>
      <c r="H3596" s="6" t="s">
        <v>120</v>
      </c>
      <c r="I3596" s="9" t="s">
        <v>1477</v>
      </c>
      <c r="J3596" s="5" t="s">
        <v>120</v>
      </c>
      <c r="K3596" t="s">
        <v>254</v>
      </c>
      <c r="L3596" t="s">
        <v>5850</v>
      </c>
      <c r="M3596" t="s">
        <v>2388</v>
      </c>
      <c r="N3596" s="1" t="s">
        <v>247</v>
      </c>
    </row>
    <row r="3597" spans="1:14" x14ac:dyDescent="0.3">
      <c r="A3597" s="1" t="s">
        <v>5828</v>
      </c>
      <c r="B3597" t="s">
        <v>5848</v>
      </c>
      <c r="C3597" s="2" t="s">
        <v>5884</v>
      </c>
      <c r="D3597" t="s">
        <v>282</v>
      </c>
      <c r="E3597" s="7" t="s">
        <v>158</v>
      </c>
      <c r="F3597" s="15" t="s">
        <v>118</v>
      </c>
      <c r="G3597" s="18" t="s">
        <v>4224</v>
      </c>
      <c r="H3597" s="6" t="s">
        <v>120</v>
      </c>
      <c r="I3597" s="9" t="s">
        <v>1477</v>
      </c>
      <c r="J3597" s="5" t="s">
        <v>120</v>
      </c>
      <c r="K3597" t="s">
        <v>235</v>
      </c>
      <c r="L3597" t="s">
        <v>5850</v>
      </c>
      <c r="M3597" t="s">
        <v>2388</v>
      </c>
      <c r="N3597" s="1" t="s">
        <v>247</v>
      </c>
    </row>
    <row r="3598" spans="1:14" x14ac:dyDescent="0.3">
      <c r="A3598" s="1" t="s">
        <v>5828</v>
      </c>
      <c r="B3598" t="s">
        <v>5848</v>
      </c>
      <c r="C3598" s="2" t="s">
        <v>5885</v>
      </c>
      <c r="D3598" t="s">
        <v>282</v>
      </c>
      <c r="E3598" s="7" t="s">
        <v>158</v>
      </c>
      <c r="F3598" s="15" t="s">
        <v>118</v>
      </c>
      <c r="G3598" s="18" t="s">
        <v>4224</v>
      </c>
      <c r="H3598" s="6" t="s">
        <v>120</v>
      </c>
      <c r="I3598" s="9" t="s">
        <v>1477</v>
      </c>
      <c r="J3598" s="5" t="s">
        <v>120</v>
      </c>
      <c r="K3598" t="s">
        <v>254</v>
      </c>
      <c r="L3598" t="s">
        <v>5850</v>
      </c>
      <c r="M3598" t="s">
        <v>2388</v>
      </c>
      <c r="N3598" s="1" t="s">
        <v>247</v>
      </c>
    </row>
    <row r="3599" spans="1:14" x14ac:dyDescent="0.3">
      <c r="A3599" s="1" t="s">
        <v>5828</v>
      </c>
      <c r="B3599" t="s">
        <v>5848</v>
      </c>
      <c r="C3599" s="2" t="s">
        <v>5886</v>
      </c>
      <c r="D3599" t="s">
        <v>282</v>
      </c>
      <c r="E3599" s="7" t="s">
        <v>158</v>
      </c>
      <c r="F3599" s="15" t="s">
        <v>118</v>
      </c>
      <c r="G3599" s="18" t="s">
        <v>4224</v>
      </c>
      <c r="H3599" s="6" t="s">
        <v>120</v>
      </c>
      <c r="I3599" s="9" t="s">
        <v>1477</v>
      </c>
      <c r="J3599" s="5" t="s">
        <v>120</v>
      </c>
      <c r="K3599" t="s">
        <v>254</v>
      </c>
      <c r="L3599" t="s">
        <v>5850</v>
      </c>
      <c r="M3599" t="s">
        <v>2388</v>
      </c>
      <c r="N3599" s="1" t="s">
        <v>247</v>
      </c>
    </row>
    <row r="3600" spans="1:14" x14ac:dyDescent="0.3">
      <c r="A3600" s="1" t="s">
        <v>5828</v>
      </c>
      <c r="B3600" t="s">
        <v>5848</v>
      </c>
      <c r="C3600" s="2" t="s">
        <v>5887</v>
      </c>
      <c r="D3600" t="s">
        <v>282</v>
      </c>
      <c r="E3600" s="7" t="s">
        <v>158</v>
      </c>
      <c r="F3600" s="15" t="s">
        <v>118</v>
      </c>
      <c r="G3600" s="18" t="s">
        <v>4224</v>
      </c>
      <c r="H3600" s="6" t="s">
        <v>120</v>
      </c>
      <c r="I3600" s="9" t="s">
        <v>1477</v>
      </c>
      <c r="J3600" s="5" t="s">
        <v>120</v>
      </c>
      <c r="K3600" t="s">
        <v>254</v>
      </c>
      <c r="L3600" t="s">
        <v>5850</v>
      </c>
      <c r="M3600" t="s">
        <v>2388</v>
      </c>
      <c r="N3600" s="1" t="s">
        <v>247</v>
      </c>
    </row>
    <row r="3601" spans="1:14" x14ac:dyDescent="0.3">
      <c r="A3601" s="1" t="s">
        <v>5828</v>
      </c>
      <c r="B3601" t="s">
        <v>5848</v>
      </c>
      <c r="C3601" s="2" t="s">
        <v>5888</v>
      </c>
      <c r="D3601" t="s">
        <v>282</v>
      </c>
      <c r="E3601" s="7" t="s">
        <v>158</v>
      </c>
      <c r="F3601" s="15" t="s">
        <v>118</v>
      </c>
      <c r="G3601" s="18" t="s">
        <v>4224</v>
      </c>
      <c r="H3601" s="6" t="s">
        <v>120</v>
      </c>
      <c r="I3601" s="9" t="s">
        <v>1477</v>
      </c>
      <c r="J3601" s="5" t="s">
        <v>120</v>
      </c>
      <c r="K3601" t="s">
        <v>235</v>
      </c>
      <c r="L3601" t="s">
        <v>5850</v>
      </c>
      <c r="M3601" t="s">
        <v>2388</v>
      </c>
      <c r="N3601" s="1" t="s">
        <v>247</v>
      </c>
    </row>
    <row r="3602" spans="1:14" x14ac:dyDescent="0.3">
      <c r="A3602" s="1" t="s">
        <v>5828</v>
      </c>
      <c r="B3602" t="s">
        <v>5848</v>
      </c>
      <c r="C3602" s="2" t="s">
        <v>5889</v>
      </c>
      <c r="D3602" t="s">
        <v>282</v>
      </c>
      <c r="E3602" s="8" t="s">
        <v>166</v>
      </c>
      <c r="F3602" s="15" t="s">
        <v>118</v>
      </c>
      <c r="G3602" s="18" t="s">
        <v>4224</v>
      </c>
      <c r="H3602" s="6" t="s">
        <v>120</v>
      </c>
      <c r="I3602" s="9" t="s">
        <v>1477</v>
      </c>
      <c r="J3602" s="5" t="s">
        <v>120</v>
      </c>
      <c r="K3602" t="s">
        <v>235</v>
      </c>
      <c r="L3602" t="s">
        <v>5850</v>
      </c>
      <c r="M3602" t="s">
        <v>2388</v>
      </c>
      <c r="N3602" s="1" t="s">
        <v>247</v>
      </c>
    </row>
    <row r="3603" spans="1:14" x14ac:dyDescent="0.3">
      <c r="A3603" s="1" t="s">
        <v>5828</v>
      </c>
      <c r="B3603" t="s">
        <v>5848</v>
      </c>
      <c r="C3603" s="2" t="s">
        <v>5890</v>
      </c>
      <c r="D3603" t="s">
        <v>282</v>
      </c>
      <c r="E3603" s="7" t="s">
        <v>158</v>
      </c>
      <c r="F3603" s="15" t="s">
        <v>118</v>
      </c>
      <c r="G3603" s="18" t="s">
        <v>4224</v>
      </c>
      <c r="H3603" s="6" t="s">
        <v>120</v>
      </c>
      <c r="I3603" s="9" t="s">
        <v>1477</v>
      </c>
      <c r="J3603" s="5" t="s">
        <v>120</v>
      </c>
      <c r="K3603" t="s">
        <v>235</v>
      </c>
      <c r="L3603" t="s">
        <v>5850</v>
      </c>
      <c r="M3603" t="s">
        <v>2388</v>
      </c>
      <c r="N3603" s="1" t="s">
        <v>247</v>
      </c>
    </row>
    <row r="3604" spans="1:14" x14ac:dyDescent="0.3">
      <c r="A3604" s="1" t="s">
        <v>5828</v>
      </c>
      <c r="B3604" t="s">
        <v>5891</v>
      </c>
      <c r="C3604" s="2" t="s">
        <v>5892</v>
      </c>
      <c r="D3604" t="s">
        <v>282</v>
      </c>
      <c r="E3604" s="7" t="s">
        <v>158</v>
      </c>
      <c r="F3604" s="15" t="s">
        <v>118</v>
      </c>
      <c r="G3604" s="5" t="s">
        <v>5893</v>
      </c>
      <c r="H3604" s="6" t="s">
        <v>120</v>
      </c>
      <c r="I3604" s="4" t="s">
        <v>149</v>
      </c>
      <c r="J3604" s="4" t="s">
        <v>121</v>
      </c>
      <c r="K3604" t="s">
        <v>254</v>
      </c>
      <c r="L3604" t="s">
        <v>5894</v>
      </c>
      <c r="M3604" t="s">
        <v>5895</v>
      </c>
      <c r="N3604" s="1" t="s">
        <v>247</v>
      </c>
    </row>
    <row r="3605" spans="1:14" x14ac:dyDescent="0.3">
      <c r="A3605" s="1" t="s">
        <v>5828</v>
      </c>
      <c r="B3605" t="s">
        <v>5891</v>
      </c>
      <c r="C3605" s="2" t="s">
        <v>5896</v>
      </c>
      <c r="D3605" t="s">
        <v>282</v>
      </c>
      <c r="E3605" s="7" t="s">
        <v>158</v>
      </c>
      <c r="F3605" s="15" t="s">
        <v>118</v>
      </c>
      <c r="G3605" s="5" t="s">
        <v>5893</v>
      </c>
      <c r="H3605" s="6" t="s">
        <v>120</v>
      </c>
      <c r="I3605" s="4" t="s">
        <v>149</v>
      </c>
      <c r="J3605" s="4" t="s">
        <v>121</v>
      </c>
      <c r="K3605" t="s">
        <v>254</v>
      </c>
      <c r="L3605" t="s">
        <v>5894</v>
      </c>
      <c r="M3605" t="s">
        <v>5895</v>
      </c>
      <c r="N3605" s="1" t="s">
        <v>247</v>
      </c>
    </row>
    <row r="3606" spans="1:14" x14ac:dyDescent="0.3">
      <c r="A3606" s="1" t="s">
        <v>5828</v>
      </c>
      <c r="B3606" t="s">
        <v>5891</v>
      </c>
      <c r="C3606" s="2" t="s">
        <v>5897</v>
      </c>
      <c r="D3606" t="s">
        <v>282</v>
      </c>
      <c r="E3606" s="8" t="s">
        <v>166</v>
      </c>
      <c r="F3606" s="15" t="s">
        <v>118</v>
      </c>
      <c r="G3606" s="5" t="s">
        <v>5893</v>
      </c>
      <c r="H3606" s="6" t="s">
        <v>120</v>
      </c>
      <c r="I3606" s="4" t="s">
        <v>149</v>
      </c>
      <c r="J3606" s="4" t="s">
        <v>121</v>
      </c>
      <c r="K3606" t="s">
        <v>235</v>
      </c>
      <c r="L3606" t="s">
        <v>5894</v>
      </c>
      <c r="M3606" t="s">
        <v>5895</v>
      </c>
      <c r="N3606" s="1" t="s">
        <v>247</v>
      </c>
    </row>
    <row r="3607" spans="1:14" x14ac:dyDescent="0.3">
      <c r="A3607" s="1" t="s">
        <v>5828</v>
      </c>
      <c r="B3607" t="s">
        <v>5891</v>
      </c>
      <c r="C3607" s="2" t="s">
        <v>5898</v>
      </c>
      <c r="D3607" t="s">
        <v>282</v>
      </c>
      <c r="E3607" s="7" t="s">
        <v>158</v>
      </c>
      <c r="F3607" s="15" t="s">
        <v>118</v>
      </c>
      <c r="G3607" s="5" t="s">
        <v>5893</v>
      </c>
      <c r="H3607" s="6" t="s">
        <v>120</v>
      </c>
      <c r="I3607" s="4" t="s">
        <v>149</v>
      </c>
      <c r="J3607" s="4" t="s">
        <v>121</v>
      </c>
      <c r="K3607" t="s">
        <v>254</v>
      </c>
      <c r="L3607" t="s">
        <v>5894</v>
      </c>
      <c r="M3607" t="s">
        <v>5895</v>
      </c>
      <c r="N3607" s="1" t="s">
        <v>247</v>
      </c>
    </row>
    <row r="3608" spans="1:14" x14ac:dyDescent="0.3">
      <c r="A3608" s="1" t="s">
        <v>5828</v>
      </c>
      <c r="B3608" t="s">
        <v>5891</v>
      </c>
      <c r="C3608" s="2" t="s">
        <v>5899</v>
      </c>
      <c r="D3608" t="s">
        <v>282</v>
      </c>
      <c r="E3608" s="7" t="s">
        <v>158</v>
      </c>
      <c r="F3608" s="15" t="s">
        <v>118</v>
      </c>
      <c r="G3608" s="5" t="s">
        <v>5893</v>
      </c>
      <c r="H3608" s="6" t="s">
        <v>120</v>
      </c>
      <c r="I3608" s="4" t="s">
        <v>149</v>
      </c>
      <c r="J3608" s="4" t="s">
        <v>121</v>
      </c>
      <c r="K3608" t="s">
        <v>254</v>
      </c>
      <c r="L3608" t="s">
        <v>5894</v>
      </c>
      <c r="M3608" t="s">
        <v>5895</v>
      </c>
      <c r="N3608" s="1" t="s">
        <v>247</v>
      </c>
    </row>
    <row r="3609" spans="1:14" x14ac:dyDescent="0.3">
      <c r="A3609" s="1" t="s">
        <v>5828</v>
      </c>
      <c r="B3609" t="s">
        <v>5891</v>
      </c>
      <c r="C3609" s="2" t="s">
        <v>5900</v>
      </c>
      <c r="D3609" t="s">
        <v>282</v>
      </c>
      <c r="E3609" s="7" t="s">
        <v>158</v>
      </c>
      <c r="F3609" s="15" t="s">
        <v>118</v>
      </c>
      <c r="G3609" s="5" t="s">
        <v>5893</v>
      </c>
      <c r="H3609" s="6" t="s">
        <v>120</v>
      </c>
      <c r="I3609" s="4" t="s">
        <v>149</v>
      </c>
      <c r="J3609" s="4" t="s">
        <v>121</v>
      </c>
      <c r="K3609" t="s">
        <v>254</v>
      </c>
      <c r="L3609" t="s">
        <v>5894</v>
      </c>
      <c r="M3609" t="s">
        <v>5895</v>
      </c>
      <c r="N3609" s="1" t="s">
        <v>247</v>
      </c>
    </row>
    <row r="3610" spans="1:14" x14ac:dyDescent="0.3">
      <c r="A3610" s="1" t="s">
        <v>5828</v>
      </c>
      <c r="B3610" t="s">
        <v>5891</v>
      </c>
      <c r="C3610" s="2" t="s">
        <v>5901</v>
      </c>
      <c r="D3610" t="s">
        <v>282</v>
      </c>
      <c r="E3610" s="7" t="s">
        <v>158</v>
      </c>
      <c r="F3610" s="15" t="s">
        <v>118</v>
      </c>
      <c r="G3610" s="5" t="s">
        <v>5893</v>
      </c>
      <c r="H3610" s="6" t="s">
        <v>120</v>
      </c>
      <c r="I3610" s="4" t="s">
        <v>149</v>
      </c>
      <c r="J3610" s="4" t="s">
        <v>121</v>
      </c>
      <c r="K3610" t="s">
        <v>254</v>
      </c>
      <c r="L3610" t="s">
        <v>5894</v>
      </c>
      <c r="M3610" t="s">
        <v>5895</v>
      </c>
      <c r="N3610" s="1" t="s">
        <v>247</v>
      </c>
    </row>
    <row r="3611" spans="1:14" x14ac:dyDescent="0.3">
      <c r="A3611" s="1" t="s">
        <v>5828</v>
      </c>
      <c r="B3611" t="s">
        <v>5891</v>
      </c>
      <c r="C3611" s="2" t="s">
        <v>5902</v>
      </c>
      <c r="D3611" t="s">
        <v>282</v>
      </c>
      <c r="E3611" s="7" t="s">
        <v>158</v>
      </c>
      <c r="F3611" s="15" t="s">
        <v>118</v>
      </c>
      <c r="G3611" s="5" t="s">
        <v>5893</v>
      </c>
      <c r="H3611" s="6" t="s">
        <v>120</v>
      </c>
      <c r="I3611" s="4" t="s">
        <v>149</v>
      </c>
      <c r="J3611" s="4" t="s">
        <v>121</v>
      </c>
      <c r="K3611" t="s">
        <v>254</v>
      </c>
      <c r="L3611" t="s">
        <v>5894</v>
      </c>
      <c r="M3611" t="s">
        <v>5895</v>
      </c>
      <c r="N3611" s="1" t="s">
        <v>247</v>
      </c>
    </row>
    <row r="3612" spans="1:14" x14ac:dyDescent="0.3">
      <c r="A3612" s="1" t="s">
        <v>5828</v>
      </c>
      <c r="B3612" t="s">
        <v>5891</v>
      </c>
      <c r="C3612" s="2" t="s">
        <v>5903</v>
      </c>
      <c r="D3612" t="s">
        <v>282</v>
      </c>
      <c r="E3612" s="8" t="s">
        <v>166</v>
      </c>
      <c r="F3612" s="15" t="s">
        <v>118</v>
      </c>
      <c r="G3612" s="5" t="s">
        <v>5893</v>
      </c>
      <c r="H3612" s="6" t="s">
        <v>120</v>
      </c>
      <c r="I3612" s="4" t="s">
        <v>149</v>
      </c>
      <c r="J3612" s="4" t="s">
        <v>121</v>
      </c>
      <c r="K3612" t="s">
        <v>230</v>
      </c>
      <c r="L3612" t="s">
        <v>5894</v>
      </c>
      <c r="M3612" t="s">
        <v>5895</v>
      </c>
      <c r="N3612" s="1" t="s">
        <v>247</v>
      </c>
    </row>
    <row r="3613" spans="1:14" x14ac:dyDescent="0.3">
      <c r="A3613" s="1" t="s">
        <v>5828</v>
      </c>
      <c r="B3613" t="s">
        <v>5891</v>
      </c>
      <c r="C3613" s="2" t="s">
        <v>5904</v>
      </c>
      <c r="D3613" t="s">
        <v>282</v>
      </c>
      <c r="E3613" s="8" t="s">
        <v>166</v>
      </c>
      <c r="F3613" s="15" t="s">
        <v>118</v>
      </c>
      <c r="G3613" s="5" t="s">
        <v>5893</v>
      </c>
      <c r="H3613" s="6" t="s">
        <v>120</v>
      </c>
      <c r="I3613" s="4" t="s">
        <v>149</v>
      </c>
      <c r="J3613" s="4" t="s">
        <v>121</v>
      </c>
      <c r="K3613" t="s">
        <v>235</v>
      </c>
      <c r="L3613" t="s">
        <v>5894</v>
      </c>
      <c r="M3613" t="s">
        <v>5895</v>
      </c>
      <c r="N3613" s="1" t="s">
        <v>247</v>
      </c>
    </row>
    <row r="3614" spans="1:14" x14ac:dyDescent="0.3">
      <c r="A3614" s="1" t="s">
        <v>5828</v>
      </c>
      <c r="B3614" t="s">
        <v>5891</v>
      </c>
      <c r="C3614" s="2" t="s">
        <v>5905</v>
      </c>
      <c r="D3614" t="s">
        <v>282</v>
      </c>
      <c r="E3614" s="7" t="s">
        <v>158</v>
      </c>
      <c r="F3614" s="15" t="s">
        <v>118</v>
      </c>
      <c r="G3614" s="5" t="s">
        <v>5893</v>
      </c>
      <c r="H3614" s="6" t="s">
        <v>120</v>
      </c>
      <c r="I3614" s="4" t="s">
        <v>149</v>
      </c>
      <c r="J3614" s="4" t="s">
        <v>121</v>
      </c>
      <c r="K3614" t="s">
        <v>254</v>
      </c>
      <c r="L3614" t="s">
        <v>5894</v>
      </c>
      <c r="M3614" t="s">
        <v>5895</v>
      </c>
      <c r="N3614" s="1" t="s">
        <v>247</v>
      </c>
    </row>
    <row r="3615" spans="1:14" x14ac:dyDescent="0.3">
      <c r="A3615" s="1" t="s">
        <v>5828</v>
      </c>
      <c r="B3615" t="s">
        <v>5891</v>
      </c>
      <c r="C3615" s="2" t="s">
        <v>5906</v>
      </c>
      <c r="D3615" t="s">
        <v>282</v>
      </c>
      <c r="E3615" s="7" t="s">
        <v>158</v>
      </c>
      <c r="F3615" s="15" t="s">
        <v>118</v>
      </c>
      <c r="G3615" s="5" t="s">
        <v>5893</v>
      </c>
      <c r="H3615" s="6" t="s">
        <v>120</v>
      </c>
      <c r="I3615" s="4" t="s">
        <v>149</v>
      </c>
      <c r="J3615" s="4" t="s">
        <v>121</v>
      </c>
      <c r="K3615" t="s">
        <v>254</v>
      </c>
      <c r="L3615" t="s">
        <v>5894</v>
      </c>
      <c r="M3615" t="s">
        <v>5895</v>
      </c>
      <c r="N3615" s="1" t="s">
        <v>247</v>
      </c>
    </row>
    <row r="3616" spans="1:14" x14ac:dyDescent="0.3">
      <c r="A3616" s="1" t="s">
        <v>5828</v>
      </c>
      <c r="B3616" t="s">
        <v>5891</v>
      </c>
      <c r="C3616" s="2" t="s">
        <v>5907</v>
      </c>
      <c r="D3616" t="s">
        <v>282</v>
      </c>
      <c r="E3616" s="8" t="s">
        <v>166</v>
      </c>
      <c r="F3616" s="15" t="s">
        <v>118</v>
      </c>
      <c r="G3616" s="5" t="s">
        <v>5893</v>
      </c>
      <c r="H3616" s="6" t="s">
        <v>120</v>
      </c>
      <c r="I3616" s="4" t="s">
        <v>149</v>
      </c>
      <c r="J3616" s="4" t="s">
        <v>121</v>
      </c>
      <c r="K3616" t="s">
        <v>235</v>
      </c>
      <c r="L3616" t="s">
        <v>5894</v>
      </c>
      <c r="M3616" t="s">
        <v>5895</v>
      </c>
      <c r="N3616" s="1" t="s">
        <v>247</v>
      </c>
    </row>
    <row r="3617" spans="1:14" x14ac:dyDescent="0.3">
      <c r="A3617" s="1" t="s">
        <v>5828</v>
      </c>
      <c r="B3617" t="s">
        <v>5891</v>
      </c>
      <c r="C3617" s="2" t="s">
        <v>5908</v>
      </c>
      <c r="D3617" t="s">
        <v>282</v>
      </c>
      <c r="E3617" s="7" t="s">
        <v>158</v>
      </c>
      <c r="F3617" s="15" t="s">
        <v>118</v>
      </c>
      <c r="G3617" s="5" t="s">
        <v>5893</v>
      </c>
      <c r="H3617" s="6" t="s">
        <v>120</v>
      </c>
      <c r="I3617" s="4" t="s">
        <v>149</v>
      </c>
      <c r="J3617" s="4" t="s">
        <v>121</v>
      </c>
      <c r="K3617" t="s">
        <v>387</v>
      </c>
      <c r="L3617" t="s">
        <v>5894</v>
      </c>
      <c r="M3617" t="s">
        <v>5895</v>
      </c>
      <c r="N3617" s="1" t="s">
        <v>247</v>
      </c>
    </row>
    <row r="3618" spans="1:14" x14ac:dyDescent="0.3">
      <c r="A3618" s="1" t="s">
        <v>5828</v>
      </c>
      <c r="B3618" t="s">
        <v>5891</v>
      </c>
      <c r="C3618" s="2" t="s">
        <v>5909</v>
      </c>
      <c r="D3618" t="s">
        <v>282</v>
      </c>
      <c r="E3618" s="7" t="s">
        <v>158</v>
      </c>
      <c r="F3618" s="15" t="s">
        <v>118</v>
      </c>
      <c r="G3618" s="5" t="s">
        <v>5893</v>
      </c>
      <c r="H3618" s="6" t="s">
        <v>120</v>
      </c>
      <c r="I3618" s="4" t="s">
        <v>149</v>
      </c>
      <c r="J3618" s="4" t="s">
        <v>121</v>
      </c>
      <c r="K3618" t="s">
        <v>254</v>
      </c>
      <c r="L3618" t="s">
        <v>5894</v>
      </c>
      <c r="M3618" t="s">
        <v>5895</v>
      </c>
      <c r="N3618" s="1" t="s">
        <v>247</v>
      </c>
    </row>
    <row r="3619" spans="1:14" x14ac:dyDescent="0.3">
      <c r="A3619" s="1" t="s">
        <v>5828</v>
      </c>
      <c r="B3619" t="s">
        <v>5891</v>
      </c>
      <c r="C3619" s="2" t="s">
        <v>5910</v>
      </c>
      <c r="D3619" t="s">
        <v>282</v>
      </c>
      <c r="E3619" s="7" t="s">
        <v>158</v>
      </c>
      <c r="F3619" s="15" t="s">
        <v>118</v>
      </c>
      <c r="G3619" s="5" t="s">
        <v>5893</v>
      </c>
      <c r="H3619" s="6" t="s">
        <v>120</v>
      </c>
      <c r="I3619" s="4" t="s">
        <v>149</v>
      </c>
      <c r="J3619" s="4" t="s">
        <v>121</v>
      </c>
      <c r="K3619" t="s">
        <v>254</v>
      </c>
      <c r="L3619" t="s">
        <v>5894</v>
      </c>
      <c r="M3619" t="s">
        <v>5895</v>
      </c>
      <c r="N3619" s="1" t="s">
        <v>247</v>
      </c>
    </row>
    <row r="3620" spans="1:14" x14ac:dyDescent="0.3">
      <c r="A3620" s="1" t="s">
        <v>5828</v>
      </c>
      <c r="B3620" t="s">
        <v>5891</v>
      </c>
      <c r="C3620" s="2" t="s">
        <v>5911</v>
      </c>
      <c r="D3620" t="s">
        <v>282</v>
      </c>
      <c r="E3620" s="7" t="s">
        <v>158</v>
      </c>
      <c r="F3620" s="15" t="s">
        <v>118</v>
      </c>
      <c r="G3620" s="5" t="s">
        <v>5893</v>
      </c>
      <c r="H3620" s="6" t="s">
        <v>120</v>
      </c>
      <c r="I3620" s="4" t="s">
        <v>149</v>
      </c>
      <c r="J3620" s="4" t="s">
        <v>121</v>
      </c>
      <c r="K3620" t="s">
        <v>235</v>
      </c>
      <c r="L3620" t="s">
        <v>5894</v>
      </c>
      <c r="M3620" t="s">
        <v>5895</v>
      </c>
      <c r="N3620" s="1" t="s">
        <v>247</v>
      </c>
    </row>
    <row r="3621" spans="1:14" x14ac:dyDescent="0.3">
      <c r="A3621" s="1" t="s">
        <v>5828</v>
      </c>
      <c r="B3621" t="s">
        <v>5891</v>
      </c>
      <c r="C3621" s="2" t="s">
        <v>5912</v>
      </c>
      <c r="D3621" t="s">
        <v>282</v>
      </c>
      <c r="E3621" s="7" t="s">
        <v>158</v>
      </c>
      <c r="F3621" s="15" t="s">
        <v>118</v>
      </c>
      <c r="G3621" s="5" t="s">
        <v>5893</v>
      </c>
      <c r="H3621" s="6" t="s">
        <v>120</v>
      </c>
      <c r="I3621" s="4" t="s">
        <v>149</v>
      </c>
      <c r="J3621" s="4" t="s">
        <v>121</v>
      </c>
      <c r="K3621" t="s">
        <v>254</v>
      </c>
      <c r="L3621" t="s">
        <v>5894</v>
      </c>
      <c r="M3621" t="s">
        <v>5895</v>
      </c>
      <c r="N3621" s="1" t="s">
        <v>247</v>
      </c>
    </row>
    <row r="3622" spans="1:14" x14ac:dyDescent="0.3">
      <c r="A3622" s="1" t="s">
        <v>5828</v>
      </c>
      <c r="B3622" t="s">
        <v>5891</v>
      </c>
      <c r="C3622" s="2" t="s">
        <v>5913</v>
      </c>
      <c r="D3622" t="s">
        <v>282</v>
      </c>
      <c r="E3622" s="7" t="s">
        <v>158</v>
      </c>
      <c r="F3622" s="15" t="s">
        <v>118</v>
      </c>
      <c r="G3622" s="5" t="s">
        <v>5893</v>
      </c>
      <c r="H3622" s="6" t="s">
        <v>120</v>
      </c>
      <c r="I3622" s="4" t="s">
        <v>149</v>
      </c>
      <c r="J3622" s="4" t="s">
        <v>121</v>
      </c>
      <c r="K3622" t="s">
        <v>254</v>
      </c>
      <c r="L3622" t="s">
        <v>5894</v>
      </c>
      <c r="M3622" t="s">
        <v>5895</v>
      </c>
      <c r="N3622" s="1" t="s">
        <v>247</v>
      </c>
    </row>
    <row r="3623" spans="1:14" x14ac:dyDescent="0.3">
      <c r="A3623" s="1" t="s">
        <v>5828</v>
      </c>
      <c r="B3623" t="s">
        <v>5891</v>
      </c>
      <c r="C3623" s="2" t="s">
        <v>5914</v>
      </c>
      <c r="D3623" t="s">
        <v>282</v>
      </c>
      <c r="E3623" s="7" t="s">
        <v>158</v>
      </c>
      <c r="F3623" s="15" t="s">
        <v>118</v>
      </c>
      <c r="G3623" s="5" t="s">
        <v>5893</v>
      </c>
      <c r="H3623" s="6" t="s">
        <v>120</v>
      </c>
      <c r="I3623" s="4" t="s">
        <v>149</v>
      </c>
      <c r="J3623" s="4" t="s">
        <v>121</v>
      </c>
      <c r="K3623" t="s">
        <v>235</v>
      </c>
      <c r="L3623" t="s">
        <v>5894</v>
      </c>
      <c r="M3623" t="s">
        <v>5895</v>
      </c>
      <c r="N3623" s="1" t="s">
        <v>247</v>
      </c>
    </row>
    <row r="3624" spans="1:14" x14ac:dyDescent="0.3">
      <c r="A3624" s="1" t="s">
        <v>5828</v>
      </c>
      <c r="B3624" t="s">
        <v>5891</v>
      </c>
      <c r="C3624" s="2" t="s">
        <v>5915</v>
      </c>
      <c r="D3624" t="s">
        <v>282</v>
      </c>
      <c r="E3624" s="7" t="s">
        <v>158</v>
      </c>
      <c r="F3624" s="15" t="s">
        <v>118</v>
      </c>
      <c r="G3624" s="5" t="s">
        <v>5893</v>
      </c>
      <c r="H3624" s="6" t="s">
        <v>120</v>
      </c>
      <c r="I3624" s="4" t="s">
        <v>149</v>
      </c>
      <c r="J3624" s="4" t="s">
        <v>121</v>
      </c>
      <c r="K3624" t="s">
        <v>254</v>
      </c>
      <c r="L3624" t="s">
        <v>5894</v>
      </c>
      <c r="M3624" t="s">
        <v>5895</v>
      </c>
      <c r="N3624" s="1" t="s">
        <v>247</v>
      </c>
    </row>
    <row r="3625" spans="1:14" x14ac:dyDescent="0.3">
      <c r="A3625" s="1" t="s">
        <v>5828</v>
      </c>
      <c r="B3625" t="s">
        <v>5891</v>
      </c>
      <c r="C3625" s="2" t="s">
        <v>5916</v>
      </c>
      <c r="D3625" t="s">
        <v>282</v>
      </c>
      <c r="E3625" s="7" t="s">
        <v>158</v>
      </c>
      <c r="F3625" s="15" t="s">
        <v>118</v>
      </c>
      <c r="G3625" s="5" t="s">
        <v>5893</v>
      </c>
      <c r="H3625" s="6" t="s">
        <v>120</v>
      </c>
      <c r="I3625" s="4" t="s">
        <v>149</v>
      </c>
      <c r="J3625" s="4" t="s">
        <v>121</v>
      </c>
      <c r="K3625" t="s">
        <v>254</v>
      </c>
      <c r="L3625" t="s">
        <v>5894</v>
      </c>
      <c r="M3625" t="s">
        <v>5895</v>
      </c>
      <c r="N3625" s="1" t="s">
        <v>247</v>
      </c>
    </row>
    <row r="3626" spans="1:14" x14ac:dyDescent="0.3">
      <c r="A3626" s="1" t="s">
        <v>5828</v>
      </c>
      <c r="B3626" t="s">
        <v>5891</v>
      </c>
      <c r="C3626" s="2" t="s">
        <v>5917</v>
      </c>
      <c r="D3626" t="s">
        <v>282</v>
      </c>
      <c r="E3626" s="7" t="s">
        <v>158</v>
      </c>
      <c r="F3626" s="15" t="s">
        <v>118</v>
      </c>
      <c r="G3626" s="5" t="s">
        <v>5893</v>
      </c>
      <c r="H3626" s="6" t="s">
        <v>120</v>
      </c>
      <c r="I3626" s="4" t="s">
        <v>149</v>
      </c>
      <c r="J3626" s="4" t="s">
        <v>121</v>
      </c>
      <c r="K3626" t="s">
        <v>387</v>
      </c>
      <c r="L3626" t="s">
        <v>5894</v>
      </c>
      <c r="M3626" t="s">
        <v>5895</v>
      </c>
      <c r="N3626" s="1" t="s">
        <v>247</v>
      </c>
    </row>
    <row r="3627" spans="1:14" x14ac:dyDescent="0.3">
      <c r="A3627" s="1" t="s">
        <v>5828</v>
      </c>
      <c r="B3627" t="s">
        <v>5891</v>
      </c>
      <c r="C3627" s="2" t="s">
        <v>5918</v>
      </c>
      <c r="D3627" t="s">
        <v>282</v>
      </c>
      <c r="E3627" s="7" t="s">
        <v>158</v>
      </c>
      <c r="F3627" s="15" t="s">
        <v>118</v>
      </c>
      <c r="G3627" s="5" t="s">
        <v>5893</v>
      </c>
      <c r="H3627" s="6" t="s">
        <v>120</v>
      </c>
      <c r="I3627" s="4" t="s">
        <v>149</v>
      </c>
      <c r="J3627" s="4" t="s">
        <v>121</v>
      </c>
      <c r="K3627" t="s">
        <v>254</v>
      </c>
      <c r="L3627" t="s">
        <v>5894</v>
      </c>
      <c r="M3627" t="s">
        <v>5895</v>
      </c>
      <c r="N3627" s="1" t="s">
        <v>247</v>
      </c>
    </row>
    <row r="3628" spans="1:14" x14ac:dyDescent="0.3">
      <c r="A3628" s="1" t="s">
        <v>5828</v>
      </c>
      <c r="B3628" t="s">
        <v>5891</v>
      </c>
      <c r="C3628" s="2" t="s">
        <v>5919</v>
      </c>
      <c r="D3628" t="s">
        <v>282</v>
      </c>
      <c r="E3628" s="7" t="s">
        <v>158</v>
      </c>
      <c r="F3628" s="15" t="s">
        <v>118</v>
      </c>
      <c r="G3628" s="5" t="s">
        <v>5893</v>
      </c>
      <c r="H3628" s="6" t="s">
        <v>120</v>
      </c>
      <c r="I3628" s="4" t="s">
        <v>149</v>
      </c>
      <c r="J3628" s="4" t="s">
        <v>121</v>
      </c>
      <c r="K3628" t="s">
        <v>387</v>
      </c>
      <c r="L3628" t="s">
        <v>5894</v>
      </c>
      <c r="M3628" t="s">
        <v>5895</v>
      </c>
      <c r="N3628" s="1" t="s">
        <v>247</v>
      </c>
    </row>
    <row r="3629" spans="1:14" x14ac:dyDescent="0.3">
      <c r="A3629" s="1" t="s">
        <v>5828</v>
      </c>
      <c r="B3629" t="s">
        <v>5891</v>
      </c>
      <c r="C3629" s="2" t="s">
        <v>5920</v>
      </c>
      <c r="D3629" t="s">
        <v>282</v>
      </c>
      <c r="E3629" s="7" t="s">
        <v>158</v>
      </c>
      <c r="F3629" s="15" t="s">
        <v>118</v>
      </c>
      <c r="G3629" s="5" t="s">
        <v>5893</v>
      </c>
      <c r="H3629" s="6" t="s">
        <v>120</v>
      </c>
      <c r="I3629" s="4" t="s">
        <v>149</v>
      </c>
      <c r="J3629" s="4" t="s">
        <v>121</v>
      </c>
      <c r="K3629" t="s">
        <v>238</v>
      </c>
      <c r="L3629" t="s">
        <v>5894</v>
      </c>
      <c r="M3629" t="s">
        <v>5895</v>
      </c>
      <c r="N3629" s="1" t="s">
        <v>247</v>
      </c>
    </row>
    <row r="3630" spans="1:14" x14ac:dyDescent="0.3">
      <c r="A3630" s="1" t="s">
        <v>5828</v>
      </c>
      <c r="B3630" t="s">
        <v>5891</v>
      </c>
      <c r="C3630" s="2" t="s">
        <v>5921</v>
      </c>
      <c r="D3630" t="s">
        <v>282</v>
      </c>
      <c r="E3630" s="7" t="s">
        <v>158</v>
      </c>
      <c r="F3630" s="15" t="s">
        <v>118</v>
      </c>
      <c r="G3630" s="5" t="s">
        <v>5893</v>
      </c>
      <c r="H3630" s="6" t="s">
        <v>120</v>
      </c>
      <c r="I3630" s="4" t="s">
        <v>149</v>
      </c>
      <c r="J3630" s="4" t="s">
        <v>121</v>
      </c>
      <c r="K3630" t="s">
        <v>254</v>
      </c>
      <c r="L3630" t="s">
        <v>5894</v>
      </c>
      <c r="M3630" t="s">
        <v>5895</v>
      </c>
      <c r="N3630" s="1" t="s">
        <v>247</v>
      </c>
    </row>
    <row r="3631" spans="1:14" x14ac:dyDescent="0.3">
      <c r="A3631" s="1" t="s">
        <v>5828</v>
      </c>
      <c r="B3631" t="s">
        <v>5922</v>
      </c>
      <c r="C3631" s="2" t="s">
        <v>5923</v>
      </c>
      <c r="D3631" t="s">
        <v>282</v>
      </c>
      <c r="E3631" s="7" t="s">
        <v>158</v>
      </c>
      <c r="F3631" s="15" t="s">
        <v>118</v>
      </c>
      <c r="G3631" s="5" t="s">
        <v>5846</v>
      </c>
      <c r="H3631" s="6" t="s">
        <v>120</v>
      </c>
      <c r="I3631" s="4" t="s">
        <v>5924</v>
      </c>
      <c r="J3631" s="4" t="s">
        <v>121</v>
      </c>
      <c r="K3631" t="s">
        <v>387</v>
      </c>
      <c r="L3631" t="s">
        <v>5925</v>
      </c>
      <c r="M3631" t="s">
        <v>5926</v>
      </c>
      <c r="N3631" s="1" t="s">
        <v>247</v>
      </c>
    </row>
    <row r="3632" spans="1:14" x14ac:dyDescent="0.3">
      <c r="A3632" s="1" t="s">
        <v>5828</v>
      </c>
      <c r="B3632" t="s">
        <v>5922</v>
      </c>
      <c r="C3632" s="2" t="s">
        <v>5927</v>
      </c>
      <c r="D3632" t="s">
        <v>282</v>
      </c>
      <c r="E3632" s="7" t="s">
        <v>158</v>
      </c>
      <c r="F3632" s="15" t="s">
        <v>118</v>
      </c>
      <c r="G3632" s="5" t="s">
        <v>5846</v>
      </c>
      <c r="H3632" s="6" t="s">
        <v>120</v>
      </c>
      <c r="I3632" s="4" t="s">
        <v>5924</v>
      </c>
      <c r="J3632" s="4" t="s">
        <v>121</v>
      </c>
      <c r="K3632" t="s">
        <v>254</v>
      </c>
      <c r="L3632" t="s">
        <v>5925</v>
      </c>
      <c r="M3632" t="s">
        <v>5926</v>
      </c>
      <c r="N3632" s="1" t="s">
        <v>247</v>
      </c>
    </row>
    <row r="3633" spans="1:14" x14ac:dyDescent="0.3">
      <c r="A3633" s="1" t="s">
        <v>5828</v>
      </c>
      <c r="B3633" t="s">
        <v>5922</v>
      </c>
      <c r="C3633" s="2" t="s">
        <v>5928</v>
      </c>
      <c r="D3633" t="s">
        <v>282</v>
      </c>
      <c r="E3633" s="7" t="s">
        <v>158</v>
      </c>
      <c r="F3633" s="15" t="s">
        <v>118</v>
      </c>
      <c r="G3633" s="5" t="s">
        <v>5846</v>
      </c>
      <c r="H3633" s="6" t="s">
        <v>120</v>
      </c>
      <c r="I3633" s="4" t="s">
        <v>5924</v>
      </c>
      <c r="J3633" s="4" t="s">
        <v>121</v>
      </c>
      <c r="K3633" t="s">
        <v>235</v>
      </c>
      <c r="L3633" t="s">
        <v>5925</v>
      </c>
      <c r="M3633" t="s">
        <v>5926</v>
      </c>
      <c r="N3633" s="1" t="s">
        <v>247</v>
      </c>
    </row>
    <row r="3634" spans="1:14" x14ac:dyDescent="0.3">
      <c r="A3634" s="1" t="s">
        <v>5828</v>
      </c>
      <c r="B3634" t="s">
        <v>5929</v>
      </c>
      <c r="C3634" s="2" t="s">
        <v>5930</v>
      </c>
      <c r="D3634" t="s">
        <v>282</v>
      </c>
      <c r="E3634" s="7" t="s">
        <v>158</v>
      </c>
      <c r="F3634" s="15" t="s">
        <v>118</v>
      </c>
      <c r="G3634" s="19" t="s">
        <v>2870</v>
      </c>
      <c r="H3634" s="6" t="s">
        <v>120</v>
      </c>
      <c r="I3634" s="4" t="s">
        <v>149</v>
      </c>
      <c r="J3634" s="4" t="s">
        <v>121</v>
      </c>
      <c r="K3634" t="s">
        <v>235</v>
      </c>
      <c r="L3634" t="s">
        <v>5931</v>
      </c>
      <c r="M3634" t="s">
        <v>5932</v>
      </c>
      <c r="N3634" s="1" t="s">
        <v>247</v>
      </c>
    </row>
    <row r="3635" spans="1:14" x14ac:dyDescent="0.3">
      <c r="A3635" s="1" t="s">
        <v>5828</v>
      </c>
      <c r="B3635" t="s">
        <v>5933</v>
      </c>
      <c r="C3635" s="2" t="s">
        <v>5934</v>
      </c>
      <c r="D3635" t="s">
        <v>282</v>
      </c>
      <c r="E3635" s="7" t="s">
        <v>158</v>
      </c>
      <c r="F3635" s="15" t="s">
        <v>118</v>
      </c>
      <c r="G3635" s="5" t="s">
        <v>5846</v>
      </c>
      <c r="H3635" s="6" t="s">
        <v>120</v>
      </c>
      <c r="I3635" s="5" t="s">
        <v>180</v>
      </c>
      <c r="J3635" s="5" t="s">
        <v>120</v>
      </c>
      <c r="K3635" t="s">
        <v>254</v>
      </c>
      <c r="L3635" t="s">
        <v>5935</v>
      </c>
      <c r="M3635" t="s">
        <v>5936</v>
      </c>
      <c r="N3635" s="1" t="s">
        <v>247</v>
      </c>
    </row>
    <row r="3636" spans="1:14" x14ac:dyDescent="0.3">
      <c r="A3636" s="1" t="s">
        <v>5828</v>
      </c>
      <c r="B3636" t="s">
        <v>5937</v>
      </c>
      <c r="C3636" s="2" t="s">
        <v>5938</v>
      </c>
      <c r="D3636" t="s">
        <v>282</v>
      </c>
      <c r="E3636" s="7" t="s">
        <v>158</v>
      </c>
      <c r="F3636" s="15" t="s">
        <v>118</v>
      </c>
      <c r="G3636" s="5" t="s">
        <v>5846</v>
      </c>
      <c r="H3636" s="6" t="s">
        <v>120</v>
      </c>
      <c r="I3636" s="5" t="s">
        <v>180</v>
      </c>
      <c r="J3636" s="5" t="s">
        <v>120</v>
      </c>
      <c r="K3636" t="s">
        <v>387</v>
      </c>
      <c r="L3636" t="s">
        <v>5935</v>
      </c>
      <c r="M3636" t="s">
        <v>5936</v>
      </c>
      <c r="N3636" s="1" t="s">
        <v>247</v>
      </c>
    </row>
    <row r="3637" spans="1:14" x14ac:dyDescent="0.3">
      <c r="A3637" s="1" t="s">
        <v>5828</v>
      </c>
      <c r="B3637" t="s">
        <v>5937</v>
      </c>
      <c r="C3637" s="2" t="s">
        <v>5939</v>
      </c>
      <c r="D3637" t="s">
        <v>282</v>
      </c>
      <c r="E3637" s="7" t="s">
        <v>158</v>
      </c>
      <c r="F3637" s="15" t="s">
        <v>118</v>
      </c>
      <c r="G3637" s="5" t="s">
        <v>5846</v>
      </c>
      <c r="H3637" s="6" t="s">
        <v>120</v>
      </c>
      <c r="I3637" s="5" t="s">
        <v>180</v>
      </c>
      <c r="J3637" s="5" t="s">
        <v>120</v>
      </c>
      <c r="K3637" t="s">
        <v>387</v>
      </c>
      <c r="L3637" t="s">
        <v>5935</v>
      </c>
      <c r="M3637" t="s">
        <v>5936</v>
      </c>
      <c r="N3637" s="1" t="s">
        <v>247</v>
      </c>
    </row>
    <row r="3638" spans="1:14" x14ac:dyDescent="0.3">
      <c r="A3638" s="1" t="s">
        <v>5828</v>
      </c>
      <c r="B3638" t="s">
        <v>5940</v>
      </c>
      <c r="C3638" s="2" t="s">
        <v>5941</v>
      </c>
      <c r="D3638" t="s">
        <v>282</v>
      </c>
      <c r="E3638" s="7" t="s">
        <v>158</v>
      </c>
      <c r="F3638" s="15" t="s">
        <v>118</v>
      </c>
      <c r="G3638" s="5" t="s">
        <v>5846</v>
      </c>
      <c r="H3638" s="6" t="s">
        <v>120</v>
      </c>
      <c r="I3638" s="4" t="s">
        <v>5924</v>
      </c>
      <c r="J3638" s="4" t="s">
        <v>121</v>
      </c>
      <c r="K3638" t="s">
        <v>254</v>
      </c>
      <c r="L3638" t="s">
        <v>5942</v>
      </c>
      <c r="M3638" t="s">
        <v>5926</v>
      </c>
      <c r="N3638" t="s">
        <v>247</v>
      </c>
    </row>
    <row r="3639" spans="1:14" x14ac:dyDescent="0.3">
      <c r="A3639" s="1" t="s">
        <v>5828</v>
      </c>
      <c r="B3639" t="s">
        <v>5943</v>
      </c>
      <c r="C3639" s="2" t="s">
        <v>5944</v>
      </c>
      <c r="D3639" t="s">
        <v>282</v>
      </c>
      <c r="E3639" s="7" t="s">
        <v>158</v>
      </c>
      <c r="F3639" s="15" t="s">
        <v>118</v>
      </c>
      <c r="G3639" s="4" t="s">
        <v>1351</v>
      </c>
      <c r="H3639" s="4" t="s">
        <v>121</v>
      </c>
      <c r="I3639" s="4" t="s">
        <v>5540</v>
      </c>
      <c r="J3639" s="4" t="s">
        <v>121</v>
      </c>
      <c r="K3639" t="s">
        <v>235</v>
      </c>
      <c r="L3639" t="s">
        <v>5945</v>
      </c>
      <c r="M3639" t="s">
        <v>5946</v>
      </c>
      <c r="N3639" t="s">
        <v>247</v>
      </c>
    </row>
    <row r="3640" spans="1:14" x14ac:dyDescent="0.3">
      <c r="A3640" s="1" t="s">
        <v>5828</v>
      </c>
      <c r="B3640" t="s">
        <v>5943</v>
      </c>
      <c r="C3640" s="2" t="s">
        <v>5947</v>
      </c>
      <c r="D3640" t="s">
        <v>282</v>
      </c>
      <c r="E3640" s="7" t="s">
        <v>158</v>
      </c>
      <c r="F3640" s="15" t="s">
        <v>118</v>
      </c>
      <c r="G3640" s="4" t="s">
        <v>1351</v>
      </c>
      <c r="H3640" s="4" t="s">
        <v>121</v>
      </c>
      <c r="I3640" s="4" t="s">
        <v>5540</v>
      </c>
      <c r="J3640" s="4" t="s">
        <v>121</v>
      </c>
      <c r="K3640" t="s">
        <v>235</v>
      </c>
      <c r="L3640" t="s">
        <v>5945</v>
      </c>
      <c r="M3640" t="s">
        <v>5946</v>
      </c>
      <c r="N3640" s="1" t="s">
        <v>247</v>
      </c>
    </row>
    <row r="3641" spans="1:14" x14ac:dyDescent="0.3">
      <c r="A3641" s="1" t="s">
        <v>5828</v>
      </c>
      <c r="B3641" t="s">
        <v>5948</v>
      </c>
      <c r="C3641" s="2" t="s">
        <v>5949</v>
      </c>
      <c r="D3641" t="s">
        <v>282</v>
      </c>
      <c r="E3641" s="8" t="s">
        <v>166</v>
      </c>
      <c r="F3641" s="15" t="s">
        <v>118</v>
      </c>
      <c r="G3641" s="5" t="s">
        <v>283</v>
      </c>
      <c r="H3641" s="6" t="s">
        <v>120</v>
      </c>
      <c r="I3641" s="4" t="s">
        <v>1211</v>
      </c>
      <c r="J3641" s="4" t="s">
        <v>121</v>
      </c>
      <c r="K3641" t="s">
        <v>235</v>
      </c>
      <c r="L3641" t="s">
        <v>5945</v>
      </c>
      <c r="M3641" t="s">
        <v>2388</v>
      </c>
      <c r="N3641" t="s">
        <v>247</v>
      </c>
    </row>
    <row r="3642" spans="1:14" x14ac:dyDescent="0.3">
      <c r="A3642" s="1" t="s">
        <v>140</v>
      </c>
      <c r="B3642" t="s">
        <v>5950</v>
      </c>
      <c r="C3642" s="2" t="s">
        <v>72</v>
      </c>
      <c r="D3642" t="s">
        <v>470</v>
      </c>
      <c r="E3642" s="12" t="s">
        <v>205</v>
      </c>
      <c r="F3642" s="15" t="s">
        <v>118</v>
      </c>
      <c r="G3642" s="5" t="s">
        <v>206</v>
      </c>
      <c r="H3642" s="6" t="s">
        <v>120</v>
      </c>
      <c r="I3642" s="4" t="s">
        <v>186</v>
      </c>
      <c r="J3642" s="4" t="s">
        <v>121</v>
      </c>
      <c r="K3642" t="s">
        <v>230</v>
      </c>
      <c r="L3642" t="s">
        <v>5951</v>
      </c>
      <c r="M3642" t="s">
        <v>246</v>
      </c>
      <c r="N3642" s="1" t="s">
        <v>247</v>
      </c>
    </row>
    <row r="3643" spans="1:14" x14ac:dyDescent="0.3">
      <c r="A3643" s="1" t="s">
        <v>140</v>
      </c>
      <c r="B3643" t="s">
        <v>5950</v>
      </c>
      <c r="C3643" s="2" t="s">
        <v>5952</v>
      </c>
      <c r="D3643" t="s">
        <v>470</v>
      </c>
      <c r="E3643" s="12" t="s">
        <v>205</v>
      </c>
      <c r="F3643" s="15" t="s">
        <v>118</v>
      </c>
      <c r="G3643" s="5" t="s">
        <v>206</v>
      </c>
      <c r="H3643" s="6" t="s">
        <v>120</v>
      </c>
      <c r="I3643" s="4" t="s">
        <v>186</v>
      </c>
      <c r="J3643" s="4" t="s">
        <v>121</v>
      </c>
      <c r="K3643" t="s">
        <v>230</v>
      </c>
      <c r="L3643" t="s">
        <v>5951</v>
      </c>
      <c r="M3643" t="s">
        <v>246</v>
      </c>
      <c r="N3643" s="1" t="s">
        <v>247</v>
      </c>
    </row>
    <row r="3644" spans="1:14" x14ac:dyDescent="0.3">
      <c r="A3644" s="1" t="s">
        <v>140</v>
      </c>
      <c r="B3644" t="s">
        <v>5950</v>
      </c>
      <c r="C3644" s="2" t="s">
        <v>73</v>
      </c>
      <c r="D3644" t="s">
        <v>470</v>
      </c>
      <c r="E3644" s="12" t="s">
        <v>205</v>
      </c>
      <c r="F3644" s="15" t="s">
        <v>118</v>
      </c>
      <c r="G3644" s="5" t="s">
        <v>206</v>
      </c>
      <c r="H3644" s="6" t="s">
        <v>120</v>
      </c>
      <c r="I3644" s="4" t="s">
        <v>186</v>
      </c>
      <c r="J3644" s="4" t="s">
        <v>121</v>
      </c>
      <c r="K3644" t="s">
        <v>230</v>
      </c>
      <c r="L3644" t="s">
        <v>5951</v>
      </c>
      <c r="M3644" t="s">
        <v>246</v>
      </c>
      <c r="N3644" s="1" t="s">
        <v>247</v>
      </c>
    </row>
    <row r="3645" spans="1:14" x14ac:dyDescent="0.3">
      <c r="A3645" s="1" t="s">
        <v>140</v>
      </c>
      <c r="B3645" t="s">
        <v>5950</v>
      </c>
      <c r="C3645" s="2" t="s">
        <v>74</v>
      </c>
      <c r="D3645" t="s">
        <v>470</v>
      </c>
      <c r="E3645" s="12" t="s">
        <v>205</v>
      </c>
      <c r="F3645" s="15" t="s">
        <v>118</v>
      </c>
      <c r="G3645" s="5" t="s">
        <v>206</v>
      </c>
      <c r="H3645" s="6" t="s">
        <v>120</v>
      </c>
      <c r="I3645" s="4" t="s">
        <v>186</v>
      </c>
      <c r="J3645" s="4" t="s">
        <v>121</v>
      </c>
      <c r="K3645" t="s">
        <v>230</v>
      </c>
      <c r="L3645" t="s">
        <v>5951</v>
      </c>
      <c r="M3645" t="s">
        <v>246</v>
      </c>
      <c r="N3645" s="1" t="s">
        <v>247</v>
      </c>
    </row>
    <row r="3646" spans="1:14" x14ac:dyDescent="0.3">
      <c r="A3646" s="1" t="s">
        <v>140</v>
      </c>
      <c r="B3646" t="s">
        <v>5950</v>
      </c>
      <c r="C3646" s="2" t="s">
        <v>75</v>
      </c>
      <c r="D3646" t="s">
        <v>470</v>
      </c>
      <c r="E3646" s="12" t="s">
        <v>209</v>
      </c>
      <c r="F3646" s="15" t="s">
        <v>118</v>
      </c>
      <c r="G3646" s="5" t="s">
        <v>206</v>
      </c>
      <c r="H3646" s="6" t="s">
        <v>120</v>
      </c>
      <c r="I3646" s="4" t="s">
        <v>186</v>
      </c>
      <c r="J3646" s="4" t="s">
        <v>121</v>
      </c>
      <c r="K3646" t="s">
        <v>230</v>
      </c>
      <c r="L3646" t="s">
        <v>5951</v>
      </c>
      <c r="M3646" t="s">
        <v>246</v>
      </c>
      <c r="N3646" s="1" t="s">
        <v>247</v>
      </c>
    </row>
    <row r="3647" spans="1:14" x14ac:dyDescent="0.3">
      <c r="A3647" s="1" t="s">
        <v>140</v>
      </c>
      <c r="B3647" t="s">
        <v>5953</v>
      </c>
      <c r="C3647" s="2" t="s">
        <v>5954</v>
      </c>
      <c r="D3647" t="s">
        <v>282</v>
      </c>
      <c r="E3647" s="10" t="s">
        <v>187</v>
      </c>
      <c r="F3647" s="14" t="s">
        <v>119</v>
      </c>
      <c r="G3647" s="5" t="s">
        <v>480</v>
      </c>
      <c r="H3647" s="6" t="s">
        <v>120</v>
      </c>
      <c r="I3647" s="4" t="s">
        <v>2777</v>
      </c>
      <c r="J3647" s="4" t="s">
        <v>121</v>
      </c>
      <c r="K3647" t="s">
        <v>254</v>
      </c>
      <c r="L3647" t="s">
        <v>5955</v>
      </c>
      <c r="M3647" t="s">
        <v>247</v>
      </c>
      <c r="N3647" t="s">
        <v>247</v>
      </c>
    </row>
    <row r="3648" spans="1:14" x14ac:dyDescent="0.3">
      <c r="A3648" s="1" t="s">
        <v>140</v>
      </c>
      <c r="B3648" t="s">
        <v>5956</v>
      </c>
      <c r="C3648" s="2" t="s">
        <v>5957</v>
      </c>
      <c r="D3648" t="s">
        <v>282</v>
      </c>
      <c r="E3648" s="10" t="s">
        <v>187</v>
      </c>
      <c r="F3648" s="14" t="s">
        <v>119</v>
      </c>
      <c r="G3648" s="5" t="s">
        <v>480</v>
      </c>
      <c r="H3648" s="6" t="s">
        <v>120</v>
      </c>
      <c r="I3648" s="4" t="s">
        <v>1398</v>
      </c>
      <c r="J3648" s="4" t="s">
        <v>121</v>
      </c>
      <c r="K3648" t="s">
        <v>254</v>
      </c>
      <c r="L3648" t="s">
        <v>5955</v>
      </c>
      <c r="M3648" t="s">
        <v>5958</v>
      </c>
      <c r="N3648" s="1" t="s">
        <v>247</v>
      </c>
    </row>
    <row r="3649" spans="1:14" x14ac:dyDescent="0.3">
      <c r="A3649" s="1" t="s">
        <v>140</v>
      </c>
      <c r="B3649" t="s">
        <v>5956</v>
      </c>
      <c r="C3649" s="2" t="s">
        <v>5959</v>
      </c>
      <c r="D3649" t="s">
        <v>282</v>
      </c>
      <c r="E3649" s="10" t="s">
        <v>187</v>
      </c>
      <c r="F3649" s="14" t="s">
        <v>119</v>
      </c>
      <c r="G3649" s="5" t="s">
        <v>480</v>
      </c>
      <c r="H3649" s="6" t="s">
        <v>120</v>
      </c>
      <c r="I3649" s="4" t="s">
        <v>1398</v>
      </c>
      <c r="J3649" s="4" t="s">
        <v>121</v>
      </c>
      <c r="K3649" t="s">
        <v>254</v>
      </c>
      <c r="L3649" t="s">
        <v>5955</v>
      </c>
      <c r="M3649" t="s">
        <v>5958</v>
      </c>
      <c r="N3649" s="1" t="s">
        <v>247</v>
      </c>
    </row>
    <row r="3650" spans="1:14" x14ac:dyDescent="0.3">
      <c r="A3650" s="1" t="s">
        <v>140</v>
      </c>
      <c r="B3650" t="s">
        <v>5956</v>
      </c>
      <c r="C3650" s="2" t="s">
        <v>5960</v>
      </c>
      <c r="D3650" t="s">
        <v>282</v>
      </c>
      <c r="E3650" s="10" t="s">
        <v>187</v>
      </c>
      <c r="F3650" s="14" t="s">
        <v>119</v>
      </c>
      <c r="G3650" s="5" t="s">
        <v>480</v>
      </c>
      <c r="H3650" s="6" t="s">
        <v>120</v>
      </c>
      <c r="I3650" s="4" t="s">
        <v>1398</v>
      </c>
      <c r="J3650" s="4" t="s">
        <v>121</v>
      </c>
      <c r="K3650" t="s">
        <v>254</v>
      </c>
      <c r="L3650" t="s">
        <v>5955</v>
      </c>
      <c r="M3650" t="s">
        <v>5958</v>
      </c>
      <c r="N3650" s="1" t="s">
        <v>247</v>
      </c>
    </row>
    <row r="3651" spans="1:14" x14ac:dyDescent="0.3">
      <c r="A3651" s="1" t="s">
        <v>140</v>
      </c>
      <c r="B3651" t="s">
        <v>5956</v>
      </c>
      <c r="C3651" s="2" t="s">
        <v>5961</v>
      </c>
      <c r="D3651" t="s">
        <v>282</v>
      </c>
      <c r="E3651" s="10" t="s">
        <v>187</v>
      </c>
      <c r="F3651" s="14" t="s">
        <v>119</v>
      </c>
      <c r="G3651" s="5" t="s">
        <v>480</v>
      </c>
      <c r="H3651" s="6" t="s">
        <v>120</v>
      </c>
      <c r="I3651" s="4" t="s">
        <v>1398</v>
      </c>
      <c r="J3651" s="4" t="s">
        <v>121</v>
      </c>
      <c r="K3651" t="s">
        <v>254</v>
      </c>
      <c r="L3651" t="s">
        <v>5955</v>
      </c>
      <c r="M3651" t="s">
        <v>5958</v>
      </c>
      <c r="N3651" t="s">
        <v>247</v>
      </c>
    </row>
    <row r="3652" spans="1:14" x14ac:dyDescent="0.3">
      <c r="A3652" s="1" t="s">
        <v>140</v>
      </c>
      <c r="B3652" t="s">
        <v>5956</v>
      </c>
      <c r="C3652" s="2" t="s">
        <v>5962</v>
      </c>
      <c r="D3652" t="s">
        <v>282</v>
      </c>
      <c r="E3652" s="10" t="s">
        <v>187</v>
      </c>
      <c r="F3652" s="14" t="s">
        <v>119</v>
      </c>
      <c r="G3652" s="5" t="s">
        <v>480</v>
      </c>
      <c r="H3652" s="6" t="s">
        <v>120</v>
      </c>
      <c r="I3652" s="4" t="s">
        <v>1398</v>
      </c>
      <c r="J3652" s="4" t="s">
        <v>121</v>
      </c>
      <c r="K3652" t="s">
        <v>254</v>
      </c>
      <c r="L3652" t="s">
        <v>5955</v>
      </c>
      <c r="M3652" t="s">
        <v>5958</v>
      </c>
      <c r="N3652" s="1" t="s">
        <v>247</v>
      </c>
    </row>
    <row r="3653" spans="1:14" x14ac:dyDescent="0.3">
      <c r="A3653" s="1" t="s">
        <v>140</v>
      </c>
      <c r="B3653" t="s">
        <v>5956</v>
      </c>
      <c r="C3653" s="2" t="s">
        <v>5963</v>
      </c>
      <c r="D3653" t="s">
        <v>282</v>
      </c>
      <c r="E3653" s="10" t="s">
        <v>187</v>
      </c>
      <c r="F3653" s="14" t="s">
        <v>119</v>
      </c>
      <c r="G3653" s="5" t="s">
        <v>480</v>
      </c>
      <c r="H3653" s="6" t="s">
        <v>120</v>
      </c>
      <c r="I3653" s="4" t="s">
        <v>1398</v>
      </c>
      <c r="J3653" s="4" t="s">
        <v>121</v>
      </c>
      <c r="K3653" t="s">
        <v>254</v>
      </c>
      <c r="L3653" t="s">
        <v>5955</v>
      </c>
      <c r="M3653" t="s">
        <v>5958</v>
      </c>
      <c r="N3653" s="1" t="s">
        <v>247</v>
      </c>
    </row>
    <row r="3654" spans="1:14" x14ac:dyDescent="0.3">
      <c r="A3654" s="1" t="s">
        <v>140</v>
      </c>
      <c r="B3654" t="s">
        <v>5956</v>
      </c>
      <c r="C3654" s="2" t="s">
        <v>5964</v>
      </c>
      <c r="D3654" t="s">
        <v>282</v>
      </c>
      <c r="E3654" s="10" t="s">
        <v>187</v>
      </c>
      <c r="F3654" s="14" t="s">
        <v>119</v>
      </c>
      <c r="G3654" s="5" t="s">
        <v>480</v>
      </c>
      <c r="H3654" s="6" t="s">
        <v>120</v>
      </c>
      <c r="I3654" s="4" t="s">
        <v>1398</v>
      </c>
      <c r="J3654" s="4" t="s">
        <v>121</v>
      </c>
      <c r="K3654" t="s">
        <v>254</v>
      </c>
      <c r="L3654" t="s">
        <v>5955</v>
      </c>
      <c r="M3654" t="s">
        <v>5958</v>
      </c>
      <c r="N3654" t="s">
        <v>247</v>
      </c>
    </row>
    <row r="3655" spans="1:14" x14ac:dyDescent="0.3">
      <c r="A3655" s="1" t="s">
        <v>140</v>
      </c>
      <c r="B3655" t="s">
        <v>5956</v>
      </c>
      <c r="C3655" s="2" t="s">
        <v>5965</v>
      </c>
      <c r="D3655" t="s">
        <v>282</v>
      </c>
      <c r="E3655" s="10" t="s">
        <v>187</v>
      </c>
      <c r="F3655" s="14" t="s">
        <v>119</v>
      </c>
      <c r="G3655" s="5" t="s">
        <v>480</v>
      </c>
      <c r="H3655" s="6" t="s">
        <v>120</v>
      </c>
      <c r="I3655" s="4" t="s">
        <v>1398</v>
      </c>
      <c r="J3655" s="4" t="s">
        <v>121</v>
      </c>
      <c r="K3655" t="s">
        <v>254</v>
      </c>
      <c r="L3655" t="s">
        <v>5955</v>
      </c>
      <c r="M3655" t="s">
        <v>5958</v>
      </c>
      <c r="N3655" t="s">
        <v>247</v>
      </c>
    </row>
    <row r="3656" spans="1:14" x14ac:dyDescent="0.3">
      <c r="A3656" s="1" t="s">
        <v>140</v>
      </c>
      <c r="B3656" t="s">
        <v>5956</v>
      </c>
      <c r="C3656" s="2" t="s">
        <v>5966</v>
      </c>
      <c r="D3656" t="s">
        <v>282</v>
      </c>
      <c r="E3656" s="10" t="s">
        <v>187</v>
      </c>
      <c r="F3656" s="14" t="s">
        <v>119</v>
      </c>
      <c r="G3656" s="5" t="s">
        <v>480</v>
      </c>
      <c r="H3656" s="6" t="s">
        <v>120</v>
      </c>
      <c r="I3656" s="4" t="s">
        <v>1398</v>
      </c>
      <c r="J3656" s="4" t="s">
        <v>121</v>
      </c>
      <c r="K3656" t="s">
        <v>254</v>
      </c>
      <c r="L3656" t="s">
        <v>5955</v>
      </c>
      <c r="M3656" t="s">
        <v>5958</v>
      </c>
      <c r="N3656" t="s">
        <v>247</v>
      </c>
    </row>
    <row r="3657" spans="1:14" x14ac:dyDescent="0.3">
      <c r="A3657" s="1" t="s">
        <v>140</v>
      </c>
      <c r="B3657" t="s">
        <v>5956</v>
      </c>
      <c r="C3657" s="2" t="s">
        <v>5967</v>
      </c>
      <c r="D3657" t="s">
        <v>282</v>
      </c>
      <c r="E3657" s="10" t="s">
        <v>187</v>
      </c>
      <c r="F3657" s="14" t="s">
        <v>119</v>
      </c>
      <c r="G3657" s="5" t="s">
        <v>480</v>
      </c>
      <c r="H3657" s="6" t="s">
        <v>120</v>
      </c>
      <c r="I3657" s="4" t="s">
        <v>1398</v>
      </c>
      <c r="J3657" s="4" t="s">
        <v>121</v>
      </c>
      <c r="K3657" t="s">
        <v>254</v>
      </c>
      <c r="L3657" t="s">
        <v>5955</v>
      </c>
      <c r="M3657" t="s">
        <v>5958</v>
      </c>
      <c r="N3657" s="1" t="s">
        <v>247</v>
      </c>
    </row>
    <row r="3658" spans="1:14" x14ac:dyDescent="0.3">
      <c r="A3658" s="1" t="s">
        <v>140</v>
      </c>
      <c r="B3658" t="s">
        <v>5956</v>
      </c>
      <c r="C3658" s="2" t="s">
        <v>5968</v>
      </c>
      <c r="D3658" t="s">
        <v>282</v>
      </c>
      <c r="E3658" s="10" t="s">
        <v>187</v>
      </c>
      <c r="F3658" s="14" t="s">
        <v>119</v>
      </c>
      <c r="G3658" s="5" t="s">
        <v>480</v>
      </c>
      <c r="H3658" s="6" t="s">
        <v>120</v>
      </c>
      <c r="I3658" s="4" t="s">
        <v>1398</v>
      </c>
      <c r="J3658" s="4" t="s">
        <v>121</v>
      </c>
      <c r="K3658" t="s">
        <v>254</v>
      </c>
      <c r="L3658" t="s">
        <v>5955</v>
      </c>
      <c r="M3658" t="s">
        <v>5958</v>
      </c>
      <c r="N3658" t="s">
        <v>247</v>
      </c>
    </row>
    <row r="3659" spans="1:14" x14ac:dyDescent="0.3">
      <c r="A3659" s="1" t="s">
        <v>140</v>
      </c>
      <c r="B3659" t="s">
        <v>5956</v>
      </c>
      <c r="C3659" s="2" t="s">
        <v>5969</v>
      </c>
      <c r="D3659" t="s">
        <v>282</v>
      </c>
      <c r="E3659" s="10" t="s">
        <v>187</v>
      </c>
      <c r="F3659" s="14" t="s">
        <v>119</v>
      </c>
      <c r="G3659" s="5" t="s">
        <v>480</v>
      </c>
      <c r="H3659" s="6" t="s">
        <v>120</v>
      </c>
      <c r="I3659" s="4" t="s">
        <v>1398</v>
      </c>
      <c r="J3659" s="4" t="s">
        <v>121</v>
      </c>
      <c r="K3659" t="s">
        <v>254</v>
      </c>
      <c r="L3659" t="s">
        <v>5955</v>
      </c>
      <c r="M3659" t="s">
        <v>5958</v>
      </c>
      <c r="N3659" s="1" t="s">
        <v>247</v>
      </c>
    </row>
    <row r="3660" spans="1:14" x14ac:dyDescent="0.3">
      <c r="A3660" s="1" t="s">
        <v>140</v>
      </c>
      <c r="B3660" t="s">
        <v>5956</v>
      </c>
      <c r="C3660" s="2" t="s">
        <v>5970</v>
      </c>
      <c r="D3660" t="s">
        <v>282</v>
      </c>
      <c r="E3660" s="10" t="s">
        <v>187</v>
      </c>
      <c r="F3660" s="14" t="s">
        <v>119</v>
      </c>
      <c r="G3660" s="5" t="s">
        <v>480</v>
      </c>
      <c r="H3660" s="6" t="s">
        <v>120</v>
      </c>
      <c r="I3660" s="4" t="s">
        <v>1398</v>
      </c>
      <c r="J3660" s="4" t="s">
        <v>121</v>
      </c>
      <c r="K3660" t="s">
        <v>254</v>
      </c>
      <c r="L3660" t="s">
        <v>5955</v>
      </c>
      <c r="M3660" t="s">
        <v>5958</v>
      </c>
      <c r="N3660" s="1" t="s">
        <v>247</v>
      </c>
    </row>
    <row r="3661" spans="1:14" x14ac:dyDescent="0.3">
      <c r="A3661" s="1" t="s">
        <v>141</v>
      </c>
      <c r="B3661" t="s">
        <v>5971</v>
      </c>
      <c r="C3661" s="2" t="s">
        <v>77</v>
      </c>
      <c r="D3661" t="s">
        <v>470</v>
      </c>
      <c r="E3661" s="3" t="s">
        <v>152</v>
      </c>
      <c r="F3661" s="14" t="s">
        <v>119</v>
      </c>
      <c r="G3661" s="4" t="s">
        <v>210</v>
      </c>
      <c r="H3661" s="4" t="s">
        <v>121</v>
      </c>
      <c r="I3661" s="4" t="s">
        <v>5972</v>
      </c>
      <c r="J3661" s="4" t="s">
        <v>121</v>
      </c>
      <c r="K3661" t="s">
        <v>254</v>
      </c>
      <c r="L3661" t="s">
        <v>5973</v>
      </c>
      <c r="M3661" s="4" t="s">
        <v>247</v>
      </c>
      <c r="N3661" s="1" t="s">
        <v>247</v>
      </c>
    </row>
    <row r="3662" spans="1:14" x14ac:dyDescent="0.3">
      <c r="A3662" s="1" t="s">
        <v>141</v>
      </c>
      <c r="B3662" t="s">
        <v>5974</v>
      </c>
      <c r="C3662" s="2" t="s">
        <v>211</v>
      </c>
      <c r="D3662" t="s">
        <v>470</v>
      </c>
      <c r="E3662" s="3" t="s">
        <v>152</v>
      </c>
      <c r="F3662" s="14" t="s">
        <v>119</v>
      </c>
      <c r="G3662" s="4" t="s">
        <v>210</v>
      </c>
      <c r="H3662" s="4" t="s">
        <v>121</v>
      </c>
      <c r="I3662" s="4" t="s">
        <v>151</v>
      </c>
      <c r="J3662" s="4" t="s">
        <v>121</v>
      </c>
      <c r="K3662" t="s">
        <v>254</v>
      </c>
      <c r="L3662" t="s">
        <v>5973</v>
      </c>
      <c r="M3662" s="4" t="s">
        <v>247</v>
      </c>
      <c r="N3662" s="1" t="s">
        <v>247</v>
      </c>
    </row>
    <row r="3663" spans="1:14" x14ac:dyDescent="0.3">
      <c r="A3663" s="1" t="s">
        <v>141</v>
      </c>
      <c r="B3663" t="s">
        <v>5975</v>
      </c>
      <c r="C3663" s="2" t="s">
        <v>78</v>
      </c>
      <c r="D3663" t="s">
        <v>470</v>
      </c>
      <c r="E3663" s="3" t="s">
        <v>152</v>
      </c>
      <c r="F3663" s="14" t="s">
        <v>119</v>
      </c>
      <c r="G3663" s="4" t="s">
        <v>210</v>
      </c>
      <c r="H3663" s="4" t="s">
        <v>121</v>
      </c>
      <c r="I3663" s="4" t="s">
        <v>151</v>
      </c>
      <c r="J3663" s="4" t="s">
        <v>121</v>
      </c>
      <c r="K3663" t="s">
        <v>254</v>
      </c>
      <c r="L3663" t="s">
        <v>5973</v>
      </c>
      <c r="M3663" s="4" t="s">
        <v>247</v>
      </c>
      <c r="N3663" s="1" t="s">
        <v>247</v>
      </c>
    </row>
    <row r="3664" spans="1:14" x14ac:dyDescent="0.3">
      <c r="A3664" s="1" t="s">
        <v>141</v>
      </c>
      <c r="B3664" t="s">
        <v>5975</v>
      </c>
      <c r="C3664" s="2" t="s">
        <v>76</v>
      </c>
      <c r="D3664" t="s">
        <v>470</v>
      </c>
      <c r="E3664" s="3" t="s">
        <v>148</v>
      </c>
      <c r="F3664" s="14" t="s">
        <v>119</v>
      </c>
      <c r="G3664" s="4" t="s">
        <v>210</v>
      </c>
      <c r="H3664" s="4" t="s">
        <v>121</v>
      </c>
      <c r="I3664" s="4" t="s">
        <v>151</v>
      </c>
      <c r="J3664" s="4" t="s">
        <v>121</v>
      </c>
      <c r="K3664" t="s">
        <v>235</v>
      </c>
      <c r="L3664" t="s">
        <v>5973</v>
      </c>
      <c r="N3664" s="1" t="s">
        <v>247</v>
      </c>
    </row>
    <row r="3665" spans="1:14" x14ac:dyDescent="0.3">
      <c r="A3665" s="1" t="s">
        <v>141</v>
      </c>
      <c r="B3665" t="s">
        <v>5975</v>
      </c>
      <c r="C3665" s="2" t="s">
        <v>83</v>
      </c>
      <c r="D3665" t="s">
        <v>470</v>
      </c>
      <c r="E3665" s="3" t="s">
        <v>148</v>
      </c>
      <c r="F3665" s="14" t="s">
        <v>119</v>
      </c>
      <c r="G3665" s="4" t="s">
        <v>210</v>
      </c>
      <c r="H3665" s="4" t="s">
        <v>121</v>
      </c>
      <c r="I3665" s="4" t="s">
        <v>151</v>
      </c>
      <c r="J3665" s="4" t="s">
        <v>121</v>
      </c>
      <c r="K3665" t="s">
        <v>235</v>
      </c>
      <c r="L3665" t="s">
        <v>5973</v>
      </c>
      <c r="N3665" s="1" t="s">
        <v>247</v>
      </c>
    </row>
    <row r="3666" spans="1:14" x14ac:dyDescent="0.3">
      <c r="A3666" s="1" t="s">
        <v>141</v>
      </c>
      <c r="B3666" t="s">
        <v>5976</v>
      </c>
      <c r="C3666" s="2" t="s">
        <v>79</v>
      </c>
      <c r="D3666" t="s">
        <v>470</v>
      </c>
      <c r="E3666" s="3" t="s">
        <v>152</v>
      </c>
      <c r="F3666" s="14" t="s">
        <v>119</v>
      </c>
      <c r="G3666" s="4" t="s">
        <v>210</v>
      </c>
      <c r="H3666" s="4" t="s">
        <v>121</v>
      </c>
      <c r="I3666" s="4" t="s">
        <v>151</v>
      </c>
      <c r="J3666" s="4" t="s">
        <v>121</v>
      </c>
      <c r="K3666" t="s">
        <v>230</v>
      </c>
      <c r="L3666" t="s">
        <v>5973</v>
      </c>
      <c r="M3666" s="4" t="s">
        <v>247</v>
      </c>
      <c r="N3666" s="1" t="s">
        <v>247</v>
      </c>
    </row>
    <row r="3667" spans="1:14" x14ac:dyDescent="0.3">
      <c r="A3667" s="1" t="s">
        <v>141</v>
      </c>
      <c r="B3667" t="s">
        <v>5977</v>
      </c>
      <c r="C3667" s="2" t="s">
        <v>5978</v>
      </c>
      <c r="D3667" t="s">
        <v>470</v>
      </c>
      <c r="E3667" s="3" t="s">
        <v>152</v>
      </c>
      <c r="F3667" s="14" t="s">
        <v>119</v>
      </c>
      <c r="G3667" s="4" t="s">
        <v>210</v>
      </c>
      <c r="H3667" s="4" t="s">
        <v>121</v>
      </c>
      <c r="I3667" s="4" t="s">
        <v>151</v>
      </c>
      <c r="J3667" s="4" t="s">
        <v>121</v>
      </c>
      <c r="K3667" t="s">
        <v>230</v>
      </c>
      <c r="L3667" t="s">
        <v>5973</v>
      </c>
      <c r="M3667" s="4" t="s">
        <v>247</v>
      </c>
      <c r="N3667" s="1" t="s">
        <v>247</v>
      </c>
    </row>
    <row r="3668" spans="1:14" x14ac:dyDescent="0.3">
      <c r="A3668" s="1" t="s">
        <v>141</v>
      </c>
      <c r="B3668" t="s">
        <v>5979</v>
      </c>
      <c r="C3668" s="2" t="s">
        <v>80</v>
      </c>
      <c r="D3668" t="s">
        <v>470</v>
      </c>
      <c r="E3668" s="3" t="s">
        <v>152</v>
      </c>
      <c r="F3668" s="14" t="s">
        <v>119</v>
      </c>
      <c r="G3668" s="4" t="s">
        <v>210</v>
      </c>
      <c r="H3668" s="4" t="s">
        <v>121</v>
      </c>
      <c r="I3668" s="4" t="s">
        <v>151</v>
      </c>
      <c r="J3668" s="4" t="s">
        <v>121</v>
      </c>
      <c r="K3668" t="s">
        <v>230</v>
      </c>
      <c r="L3668" t="s">
        <v>5973</v>
      </c>
      <c r="M3668" s="4" t="s">
        <v>247</v>
      </c>
      <c r="N3668" s="1" t="s">
        <v>247</v>
      </c>
    </row>
    <row r="3669" spans="1:14" x14ac:dyDescent="0.3">
      <c r="A3669" s="1" t="s">
        <v>141</v>
      </c>
      <c r="B3669" t="s">
        <v>5980</v>
      </c>
      <c r="C3669" s="2" t="s">
        <v>81</v>
      </c>
      <c r="D3669" t="s">
        <v>470</v>
      </c>
      <c r="E3669" s="3" t="s">
        <v>152</v>
      </c>
      <c r="F3669" s="14" t="s">
        <v>119</v>
      </c>
      <c r="G3669" s="4" t="s">
        <v>210</v>
      </c>
      <c r="H3669" s="4" t="s">
        <v>121</v>
      </c>
      <c r="I3669" s="4" t="s">
        <v>151</v>
      </c>
      <c r="J3669" s="4" t="s">
        <v>121</v>
      </c>
      <c r="K3669" t="s">
        <v>230</v>
      </c>
      <c r="L3669" t="s">
        <v>5973</v>
      </c>
      <c r="M3669" s="4" t="s">
        <v>247</v>
      </c>
      <c r="N3669" s="1" t="s">
        <v>247</v>
      </c>
    </row>
    <row r="3670" spans="1:14" x14ac:dyDescent="0.3">
      <c r="A3670" s="1" t="s">
        <v>141</v>
      </c>
      <c r="B3670" t="s">
        <v>5981</v>
      </c>
      <c r="C3670" s="2" t="s">
        <v>82</v>
      </c>
      <c r="D3670" t="s">
        <v>470</v>
      </c>
      <c r="E3670" s="3" t="s">
        <v>152</v>
      </c>
      <c r="F3670" s="14" t="s">
        <v>119</v>
      </c>
      <c r="G3670" s="4" t="s">
        <v>210</v>
      </c>
      <c r="H3670" s="4" t="s">
        <v>121</v>
      </c>
      <c r="I3670" s="4" t="s">
        <v>151</v>
      </c>
      <c r="J3670" s="4" t="s">
        <v>121</v>
      </c>
      <c r="K3670" t="s">
        <v>230</v>
      </c>
      <c r="L3670" t="s">
        <v>5973</v>
      </c>
      <c r="M3670" s="4" t="s">
        <v>247</v>
      </c>
      <c r="N3670" t="s">
        <v>247</v>
      </c>
    </row>
    <row r="3671" spans="1:14" x14ac:dyDescent="0.3">
      <c r="A3671" s="1" t="s">
        <v>141</v>
      </c>
      <c r="B3671" t="s">
        <v>5982</v>
      </c>
      <c r="C3671" s="2" t="s">
        <v>5983</v>
      </c>
      <c r="D3671" t="s">
        <v>282</v>
      </c>
      <c r="E3671" s="10" t="s">
        <v>187</v>
      </c>
      <c r="F3671" s="14" t="s">
        <v>119</v>
      </c>
      <c r="G3671" s="4" t="s">
        <v>210</v>
      </c>
      <c r="H3671" s="4" t="s">
        <v>121</v>
      </c>
      <c r="I3671" s="4" t="s">
        <v>151</v>
      </c>
      <c r="J3671" s="4" t="s">
        <v>121</v>
      </c>
      <c r="K3671" t="s">
        <v>238</v>
      </c>
      <c r="L3671" t="s">
        <v>5973</v>
      </c>
      <c r="N3671" s="1" t="s">
        <v>247</v>
      </c>
    </row>
    <row r="3672" spans="1:14" x14ac:dyDescent="0.3">
      <c r="A3672" s="1" t="s">
        <v>141</v>
      </c>
      <c r="B3672" t="s">
        <v>5982</v>
      </c>
      <c r="C3672" s="2" t="s">
        <v>5984</v>
      </c>
      <c r="D3672" t="s">
        <v>282</v>
      </c>
      <c r="E3672" s="3" t="s">
        <v>152</v>
      </c>
      <c r="F3672" s="14" t="s">
        <v>119</v>
      </c>
      <c r="G3672" s="4" t="s">
        <v>210</v>
      </c>
      <c r="H3672" s="4" t="s">
        <v>121</v>
      </c>
      <c r="I3672" s="4" t="s">
        <v>151</v>
      </c>
      <c r="J3672" s="4" t="s">
        <v>121</v>
      </c>
      <c r="K3672" t="s">
        <v>254</v>
      </c>
      <c r="L3672" t="s">
        <v>5973</v>
      </c>
      <c r="M3672" s="4" t="s">
        <v>247</v>
      </c>
      <c r="N3672" s="1" t="s">
        <v>247</v>
      </c>
    </row>
    <row r="3673" spans="1:14" x14ac:dyDescent="0.3">
      <c r="A3673" s="1" t="s">
        <v>141</v>
      </c>
      <c r="B3673" t="s">
        <v>5982</v>
      </c>
      <c r="C3673" s="2" t="s">
        <v>5985</v>
      </c>
      <c r="D3673" t="s">
        <v>282</v>
      </c>
      <c r="E3673" s="3" t="s">
        <v>152</v>
      </c>
      <c r="F3673" s="14" t="s">
        <v>119</v>
      </c>
      <c r="G3673" s="4" t="s">
        <v>210</v>
      </c>
      <c r="H3673" s="4" t="s">
        <v>121</v>
      </c>
      <c r="I3673" s="4" t="s">
        <v>151</v>
      </c>
      <c r="J3673" s="4" t="s">
        <v>121</v>
      </c>
      <c r="K3673" t="s">
        <v>254</v>
      </c>
      <c r="L3673" t="s">
        <v>5973</v>
      </c>
      <c r="M3673" s="4" t="s">
        <v>247</v>
      </c>
      <c r="N3673" s="1" t="s">
        <v>247</v>
      </c>
    </row>
    <row r="3674" spans="1:14" x14ac:dyDescent="0.3">
      <c r="A3674" s="1" t="s">
        <v>141</v>
      </c>
      <c r="B3674" t="s">
        <v>5986</v>
      </c>
      <c r="C3674" s="2" t="s">
        <v>84</v>
      </c>
      <c r="D3674" t="s">
        <v>470</v>
      </c>
      <c r="E3674" s="3" t="s">
        <v>148</v>
      </c>
      <c r="F3674" s="14" t="s">
        <v>119</v>
      </c>
      <c r="G3674" s="4" t="s">
        <v>212</v>
      </c>
      <c r="H3674" s="4" t="s">
        <v>121</v>
      </c>
      <c r="I3674" s="4" t="s">
        <v>174</v>
      </c>
      <c r="J3674" s="4" t="s">
        <v>121</v>
      </c>
      <c r="K3674" t="s">
        <v>235</v>
      </c>
      <c r="L3674" t="s">
        <v>248</v>
      </c>
      <c r="M3674" t="s">
        <v>5987</v>
      </c>
      <c r="N3674" s="1" t="s">
        <v>247</v>
      </c>
    </row>
    <row r="3675" spans="1:14" x14ac:dyDescent="0.3">
      <c r="A3675" s="1" t="s">
        <v>141</v>
      </c>
      <c r="B3675" t="s">
        <v>5986</v>
      </c>
      <c r="C3675" s="2" t="s">
        <v>85</v>
      </c>
      <c r="D3675" t="s">
        <v>470</v>
      </c>
      <c r="E3675" s="10" t="s">
        <v>187</v>
      </c>
      <c r="F3675" s="14" t="s">
        <v>119</v>
      </c>
      <c r="G3675" s="4" t="s">
        <v>212</v>
      </c>
      <c r="H3675" s="4" t="s">
        <v>121</v>
      </c>
      <c r="I3675" s="4" t="s">
        <v>174</v>
      </c>
      <c r="J3675" s="4" t="s">
        <v>121</v>
      </c>
      <c r="K3675" t="s">
        <v>238</v>
      </c>
      <c r="L3675" t="s">
        <v>248</v>
      </c>
      <c r="M3675" t="s">
        <v>5987</v>
      </c>
      <c r="N3675" t="s">
        <v>247</v>
      </c>
    </row>
    <row r="3676" spans="1:14" x14ac:dyDescent="0.3">
      <c r="A3676" s="1" t="s">
        <v>5988</v>
      </c>
      <c r="B3676" t="s">
        <v>5989</v>
      </c>
      <c r="C3676" s="2" t="s">
        <v>5990</v>
      </c>
      <c r="D3676" t="s">
        <v>282</v>
      </c>
      <c r="E3676" s="7" t="s">
        <v>158</v>
      </c>
      <c r="F3676" s="15" t="s">
        <v>118</v>
      </c>
      <c r="G3676" s="5" t="s">
        <v>601</v>
      </c>
      <c r="H3676" s="6" t="s">
        <v>120</v>
      </c>
      <c r="I3676" s="9" t="s">
        <v>1477</v>
      </c>
      <c r="J3676" s="5" t="s">
        <v>120</v>
      </c>
      <c r="K3676" t="s">
        <v>230</v>
      </c>
      <c r="L3676" t="s">
        <v>5991</v>
      </c>
      <c r="M3676" t="s">
        <v>2388</v>
      </c>
      <c r="N3676" s="1" t="s">
        <v>247</v>
      </c>
    </row>
    <row r="3677" spans="1:14" x14ac:dyDescent="0.3">
      <c r="A3677" s="1" t="s">
        <v>5988</v>
      </c>
      <c r="B3677" t="s">
        <v>5989</v>
      </c>
      <c r="C3677" s="2" t="s">
        <v>5992</v>
      </c>
      <c r="D3677" t="s">
        <v>282</v>
      </c>
      <c r="E3677" s="7" t="s">
        <v>158</v>
      </c>
      <c r="F3677" s="15" t="s">
        <v>118</v>
      </c>
      <c r="G3677" s="5" t="s">
        <v>551</v>
      </c>
      <c r="H3677" s="6" t="s">
        <v>120</v>
      </c>
      <c r="I3677" s="9" t="s">
        <v>1477</v>
      </c>
      <c r="J3677" s="5" t="s">
        <v>120</v>
      </c>
      <c r="K3677" t="s">
        <v>254</v>
      </c>
      <c r="L3677" t="s">
        <v>5991</v>
      </c>
      <c r="M3677" t="s">
        <v>2388</v>
      </c>
      <c r="N3677" s="1" t="s">
        <v>247</v>
      </c>
    </row>
    <row r="3678" spans="1:14" x14ac:dyDescent="0.3">
      <c r="A3678" s="1" t="s">
        <v>5988</v>
      </c>
      <c r="B3678" t="s">
        <v>5989</v>
      </c>
      <c r="C3678" s="2" t="s">
        <v>5993</v>
      </c>
      <c r="D3678" t="s">
        <v>282</v>
      </c>
      <c r="E3678" s="7" t="s">
        <v>158</v>
      </c>
      <c r="F3678" s="15" t="s">
        <v>118</v>
      </c>
      <c r="G3678" s="5" t="s">
        <v>551</v>
      </c>
      <c r="H3678" s="6" t="s">
        <v>120</v>
      </c>
      <c r="I3678" s="9" t="s">
        <v>1477</v>
      </c>
      <c r="J3678" s="5" t="s">
        <v>120</v>
      </c>
      <c r="K3678" t="s">
        <v>254</v>
      </c>
      <c r="L3678" t="s">
        <v>5991</v>
      </c>
      <c r="M3678" t="s">
        <v>2388</v>
      </c>
      <c r="N3678" s="1" t="s">
        <v>247</v>
      </c>
    </row>
    <row r="3679" spans="1:14" x14ac:dyDescent="0.3">
      <c r="A3679" s="1" t="s">
        <v>5988</v>
      </c>
      <c r="B3679" t="s">
        <v>5989</v>
      </c>
      <c r="C3679" s="2" t="s">
        <v>5994</v>
      </c>
      <c r="D3679" t="s">
        <v>282</v>
      </c>
      <c r="E3679" s="7" t="s">
        <v>158</v>
      </c>
      <c r="F3679" s="15" t="s">
        <v>118</v>
      </c>
      <c r="G3679" s="5" t="s">
        <v>601</v>
      </c>
      <c r="H3679" s="6" t="s">
        <v>120</v>
      </c>
      <c r="I3679" s="9" t="s">
        <v>1477</v>
      </c>
      <c r="J3679" s="5" t="s">
        <v>120</v>
      </c>
      <c r="K3679" t="s">
        <v>235</v>
      </c>
      <c r="L3679" t="s">
        <v>5991</v>
      </c>
      <c r="M3679" t="s">
        <v>2388</v>
      </c>
      <c r="N3679" t="s">
        <v>247</v>
      </c>
    </row>
    <row r="3680" spans="1:14" x14ac:dyDescent="0.3">
      <c r="A3680" s="1" t="s">
        <v>5988</v>
      </c>
      <c r="B3680" t="s">
        <v>5989</v>
      </c>
      <c r="C3680" s="2" t="s">
        <v>5995</v>
      </c>
      <c r="D3680" t="s">
        <v>282</v>
      </c>
      <c r="E3680" s="7" t="s">
        <v>158</v>
      </c>
      <c r="F3680" s="15" t="s">
        <v>118</v>
      </c>
      <c r="G3680" s="5" t="s">
        <v>551</v>
      </c>
      <c r="H3680" s="6" t="s">
        <v>120</v>
      </c>
      <c r="I3680" s="9" t="s">
        <v>1477</v>
      </c>
      <c r="J3680" s="5" t="s">
        <v>120</v>
      </c>
      <c r="K3680" t="s">
        <v>254</v>
      </c>
      <c r="L3680" t="s">
        <v>5991</v>
      </c>
      <c r="M3680" t="s">
        <v>2388</v>
      </c>
      <c r="N3680" t="s">
        <v>247</v>
      </c>
    </row>
    <row r="3681" spans="1:14" x14ac:dyDescent="0.3">
      <c r="A3681" s="1" t="s">
        <v>5988</v>
      </c>
      <c r="B3681" t="s">
        <v>5989</v>
      </c>
      <c r="C3681" s="2" t="s">
        <v>5996</v>
      </c>
      <c r="D3681" t="s">
        <v>282</v>
      </c>
      <c r="E3681" s="7" t="s">
        <v>158</v>
      </c>
      <c r="F3681" s="15" t="s">
        <v>118</v>
      </c>
      <c r="G3681" s="5" t="s">
        <v>601</v>
      </c>
      <c r="H3681" s="6" t="s">
        <v>120</v>
      </c>
      <c r="I3681" s="9" t="s">
        <v>1477</v>
      </c>
      <c r="J3681" s="5" t="s">
        <v>120</v>
      </c>
      <c r="K3681" t="s">
        <v>238</v>
      </c>
      <c r="L3681" t="s">
        <v>5991</v>
      </c>
      <c r="M3681" t="s">
        <v>2388</v>
      </c>
      <c r="N3681" s="1" t="s">
        <v>247</v>
      </c>
    </row>
    <row r="3682" spans="1:14" x14ac:dyDescent="0.3">
      <c r="A3682" s="1" t="s">
        <v>5988</v>
      </c>
      <c r="B3682" t="s">
        <v>5989</v>
      </c>
      <c r="C3682" s="2" t="s">
        <v>5997</v>
      </c>
      <c r="D3682" t="s">
        <v>282</v>
      </c>
      <c r="E3682" s="7" t="s">
        <v>158</v>
      </c>
      <c r="F3682" s="15" t="s">
        <v>118</v>
      </c>
      <c r="G3682" s="5" t="s">
        <v>551</v>
      </c>
      <c r="H3682" s="6" t="s">
        <v>120</v>
      </c>
      <c r="I3682" s="9" t="s">
        <v>1477</v>
      </c>
      <c r="J3682" s="5" t="s">
        <v>120</v>
      </c>
      <c r="K3682" t="s">
        <v>254</v>
      </c>
      <c r="L3682" t="s">
        <v>5991</v>
      </c>
      <c r="M3682" t="s">
        <v>2388</v>
      </c>
      <c r="N3682" t="s">
        <v>247</v>
      </c>
    </row>
    <row r="3683" spans="1:14" x14ac:dyDescent="0.3">
      <c r="A3683" s="1" t="s">
        <v>5988</v>
      </c>
      <c r="B3683" t="s">
        <v>5989</v>
      </c>
      <c r="C3683" s="2" t="s">
        <v>5998</v>
      </c>
      <c r="D3683" t="s">
        <v>282</v>
      </c>
      <c r="E3683" s="7" t="s">
        <v>158</v>
      </c>
      <c r="F3683" s="15" t="s">
        <v>118</v>
      </c>
      <c r="G3683" s="5" t="s">
        <v>601</v>
      </c>
      <c r="H3683" s="6" t="s">
        <v>120</v>
      </c>
      <c r="I3683" s="9" t="s">
        <v>1477</v>
      </c>
      <c r="J3683" s="5" t="s">
        <v>120</v>
      </c>
      <c r="K3683" t="s">
        <v>235</v>
      </c>
      <c r="L3683" t="s">
        <v>5991</v>
      </c>
      <c r="M3683" t="s">
        <v>2388</v>
      </c>
      <c r="N3683" s="1" t="s">
        <v>247</v>
      </c>
    </row>
    <row r="3684" spans="1:14" x14ac:dyDescent="0.3">
      <c r="A3684" s="1" t="s">
        <v>5988</v>
      </c>
      <c r="B3684" t="s">
        <v>5989</v>
      </c>
      <c r="C3684" s="2" t="s">
        <v>5999</v>
      </c>
      <c r="D3684" t="s">
        <v>282</v>
      </c>
      <c r="E3684" s="7" t="s">
        <v>158</v>
      </c>
      <c r="F3684" s="15" t="s">
        <v>118</v>
      </c>
      <c r="G3684" s="5" t="s">
        <v>551</v>
      </c>
      <c r="H3684" s="6" t="s">
        <v>120</v>
      </c>
      <c r="I3684" s="9" t="s">
        <v>1477</v>
      </c>
      <c r="J3684" s="5" t="s">
        <v>120</v>
      </c>
      <c r="K3684" t="s">
        <v>254</v>
      </c>
      <c r="L3684" t="s">
        <v>5991</v>
      </c>
      <c r="M3684" t="s">
        <v>2388</v>
      </c>
      <c r="N3684" s="1" t="s">
        <v>247</v>
      </c>
    </row>
    <row r="3685" spans="1:14" x14ac:dyDescent="0.3">
      <c r="A3685" s="1" t="s">
        <v>5988</v>
      </c>
      <c r="B3685" t="s">
        <v>5989</v>
      </c>
      <c r="C3685" s="2" t="s">
        <v>6000</v>
      </c>
      <c r="D3685" t="s">
        <v>282</v>
      </c>
      <c r="E3685" s="7" t="s">
        <v>158</v>
      </c>
      <c r="F3685" s="15" t="s">
        <v>118</v>
      </c>
      <c r="G3685" s="5" t="s">
        <v>601</v>
      </c>
      <c r="H3685" s="6" t="s">
        <v>120</v>
      </c>
      <c r="I3685" s="9" t="s">
        <v>1477</v>
      </c>
      <c r="J3685" s="5" t="s">
        <v>120</v>
      </c>
      <c r="K3685" t="s">
        <v>235</v>
      </c>
      <c r="L3685" t="s">
        <v>5991</v>
      </c>
      <c r="M3685" t="s">
        <v>2388</v>
      </c>
      <c r="N3685" s="1" t="s">
        <v>247</v>
      </c>
    </row>
    <row r="3686" spans="1:14" x14ac:dyDescent="0.3">
      <c r="A3686" s="1" t="s">
        <v>5988</v>
      </c>
      <c r="B3686" t="s">
        <v>5989</v>
      </c>
      <c r="C3686" s="2" t="s">
        <v>6001</v>
      </c>
      <c r="D3686" t="s">
        <v>282</v>
      </c>
      <c r="E3686" s="7" t="s">
        <v>158</v>
      </c>
      <c r="F3686" s="15" t="s">
        <v>118</v>
      </c>
      <c r="G3686" s="5" t="s">
        <v>551</v>
      </c>
      <c r="H3686" s="6" t="s">
        <v>120</v>
      </c>
      <c r="I3686" s="9" t="s">
        <v>1477</v>
      </c>
      <c r="J3686" s="5" t="s">
        <v>120</v>
      </c>
      <c r="K3686" t="s">
        <v>254</v>
      </c>
      <c r="L3686" t="s">
        <v>5991</v>
      </c>
      <c r="M3686" t="s">
        <v>2388</v>
      </c>
      <c r="N3686" t="s">
        <v>247</v>
      </c>
    </row>
    <row r="3687" spans="1:14" x14ac:dyDescent="0.3">
      <c r="A3687" s="1" t="s">
        <v>5988</v>
      </c>
      <c r="B3687" t="s">
        <v>5989</v>
      </c>
      <c r="C3687" s="2" t="s">
        <v>6002</v>
      </c>
      <c r="D3687" t="s">
        <v>282</v>
      </c>
      <c r="E3687" s="7" t="s">
        <v>158</v>
      </c>
      <c r="F3687" s="15" t="s">
        <v>118</v>
      </c>
      <c r="G3687" s="5" t="s">
        <v>551</v>
      </c>
      <c r="H3687" s="6" t="s">
        <v>120</v>
      </c>
      <c r="I3687" s="9" t="s">
        <v>1477</v>
      </c>
      <c r="J3687" s="5" t="s">
        <v>120</v>
      </c>
      <c r="K3687" t="s">
        <v>254</v>
      </c>
      <c r="L3687" t="s">
        <v>5991</v>
      </c>
      <c r="M3687" t="s">
        <v>2388</v>
      </c>
      <c r="N3687" s="1" t="s">
        <v>247</v>
      </c>
    </row>
    <row r="3688" spans="1:14" x14ac:dyDescent="0.3">
      <c r="A3688" s="1" t="s">
        <v>5988</v>
      </c>
      <c r="B3688" t="s">
        <v>5989</v>
      </c>
      <c r="C3688" s="2" t="s">
        <v>6003</v>
      </c>
      <c r="D3688" t="s">
        <v>282</v>
      </c>
      <c r="E3688" s="7" t="s">
        <v>158</v>
      </c>
      <c r="F3688" s="15" t="s">
        <v>118</v>
      </c>
      <c r="G3688" s="5" t="s">
        <v>551</v>
      </c>
      <c r="H3688" s="6" t="s">
        <v>120</v>
      </c>
      <c r="I3688" s="9" t="s">
        <v>1477</v>
      </c>
      <c r="J3688" s="5" t="s">
        <v>120</v>
      </c>
      <c r="K3688" t="s">
        <v>254</v>
      </c>
      <c r="L3688" t="s">
        <v>5991</v>
      </c>
      <c r="M3688" t="s">
        <v>2388</v>
      </c>
      <c r="N3688" t="s">
        <v>247</v>
      </c>
    </row>
    <row r="3689" spans="1:14" x14ac:dyDescent="0.3">
      <c r="A3689" s="1" t="s">
        <v>5988</v>
      </c>
      <c r="B3689" t="s">
        <v>6004</v>
      </c>
      <c r="C3689" s="2" t="s">
        <v>6005</v>
      </c>
      <c r="D3689" t="s">
        <v>282</v>
      </c>
      <c r="E3689" s="7" t="s">
        <v>158</v>
      </c>
      <c r="F3689" s="15" t="s">
        <v>118</v>
      </c>
      <c r="G3689" s="5" t="s">
        <v>551</v>
      </c>
      <c r="H3689" s="6" t="s">
        <v>120</v>
      </c>
      <c r="I3689" s="9" t="s">
        <v>1477</v>
      </c>
      <c r="J3689" s="5" t="s">
        <v>120</v>
      </c>
      <c r="K3689" t="s">
        <v>254</v>
      </c>
      <c r="L3689" t="s">
        <v>5991</v>
      </c>
      <c r="M3689" t="s">
        <v>2388</v>
      </c>
      <c r="N3689" s="1" t="s">
        <v>247</v>
      </c>
    </row>
    <row r="3690" spans="1:14" x14ac:dyDescent="0.3">
      <c r="A3690" s="1" t="s">
        <v>5988</v>
      </c>
      <c r="B3690" t="s">
        <v>6004</v>
      </c>
      <c r="C3690" s="2" t="s">
        <v>6006</v>
      </c>
      <c r="D3690" t="s">
        <v>282</v>
      </c>
      <c r="E3690" s="7" t="s">
        <v>158</v>
      </c>
      <c r="F3690" s="15" t="s">
        <v>118</v>
      </c>
      <c r="G3690" s="5" t="s">
        <v>551</v>
      </c>
      <c r="H3690" s="6" t="s">
        <v>120</v>
      </c>
      <c r="I3690" s="9" t="s">
        <v>1477</v>
      </c>
      <c r="J3690" s="5" t="s">
        <v>120</v>
      </c>
      <c r="K3690" t="s">
        <v>254</v>
      </c>
      <c r="L3690" t="s">
        <v>5991</v>
      </c>
      <c r="M3690" t="s">
        <v>2388</v>
      </c>
      <c r="N3690" s="1" t="s">
        <v>247</v>
      </c>
    </row>
    <row r="3691" spans="1:14" x14ac:dyDescent="0.3">
      <c r="A3691" s="1" t="s">
        <v>5988</v>
      </c>
      <c r="B3691" t="s">
        <v>6004</v>
      </c>
      <c r="C3691" s="2" t="s">
        <v>6007</v>
      </c>
      <c r="D3691" t="s">
        <v>282</v>
      </c>
      <c r="E3691" s="7" t="s">
        <v>158</v>
      </c>
      <c r="F3691" s="15" t="s">
        <v>118</v>
      </c>
      <c r="G3691" s="5" t="s">
        <v>551</v>
      </c>
      <c r="H3691" s="6" t="s">
        <v>120</v>
      </c>
      <c r="I3691" s="9" t="s">
        <v>1477</v>
      </c>
      <c r="J3691" s="5" t="s">
        <v>120</v>
      </c>
      <c r="K3691" t="s">
        <v>254</v>
      </c>
      <c r="L3691" t="s">
        <v>5991</v>
      </c>
      <c r="M3691" t="s">
        <v>2388</v>
      </c>
      <c r="N3691" s="1" t="s">
        <v>247</v>
      </c>
    </row>
    <row r="3692" spans="1:14" x14ac:dyDescent="0.3">
      <c r="A3692" s="1" t="s">
        <v>5988</v>
      </c>
      <c r="B3692" t="s">
        <v>6004</v>
      </c>
      <c r="C3692" s="2" t="s">
        <v>6008</v>
      </c>
      <c r="D3692" t="s">
        <v>282</v>
      </c>
      <c r="E3692" s="7" t="s">
        <v>158</v>
      </c>
      <c r="F3692" s="15" t="s">
        <v>118</v>
      </c>
      <c r="G3692" s="5" t="s">
        <v>551</v>
      </c>
      <c r="H3692" s="6" t="s">
        <v>120</v>
      </c>
      <c r="I3692" s="9" t="s">
        <v>1477</v>
      </c>
      <c r="J3692" s="5" t="s">
        <v>120</v>
      </c>
      <c r="K3692" t="s">
        <v>254</v>
      </c>
      <c r="L3692" t="s">
        <v>5991</v>
      </c>
      <c r="M3692" t="s">
        <v>2388</v>
      </c>
      <c r="N3692" s="1" t="s">
        <v>247</v>
      </c>
    </row>
    <row r="3693" spans="1:14" x14ac:dyDescent="0.3">
      <c r="A3693" s="1" t="s">
        <v>5988</v>
      </c>
      <c r="B3693" t="s">
        <v>6004</v>
      </c>
      <c r="C3693" s="2" t="s">
        <v>6009</v>
      </c>
      <c r="D3693" t="s">
        <v>282</v>
      </c>
      <c r="E3693" s="8" t="s">
        <v>166</v>
      </c>
      <c r="F3693" s="15" t="s">
        <v>118</v>
      </c>
      <c r="G3693" s="5" t="s">
        <v>551</v>
      </c>
      <c r="H3693" s="6" t="s">
        <v>120</v>
      </c>
      <c r="I3693" s="9" t="s">
        <v>1477</v>
      </c>
      <c r="J3693" s="5" t="s">
        <v>120</v>
      </c>
      <c r="K3693" t="s">
        <v>238</v>
      </c>
      <c r="L3693" t="s">
        <v>5991</v>
      </c>
      <c r="M3693" t="s">
        <v>2388</v>
      </c>
      <c r="N3693" s="1" t="s">
        <v>247</v>
      </c>
    </row>
    <row r="3694" spans="1:14" x14ac:dyDescent="0.3">
      <c r="A3694" s="1" t="s">
        <v>5988</v>
      </c>
      <c r="B3694" t="s">
        <v>6004</v>
      </c>
      <c r="C3694" s="2" t="s">
        <v>6010</v>
      </c>
      <c r="D3694" t="s">
        <v>282</v>
      </c>
      <c r="E3694" s="7" t="s">
        <v>158</v>
      </c>
      <c r="F3694" s="15" t="s">
        <v>118</v>
      </c>
      <c r="G3694" s="5" t="s">
        <v>551</v>
      </c>
      <c r="H3694" s="6" t="s">
        <v>120</v>
      </c>
      <c r="I3694" s="9" t="s">
        <v>1477</v>
      </c>
      <c r="J3694" s="5" t="s">
        <v>120</v>
      </c>
      <c r="K3694" t="s">
        <v>387</v>
      </c>
      <c r="L3694" t="s">
        <v>5991</v>
      </c>
      <c r="M3694" t="s">
        <v>2388</v>
      </c>
      <c r="N3694" s="1" t="s">
        <v>247</v>
      </c>
    </row>
    <row r="3695" spans="1:14" x14ac:dyDescent="0.3">
      <c r="A3695" s="1" t="s">
        <v>5988</v>
      </c>
      <c r="B3695" t="s">
        <v>6004</v>
      </c>
      <c r="C3695" s="2" t="s">
        <v>6011</v>
      </c>
      <c r="D3695" t="s">
        <v>282</v>
      </c>
      <c r="E3695" s="7" t="s">
        <v>158</v>
      </c>
      <c r="F3695" s="15" t="s">
        <v>118</v>
      </c>
      <c r="G3695" s="5" t="s">
        <v>551</v>
      </c>
      <c r="H3695" s="6" t="s">
        <v>120</v>
      </c>
      <c r="I3695" s="9" t="s">
        <v>1477</v>
      </c>
      <c r="J3695" s="5" t="s">
        <v>120</v>
      </c>
      <c r="K3695" t="s">
        <v>238</v>
      </c>
      <c r="L3695" t="s">
        <v>5991</v>
      </c>
      <c r="M3695" t="s">
        <v>2388</v>
      </c>
      <c r="N3695" s="1" t="s">
        <v>247</v>
      </c>
    </row>
    <row r="3696" spans="1:14" x14ac:dyDescent="0.3">
      <c r="A3696" s="1" t="s">
        <v>5988</v>
      </c>
      <c r="B3696" t="s">
        <v>6004</v>
      </c>
      <c r="C3696" s="2" t="s">
        <v>6012</v>
      </c>
      <c r="D3696" t="s">
        <v>282</v>
      </c>
      <c r="E3696" s="7" t="s">
        <v>158</v>
      </c>
      <c r="F3696" s="15" t="s">
        <v>118</v>
      </c>
      <c r="G3696" s="5" t="s">
        <v>551</v>
      </c>
      <c r="H3696" s="6" t="s">
        <v>120</v>
      </c>
      <c r="I3696" s="9" t="s">
        <v>1477</v>
      </c>
      <c r="J3696" s="5" t="s">
        <v>120</v>
      </c>
      <c r="K3696" t="s">
        <v>254</v>
      </c>
      <c r="L3696" t="s">
        <v>5991</v>
      </c>
      <c r="M3696" t="s">
        <v>2388</v>
      </c>
      <c r="N3696" s="1" t="s">
        <v>247</v>
      </c>
    </row>
    <row r="3697" spans="1:14" x14ac:dyDescent="0.3">
      <c r="A3697" s="1" t="s">
        <v>5988</v>
      </c>
      <c r="B3697" t="s">
        <v>6004</v>
      </c>
      <c r="C3697" s="2" t="s">
        <v>6013</v>
      </c>
      <c r="D3697" t="s">
        <v>282</v>
      </c>
      <c r="E3697" s="7" t="s">
        <v>158</v>
      </c>
      <c r="F3697" s="15" t="s">
        <v>118</v>
      </c>
      <c r="G3697" s="5" t="s">
        <v>551</v>
      </c>
      <c r="H3697" s="6" t="s">
        <v>120</v>
      </c>
      <c r="I3697" s="9" t="s">
        <v>1477</v>
      </c>
      <c r="J3697" s="5" t="s">
        <v>120</v>
      </c>
      <c r="K3697" t="s">
        <v>254</v>
      </c>
      <c r="L3697" t="s">
        <v>5991</v>
      </c>
      <c r="M3697" t="s">
        <v>2388</v>
      </c>
      <c r="N3697" s="1" t="s">
        <v>247</v>
      </c>
    </row>
    <row r="3698" spans="1:14" x14ac:dyDescent="0.3">
      <c r="A3698" s="1" t="s">
        <v>5988</v>
      </c>
      <c r="B3698" t="s">
        <v>6004</v>
      </c>
      <c r="C3698" s="2" t="s">
        <v>6014</v>
      </c>
      <c r="D3698" t="s">
        <v>282</v>
      </c>
      <c r="E3698" s="7" t="s">
        <v>158</v>
      </c>
      <c r="F3698" s="15" t="s">
        <v>118</v>
      </c>
      <c r="G3698" s="5" t="s">
        <v>551</v>
      </c>
      <c r="H3698" s="6" t="s">
        <v>120</v>
      </c>
      <c r="I3698" s="9" t="s">
        <v>1477</v>
      </c>
      <c r="J3698" s="5" t="s">
        <v>120</v>
      </c>
      <c r="K3698" t="s">
        <v>235</v>
      </c>
      <c r="L3698" t="s">
        <v>5991</v>
      </c>
      <c r="M3698" t="s">
        <v>2388</v>
      </c>
      <c r="N3698" s="1" t="s">
        <v>247</v>
      </c>
    </row>
    <row r="3699" spans="1:14" x14ac:dyDescent="0.3">
      <c r="A3699" s="1" t="s">
        <v>5988</v>
      </c>
      <c r="B3699" t="s">
        <v>6004</v>
      </c>
      <c r="C3699" s="2" t="s">
        <v>6015</v>
      </c>
      <c r="D3699" t="s">
        <v>282</v>
      </c>
      <c r="E3699" s="7" t="s">
        <v>158</v>
      </c>
      <c r="F3699" s="15" t="s">
        <v>118</v>
      </c>
      <c r="G3699" s="5" t="s">
        <v>551</v>
      </c>
      <c r="H3699" s="6" t="s">
        <v>120</v>
      </c>
      <c r="I3699" s="9" t="s">
        <v>1477</v>
      </c>
      <c r="J3699" s="5" t="s">
        <v>120</v>
      </c>
      <c r="K3699" t="s">
        <v>238</v>
      </c>
      <c r="L3699" t="s">
        <v>5991</v>
      </c>
      <c r="M3699" t="s">
        <v>2388</v>
      </c>
      <c r="N3699" s="1" t="s">
        <v>247</v>
      </c>
    </row>
    <row r="3700" spans="1:14" x14ac:dyDescent="0.3">
      <c r="A3700" s="1" t="s">
        <v>5988</v>
      </c>
      <c r="B3700" t="s">
        <v>6016</v>
      </c>
      <c r="C3700" s="2" t="s">
        <v>6017</v>
      </c>
      <c r="D3700" t="s">
        <v>282</v>
      </c>
      <c r="E3700" s="7" t="s">
        <v>158</v>
      </c>
      <c r="F3700" s="15" t="s">
        <v>118</v>
      </c>
      <c r="G3700" s="5" t="s">
        <v>551</v>
      </c>
      <c r="H3700" s="6" t="s">
        <v>120</v>
      </c>
      <c r="I3700" s="9" t="s">
        <v>1477</v>
      </c>
      <c r="J3700" s="5" t="s">
        <v>120</v>
      </c>
      <c r="K3700" t="s">
        <v>254</v>
      </c>
      <c r="L3700" t="s">
        <v>5991</v>
      </c>
      <c r="M3700" t="s">
        <v>2388</v>
      </c>
      <c r="N3700" t="s">
        <v>247</v>
      </c>
    </row>
    <row r="3701" spans="1:14" x14ac:dyDescent="0.3">
      <c r="A3701" s="1" t="s">
        <v>5988</v>
      </c>
      <c r="B3701" t="s">
        <v>6016</v>
      </c>
      <c r="C3701" s="2" t="s">
        <v>6018</v>
      </c>
      <c r="D3701" t="s">
        <v>282</v>
      </c>
      <c r="E3701" s="7" t="s">
        <v>158</v>
      </c>
      <c r="F3701" s="15" t="s">
        <v>118</v>
      </c>
      <c r="G3701" s="5" t="s">
        <v>551</v>
      </c>
      <c r="H3701" s="6" t="s">
        <v>120</v>
      </c>
      <c r="I3701" s="9" t="s">
        <v>1477</v>
      </c>
      <c r="J3701" s="5" t="s">
        <v>120</v>
      </c>
      <c r="K3701" t="s">
        <v>254</v>
      </c>
      <c r="L3701" t="s">
        <v>5991</v>
      </c>
      <c r="M3701" t="s">
        <v>2388</v>
      </c>
      <c r="N3701" s="1" t="s">
        <v>247</v>
      </c>
    </row>
    <row r="3702" spans="1:14" x14ac:dyDescent="0.3">
      <c r="A3702" s="1" t="s">
        <v>5988</v>
      </c>
      <c r="B3702" t="s">
        <v>6016</v>
      </c>
      <c r="C3702" s="2" t="s">
        <v>6019</v>
      </c>
      <c r="D3702" t="s">
        <v>282</v>
      </c>
      <c r="E3702" s="7" t="s">
        <v>158</v>
      </c>
      <c r="F3702" s="15" t="s">
        <v>118</v>
      </c>
      <c r="G3702" s="5" t="s">
        <v>551</v>
      </c>
      <c r="H3702" s="6" t="s">
        <v>120</v>
      </c>
      <c r="I3702" s="9" t="s">
        <v>1477</v>
      </c>
      <c r="J3702" s="5" t="s">
        <v>120</v>
      </c>
      <c r="K3702" t="s">
        <v>238</v>
      </c>
      <c r="L3702" t="s">
        <v>5991</v>
      </c>
      <c r="M3702" t="s">
        <v>2388</v>
      </c>
      <c r="N3702" t="s">
        <v>247</v>
      </c>
    </row>
    <row r="3703" spans="1:14" x14ac:dyDescent="0.3">
      <c r="A3703" s="1" t="s">
        <v>5988</v>
      </c>
      <c r="B3703" t="s">
        <v>6016</v>
      </c>
      <c r="C3703" s="2" t="s">
        <v>6020</v>
      </c>
      <c r="D3703" t="s">
        <v>282</v>
      </c>
      <c r="E3703" s="7" t="s">
        <v>158</v>
      </c>
      <c r="F3703" s="15" t="s">
        <v>118</v>
      </c>
      <c r="G3703" s="5" t="s">
        <v>551</v>
      </c>
      <c r="H3703" s="6" t="s">
        <v>120</v>
      </c>
      <c r="I3703" s="9" t="s">
        <v>1477</v>
      </c>
      <c r="J3703" s="5" t="s">
        <v>120</v>
      </c>
      <c r="K3703" t="s">
        <v>254</v>
      </c>
      <c r="L3703" t="s">
        <v>5991</v>
      </c>
      <c r="M3703" t="s">
        <v>2388</v>
      </c>
      <c r="N3703" s="1" t="s">
        <v>247</v>
      </c>
    </row>
    <row r="3704" spans="1:14" x14ac:dyDescent="0.3">
      <c r="A3704" s="1" t="s">
        <v>5988</v>
      </c>
      <c r="B3704" t="s">
        <v>6016</v>
      </c>
      <c r="C3704" s="2" t="s">
        <v>6021</v>
      </c>
      <c r="D3704" t="s">
        <v>282</v>
      </c>
      <c r="E3704" s="7" t="s">
        <v>158</v>
      </c>
      <c r="F3704" s="15" t="s">
        <v>118</v>
      </c>
      <c r="G3704" s="5" t="s">
        <v>551</v>
      </c>
      <c r="H3704" s="6" t="s">
        <v>120</v>
      </c>
      <c r="I3704" s="9" t="s">
        <v>1477</v>
      </c>
      <c r="J3704" s="5" t="s">
        <v>120</v>
      </c>
      <c r="K3704" t="s">
        <v>254</v>
      </c>
      <c r="L3704" t="s">
        <v>5991</v>
      </c>
      <c r="M3704" t="s">
        <v>2388</v>
      </c>
      <c r="N3704" s="1" t="s">
        <v>247</v>
      </c>
    </row>
    <row r="3705" spans="1:14" x14ac:dyDescent="0.3">
      <c r="A3705" s="1" t="s">
        <v>5988</v>
      </c>
      <c r="B3705" t="s">
        <v>6016</v>
      </c>
      <c r="C3705" s="2" t="s">
        <v>6022</v>
      </c>
      <c r="D3705" t="s">
        <v>282</v>
      </c>
      <c r="E3705" s="7" t="s">
        <v>158</v>
      </c>
      <c r="F3705" s="15" t="s">
        <v>118</v>
      </c>
      <c r="G3705" s="5" t="s">
        <v>551</v>
      </c>
      <c r="H3705" s="6" t="s">
        <v>120</v>
      </c>
      <c r="I3705" s="9" t="s">
        <v>1477</v>
      </c>
      <c r="J3705" s="5" t="s">
        <v>120</v>
      </c>
      <c r="K3705" t="s">
        <v>238</v>
      </c>
      <c r="L3705" t="s">
        <v>5991</v>
      </c>
      <c r="M3705" t="s">
        <v>2388</v>
      </c>
      <c r="N3705" s="1" t="s">
        <v>247</v>
      </c>
    </row>
    <row r="3706" spans="1:14" x14ac:dyDescent="0.3">
      <c r="A3706" s="1" t="s">
        <v>5988</v>
      </c>
      <c r="B3706" t="s">
        <v>6016</v>
      </c>
      <c r="C3706" s="2" t="s">
        <v>6023</v>
      </c>
      <c r="D3706" t="s">
        <v>282</v>
      </c>
      <c r="E3706" s="7" t="s">
        <v>158</v>
      </c>
      <c r="F3706" s="15" t="s">
        <v>118</v>
      </c>
      <c r="G3706" s="5" t="s">
        <v>551</v>
      </c>
      <c r="H3706" s="6" t="s">
        <v>120</v>
      </c>
      <c r="I3706" s="9" t="s">
        <v>1477</v>
      </c>
      <c r="J3706" s="5" t="s">
        <v>120</v>
      </c>
      <c r="K3706" t="s">
        <v>254</v>
      </c>
      <c r="L3706" t="s">
        <v>5991</v>
      </c>
      <c r="M3706" t="s">
        <v>2388</v>
      </c>
      <c r="N3706" t="s">
        <v>247</v>
      </c>
    </row>
    <row r="3707" spans="1:14" x14ac:dyDescent="0.3">
      <c r="A3707" s="1" t="s">
        <v>5988</v>
      </c>
      <c r="B3707" t="s">
        <v>6016</v>
      </c>
      <c r="C3707" s="2" t="s">
        <v>6024</v>
      </c>
      <c r="D3707" t="s">
        <v>282</v>
      </c>
      <c r="E3707" s="7" t="s">
        <v>158</v>
      </c>
      <c r="F3707" s="15" t="s">
        <v>118</v>
      </c>
      <c r="G3707" s="5" t="s">
        <v>551</v>
      </c>
      <c r="H3707" s="6" t="s">
        <v>120</v>
      </c>
      <c r="I3707" s="9" t="s">
        <v>1477</v>
      </c>
      <c r="J3707" s="5" t="s">
        <v>120</v>
      </c>
      <c r="K3707" t="s">
        <v>254</v>
      </c>
      <c r="L3707" t="s">
        <v>5991</v>
      </c>
      <c r="M3707" t="s">
        <v>2388</v>
      </c>
      <c r="N3707" s="1" t="s">
        <v>247</v>
      </c>
    </row>
    <row r="3708" spans="1:14" x14ac:dyDescent="0.3">
      <c r="A3708" s="1" t="s">
        <v>5988</v>
      </c>
      <c r="B3708" t="s">
        <v>6016</v>
      </c>
      <c r="C3708" s="2" t="s">
        <v>6025</v>
      </c>
      <c r="D3708" t="s">
        <v>282</v>
      </c>
      <c r="E3708" s="7" t="s">
        <v>158</v>
      </c>
      <c r="F3708" s="15" t="s">
        <v>118</v>
      </c>
      <c r="G3708" s="5" t="s">
        <v>551</v>
      </c>
      <c r="H3708" s="6" t="s">
        <v>120</v>
      </c>
      <c r="I3708" s="9" t="s">
        <v>1477</v>
      </c>
      <c r="J3708" s="5" t="s">
        <v>120</v>
      </c>
      <c r="K3708" t="s">
        <v>254</v>
      </c>
      <c r="L3708" t="s">
        <v>5991</v>
      </c>
      <c r="M3708" t="s">
        <v>2388</v>
      </c>
      <c r="N3708" s="1" t="s">
        <v>247</v>
      </c>
    </row>
    <row r="3709" spans="1:14" x14ac:dyDescent="0.3">
      <c r="A3709" s="1" t="s">
        <v>5988</v>
      </c>
      <c r="B3709" t="s">
        <v>6016</v>
      </c>
      <c r="C3709" s="2" t="s">
        <v>6026</v>
      </c>
      <c r="D3709" t="s">
        <v>282</v>
      </c>
      <c r="E3709" s="7" t="s">
        <v>158</v>
      </c>
      <c r="F3709" s="15" t="s">
        <v>118</v>
      </c>
      <c r="G3709" s="5" t="s">
        <v>551</v>
      </c>
      <c r="H3709" s="6" t="s">
        <v>120</v>
      </c>
      <c r="I3709" s="9" t="s">
        <v>1477</v>
      </c>
      <c r="J3709" s="5" t="s">
        <v>120</v>
      </c>
      <c r="K3709" t="s">
        <v>254</v>
      </c>
      <c r="L3709" t="s">
        <v>5991</v>
      </c>
      <c r="M3709" t="s">
        <v>2388</v>
      </c>
      <c r="N3709" s="1" t="s">
        <v>247</v>
      </c>
    </row>
    <row r="3710" spans="1:14" x14ac:dyDescent="0.3">
      <c r="A3710" s="1" t="s">
        <v>5988</v>
      </c>
      <c r="B3710" t="s">
        <v>6016</v>
      </c>
      <c r="C3710" s="2" t="s">
        <v>6027</v>
      </c>
      <c r="D3710" t="s">
        <v>282</v>
      </c>
      <c r="E3710" s="7" t="s">
        <v>158</v>
      </c>
      <c r="F3710" s="15" t="s">
        <v>118</v>
      </c>
      <c r="G3710" s="5" t="s">
        <v>551</v>
      </c>
      <c r="H3710" s="6" t="s">
        <v>120</v>
      </c>
      <c r="I3710" s="9" t="s">
        <v>1477</v>
      </c>
      <c r="J3710" s="5" t="s">
        <v>120</v>
      </c>
      <c r="K3710" t="s">
        <v>238</v>
      </c>
      <c r="L3710" t="s">
        <v>5991</v>
      </c>
      <c r="M3710" t="s">
        <v>2388</v>
      </c>
      <c r="N3710" s="1" t="s">
        <v>247</v>
      </c>
    </row>
    <row r="3711" spans="1:14" x14ac:dyDescent="0.3">
      <c r="A3711" s="1" t="s">
        <v>5988</v>
      </c>
      <c r="B3711" t="s">
        <v>6016</v>
      </c>
      <c r="C3711" s="2" t="s">
        <v>6028</v>
      </c>
      <c r="D3711" t="s">
        <v>282</v>
      </c>
      <c r="E3711" s="7" t="s">
        <v>158</v>
      </c>
      <c r="F3711" s="15" t="s">
        <v>118</v>
      </c>
      <c r="G3711" s="5" t="s">
        <v>551</v>
      </c>
      <c r="H3711" s="6" t="s">
        <v>120</v>
      </c>
      <c r="I3711" s="9" t="s">
        <v>1477</v>
      </c>
      <c r="J3711" s="5" t="s">
        <v>120</v>
      </c>
      <c r="K3711" t="s">
        <v>254</v>
      </c>
      <c r="L3711" t="s">
        <v>5991</v>
      </c>
      <c r="M3711" t="s">
        <v>2388</v>
      </c>
      <c r="N3711" s="1" t="s">
        <v>247</v>
      </c>
    </row>
    <row r="3712" spans="1:14" x14ac:dyDescent="0.3">
      <c r="A3712" s="1" t="s">
        <v>5988</v>
      </c>
      <c r="B3712" t="s">
        <v>6016</v>
      </c>
      <c r="C3712" s="2" t="s">
        <v>6029</v>
      </c>
      <c r="D3712" t="s">
        <v>282</v>
      </c>
      <c r="E3712" s="7" t="s">
        <v>158</v>
      </c>
      <c r="F3712" s="15" t="s">
        <v>118</v>
      </c>
      <c r="G3712" s="5" t="s">
        <v>551</v>
      </c>
      <c r="H3712" s="6" t="s">
        <v>120</v>
      </c>
      <c r="I3712" s="9" t="s">
        <v>1477</v>
      </c>
      <c r="J3712" s="5" t="s">
        <v>120</v>
      </c>
      <c r="K3712" t="s">
        <v>235</v>
      </c>
      <c r="L3712" t="s">
        <v>5991</v>
      </c>
      <c r="M3712" t="s">
        <v>2388</v>
      </c>
      <c r="N3712" s="1" t="s">
        <v>247</v>
      </c>
    </row>
    <row r="3713" spans="1:14" x14ac:dyDescent="0.3">
      <c r="A3713" s="1" t="s">
        <v>5988</v>
      </c>
      <c r="B3713" t="s">
        <v>6016</v>
      </c>
      <c r="C3713" s="2" t="s">
        <v>6030</v>
      </c>
      <c r="D3713" t="s">
        <v>282</v>
      </c>
      <c r="E3713" s="7" t="s">
        <v>158</v>
      </c>
      <c r="F3713" s="15" t="s">
        <v>118</v>
      </c>
      <c r="G3713" s="5" t="s">
        <v>551</v>
      </c>
      <c r="H3713" s="6" t="s">
        <v>120</v>
      </c>
      <c r="I3713" s="9" t="s">
        <v>1477</v>
      </c>
      <c r="J3713" s="5" t="s">
        <v>120</v>
      </c>
      <c r="K3713" t="s">
        <v>254</v>
      </c>
      <c r="L3713" t="s">
        <v>5991</v>
      </c>
      <c r="M3713" t="s">
        <v>2388</v>
      </c>
      <c r="N3713" t="s">
        <v>247</v>
      </c>
    </row>
    <row r="3714" spans="1:14" x14ac:dyDescent="0.3">
      <c r="A3714" s="1" t="s">
        <v>5988</v>
      </c>
      <c r="B3714" t="s">
        <v>6016</v>
      </c>
      <c r="C3714" s="2" t="s">
        <v>6031</v>
      </c>
      <c r="D3714" t="s">
        <v>282</v>
      </c>
      <c r="E3714" s="7" t="s">
        <v>158</v>
      </c>
      <c r="F3714" s="15" t="s">
        <v>118</v>
      </c>
      <c r="G3714" s="5" t="s">
        <v>551</v>
      </c>
      <c r="H3714" s="6" t="s">
        <v>120</v>
      </c>
      <c r="I3714" s="9" t="s">
        <v>1477</v>
      </c>
      <c r="J3714" s="5" t="s">
        <v>120</v>
      </c>
      <c r="K3714" t="s">
        <v>254</v>
      </c>
      <c r="L3714" t="s">
        <v>5991</v>
      </c>
      <c r="M3714" t="s">
        <v>2388</v>
      </c>
      <c r="N3714" s="1" t="s">
        <v>247</v>
      </c>
    </row>
    <row r="3715" spans="1:14" x14ac:dyDescent="0.3">
      <c r="A3715" s="1" t="s">
        <v>5988</v>
      </c>
      <c r="B3715" t="s">
        <v>6016</v>
      </c>
      <c r="C3715" s="2" t="s">
        <v>6032</v>
      </c>
      <c r="D3715" t="s">
        <v>282</v>
      </c>
      <c r="E3715" s="7" t="s">
        <v>158</v>
      </c>
      <c r="F3715" s="15" t="s">
        <v>118</v>
      </c>
      <c r="G3715" s="5" t="s">
        <v>551</v>
      </c>
      <c r="H3715" s="6" t="s">
        <v>120</v>
      </c>
      <c r="I3715" s="9" t="s">
        <v>1477</v>
      </c>
      <c r="J3715" s="5" t="s">
        <v>120</v>
      </c>
      <c r="K3715" t="s">
        <v>254</v>
      </c>
      <c r="L3715" t="s">
        <v>5991</v>
      </c>
      <c r="M3715" t="s">
        <v>2388</v>
      </c>
      <c r="N3715" s="1" t="s">
        <v>247</v>
      </c>
    </row>
    <row r="3716" spans="1:14" x14ac:dyDescent="0.3">
      <c r="A3716" s="1" t="s">
        <v>5988</v>
      </c>
      <c r="B3716" t="s">
        <v>6016</v>
      </c>
      <c r="C3716" s="2" t="s">
        <v>6033</v>
      </c>
      <c r="D3716" t="s">
        <v>282</v>
      </c>
      <c r="E3716" s="7" t="s">
        <v>158</v>
      </c>
      <c r="F3716" s="15" t="s">
        <v>118</v>
      </c>
      <c r="G3716" s="5" t="s">
        <v>551</v>
      </c>
      <c r="H3716" s="6" t="s">
        <v>120</v>
      </c>
      <c r="I3716" s="9" t="s">
        <v>1477</v>
      </c>
      <c r="J3716" s="5" t="s">
        <v>120</v>
      </c>
      <c r="K3716" t="s">
        <v>235</v>
      </c>
      <c r="L3716" t="s">
        <v>5991</v>
      </c>
      <c r="M3716" t="s">
        <v>2388</v>
      </c>
      <c r="N3716" s="1" t="s">
        <v>247</v>
      </c>
    </row>
    <row r="3717" spans="1:14" x14ac:dyDescent="0.3">
      <c r="A3717" s="1" t="s">
        <v>5988</v>
      </c>
      <c r="B3717" t="s">
        <v>6016</v>
      </c>
      <c r="C3717" s="2" t="s">
        <v>6034</v>
      </c>
      <c r="D3717" t="s">
        <v>282</v>
      </c>
      <c r="E3717" s="7" t="s">
        <v>158</v>
      </c>
      <c r="F3717" s="15" t="s">
        <v>118</v>
      </c>
      <c r="G3717" s="5" t="s">
        <v>551</v>
      </c>
      <c r="H3717" s="6" t="s">
        <v>120</v>
      </c>
      <c r="I3717" s="9" t="s">
        <v>1477</v>
      </c>
      <c r="J3717" s="5" t="s">
        <v>120</v>
      </c>
      <c r="K3717" t="s">
        <v>254</v>
      </c>
      <c r="L3717" t="s">
        <v>5991</v>
      </c>
      <c r="M3717" t="s">
        <v>2388</v>
      </c>
      <c r="N3717" s="1" t="s">
        <v>247</v>
      </c>
    </row>
    <row r="3718" spans="1:14" x14ac:dyDescent="0.3">
      <c r="A3718" s="1" t="s">
        <v>5988</v>
      </c>
      <c r="B3718" t="s">
        <v>6016</v>
      </c>
      <c r="C3718" s="2" t="s">
        <v>6035</v>
      </c>
      <c r="D3718" t="s">
        <v>282</v>
      </c>
      <c r="E3718" s="7" t="s">
        <v>158</v>
      </c>
      <c r="F3718" s="15" t="s">
        <v>118</v>
      </c>
      <c r="G3718" s="5" t="s">
        <v>551</v>
      </c>
      <c r="H3718" s="6" t="s">
        <v>120</v>
      </c>
      <c r="I3718" s="9" t="s">
        <v>1477</v>
      </c>
      <c r="J3718" s="5" t="s">
        <v>120</v>
      </c>
      <c r="K3718" t="s">
        <v>254</v>
      </c>
      <c r="L3718" t="s">
        <v>5991</v>
      </c>
      <c r="M3718" t="s">
        <v>2388</v>
      </c>
      <c r="N3718" t="s">
        <v>247</v>
      </c>
    </row>
    <row r="3719" spans="1:14" x14ac:dyDescent="0.3">
      <c r="A3719" s="1" t="s">
        <v>5988</v>
      </c>
      <c r="B3719" t="s">
        <v>6016</v>
      </c>
      <c r="C3719" s="2" t="s">
        <v>6036</v>
      </c>
      <c r="D3719" t="s">
        <v>282</v>
      </c>
      <c r="E3719" s="7" t="s">
        <v>158</v>
      </c>
      <c r="F3719" s="15" t="s">
        <v>118</v>
      </c>
      <c r="G3719" s="5" t="s">
        <v>551</v>
      </c>
      <c r="H3719" s="6" t="s">
        <v>120</v>
      </c>
      <c r="I3719" s="9" t="s">
        <v>1477</v>
      </c>
      <c r="J3719" s="5" t="s">
        <v>120</v>
      </c>
      <c r="K3719" t="s">
        <v>254</v>
      </c>
      <c r="L3719" t="s">
        <v>5991</v>
      </c>
      <c r="M3719" t="s">
        <v>2388</v>
      </c>
      <c r="N3719" s="1" t="s">
        <v>247</v>
      </c>
    </row>
    <row r="3720" spans="1:14" x14ac:dyDescent="0.3">
      <c r="A3720" s="1" t="s">
        <v>5988</v>
      </c>
      <c r="B3720" t="s">
        <v>6016</v>
      </c>
      <c r="C3720" s="2" t="s">
        <v>6037</v>
      </c>
      <c r="D3720" t="s">
        <v>282</v>
      </c>
      <c r="E3720" s="7" t="s">
        <v>158</v>
      </c>
      <c r="F3720" s="15" t="s">
        <v>118</v>
      </c>
      <c r="G3720" s="5" t="s">
        <v>551</v>
      </c>
      <c r="H3720" s="6" t="s">
        <v>120</v>
      </c>
      <c r="I3720" s="9" t="s">
        <v>1477</v>
      </c>
      <c r="J3720" s="5" t="s">
        <v>120</v>
      </c>
      <c r="K3720" t="s">
        <v>254</v>
      </c>
      <c r="L3720" t="s">
        <v>5991</v>
      </c>
      <c r="M3720" t="s">
        <v>2388</v>
      </c>
      <c r="N3720" s="1" t="s">
        <v>247</v>
      </c>
    </row>
    <row r="3721" spans="1:14" x14ac:dyDescent="0.3">
      <c r="A3721" s="1" t="s">
        <v>5988</v>
      </c>
      <c r="B3721" t="s">
        <v>6016</v>
      </c>
      <c r="C3721" s="2" t="s">
        <v>6038</v>
      </c>
      <c r="D3721" t="s">
        <v>282</v>
      </c>
      <c r="E3721" s="7" t="s">
        <v>158</v>
      </c>
      <c r="F3721" s="15" t="s">
        <v>118</v>
      </c>
      <c r="G3721" s="5" t="s">
        <v>551</v>
      </c>
      <c r="H3721" s="6" t="s">
        <v>120</v>
      </c>
      <c r="I3721" s="9" t="s">
        <v>1477</v>
      </c>
      <c r="J3721" s="5" t="s">
        <v>120</v>
      </c>
      <c r="K3721" t="s">
        <v>254</v>
      </c>
      <c r="L3721" t="s">
        <v>5991</v>
      </c>
      <c r="M3721" t="s">
        <v>2388</v>
      </c>
      <c r="N3721" t="s">
        <v>247</v>
      </c>
    </row>
    <row r="3722" spans="1:14" x14ac:dyDescent="0.3">
      <c r="A3722" s="1" t="s">
        <v>5988</v>
      </c>
      <c r="B3722" t="s">
        <v>6016</v>
      </c>
      <c r="C3722" s="2" t="s">
        <v>6039</v>
      </c>
      <c r="D3722" t="s">
        <v>282</v>
      </c>
      <c r="E3722" s="7" t="s">
        <v>158</v>
      </c>
      <c r="F3722" s="15" t="s">
        <v>118</v>
      </c>
      <c r="G3722" s="5" t="s">
        <v>551</v>
      </c>
      <c r="H3722" s="6" t="s">
        <v>120</v>
      </c>
      <c r="I3722" s="9" t="s">
        <v>1477</v>
      </c>
      <c r="J3722" s="5" t="s">
        <v>120</v>
      </c>
      <c r="K3722" t="s">
        <v>254</v>
      </c>
      <c r="L3722" t="s">
        <v>5991</v>
      </c>
      <c r="M3722" t="s">
        <v>2388</v>
      </c>
      <c r="N3722" s="1" t="s">
        <v>247</v>
      </c>
    </row>
    <row r="3723" spans="1:14" x14ac:dyDescent="0.3">
      <c r="A3723" s="1" t="s">
        <v>5988</v>
      </c>
      <c r="B3723" t="s">
        <v>6016</v>
      </c>
      <c r="C3723" s="2" t="s">
        <v>6040</v>
      </c>
      <c r="D3723" t="s">
        <v>282</v>
      </c>
      <c r="E3723" s="7" t="s">
        <v>158</v>
      </c>
      <c r="F3723" s="15" t="s">
        <v>118</v>
      </c>
      <c r="G3723" s="5" t="s">
        <v>551</v>
      </c>
      <c r="H3723" s="6" t="s">
        <v>120</v>
      </c>
      <c r="I3723" s="9" t="s">
        <v>1477</v>
      </c>
      <c r="J3723" s="5" t="s">
        <v>120</v>
      </c>
      <c r="K3723" t="s">
        <v>254</v>
      </c>
      <c r="L3723" t="s">
        <v>5991</v>
      </c>
      <c r="M3723" t="s">
        <v>2388</v>
      </c>
      <c r="N3723" s="1" t="s">
        <v>247</v>
      </c>
    </row>
    <row r="3724" spans="1:14" x14ac:dyDescent="0.3">
      <c r="A3724" s="1" t="s">
        <v>5988</v>
      </c>
      <c r="B3724" t="s">
        <v>6016</v>
      </c>
      <c r="C3724" s="2" t="s">
        <v>6041</v>
      </c>
      <c r="D3724" t="s">
        <v>282</v>
      </c>
      <c r="E3724" s="7" t="s">
        <v>158</v>
      </c>
      <c r="F3724" s="15" t="s">
        <v>118</v>
      </c>
      <c r="G3724" s="5" t="s">
        <v>551</v>
      </c>
      <c r="H3724" s="6" t="s">
        <v>120</v>
      </c>
      <c r="I3724" s="9" t="s">
        <v>1477</v>
      </c>
      <c r="J3724" s="5" t="s">
        <v>120</v>
      </c>
      <c r="K3724" t="s">
        <v>254</v>
      </c>
      <c r="L3724" t="s">
        <v>5991</v>
      </c>
      <c r="M3724" t="s">
        <v>2388</v>
      </c>
      <c r="N3724" s="1" t="s">
        <v>247</v>
      </c>
    </row>
    <row r="3725" spans="1:14" x14ac:dyDescent="0.3">
      <c r="A3725" s="1" t="s">
        <v>5988</v>
      </c>
      <c r="B3725" t="s">
        <v>6016</v>
      </c>
      <c r="C3725" s="2" t="s">
        <v>6042</v>
      </c>
      <c r="D3725" t="s">
        <v>282</v>
      </c>
      <c r="E3725" s="7" t="s">
        <v>158</v>
      </c>
      <c r="F3725" s="15" t="s">
        <v>118</v>
      </c>
      <c r="G3725" s="5" t="s">
        <v>551</v>
      </c>
      <c r="H3725" s="6" t="s">
        <v>120</v>
      </c>
      <c r="I3725" s="9" t="s">
        <v>1477</v>
      </c>
      <c r="J3725" s="5" t="s">
        <v>120</v>
      </c>
      <c r="K3725" t="s">
        <v>254</v>
      </c>
      <c r="L3725" t="s">
        <v>5991</v>
      </c>
      <c r="M3725" t="s">
        <v>2388</v>
      </c>
      <c r="N3725" s="1" t="s">
        <v>247</v>
      </c>
    </row>
    <row r="3726" spans="1:14" x14ac:dyDescent="0.3">
      <c r="A3726" s="1" t="s">
        <v>5988</v>
      </c>
      <c r="B3726" t="s">
        <v>6016</v>
      </c>
      <c r="C3726" s="2" t="s">
        <v>6043</v>
      </c>
      <c r="D3726" t="s">
        <v>282</v>
      </c>
      <c r="E3726" s="7" t="s">
        <v>158</v>
      </c>
      <c r="F3726" s="15" t="s">
        <v>118</v>
      </c>
      <c r="G3726" s="5" t="s">
        <v>551</v>
      </c>
      <c r="H3726" s="6" t="s">
        <v>120</v>
      </c>
      <c r="I3726" s="9" t="s">
        <v>1477</v>
      </c>
      <c r="J3726" s="5" t="s">
        <v>120</v>
      </c>
      <c r="K3726" t="s">
        <v>254</v>
      </c>
      <c r="L3726" t="s">
        <v>5991</v>
      </c>
      <c r="M3726" t="s">
        <v>2388</v>
      </c>
      <c r="N3726" s="1" t="s">
        <v>247</v>
      </c>
    </row>
    <row r="3727" spans="1:14" x14ac:dyDescent="0.3">
      <c r="A3727" s="1" t="s">
        <v>5988</v>
      </c>
      <c r="B3727" t="s">
        <v>6016</v>
      </c>
      <c r="C3727" s="2" t="s">
        <v>6044</v>
      </c>
      <c r="D3727" t="s">
        <v>282</v>
      </c>
      <c r="E3727" s="7" t="s">
        <v>158</v>
      </c>
      <c r="F3727" s="15" t="s">
        <v>118</v>
      </c>
      <c r="G3727" s="5" t="s">
        <v>551</v>
      </c>
      <c r="H3727" s="6" t="s">
        <v>120</v>
      </c>
      <c r="I3727" s="9" t="s">
        <v>1477</v>
      </c>
      <c r="J3727" s="5" t="s">
        <v>120</v>
      </c>
      <c r="K3727" t="s">
        <v>254</v>
      </c>
      <c r="L3727" t="s">
        <v>5991</v>
      </c>
      <c r="M3727" t="s">
        <v>2388</v>
      </c>
      <c r="N3727" s="1" t="s">
        <v>247</v>
      </c>
    </row>
    <row r="3728" spans="1:14" x14ac:dyDescent="0.3">
      <c r="A3728" s="1" t="s">
        <v>5988</v>
      </c>
      <c r="B3728" t="s">
        <v>6045</v>
      </c>
      <c r="C3728" s="2" t="s">
        <v>6046</v>
      </c>
      <c r="D3728" t="s">
        <v>282</v>
      </c>
      <c r="E3728" s="7" t="s">
        <v>158</v>
      </c>
      <c r="F3728" s="15" t="s">
        <v>118</v>
      </c>
      <c r="G3728" s="5" t="s">
        <v>551</v>
      </c>
      <c r="H3728" s="6" t="s">
        <v>120</v>
      </c>
      <c r="I3728" s="4" t="s">
        <v>2777</v>
      </c>
      <c r="J3728" s="4" t="s">
        <v>121</v>
      </c>
      <c r="K3728" t="s">
        <v>254</v>
      </c>
      <c r="L3728" t="s">
        <v>5991</v>
      </c>
      <c r="M3728" t="s">
        <v>247</v>
      </c>
      <c r="N3728" s="1" t="s">
        <v>247</v>
      </c>
    </row>
    <row r="3729" spans="1:14" x14ac:dyDescent="0.3">
      <c r="A3729" s="1" t="s">
        <v>5988</v>
      </c>
      <c r="B3729" t="s">
        <v>6045</v>
      </c>
      <c r="C3729" s="2" t="s">
        <v>6047</v>
      </c>
      <c r="D3729" t="s">
        <v>282</v>
      </c>
      <c r="E3729" s="7" t="s">
        <v>158</v>
      </c>
      <c r="F3729" s="15" t="s">
        <v>118</v>
      </c>
      <c r="G3729" s="5" t="s">
        <v>551</v>
      </c>
      <c r="H3729" s="6" t="s">
        <v>120</v>
      </c>
      <c r="I3729" s="4" t="s">
        <v>2777</v>
      </c>
      <c r="J3729" s="4" t="s">
        <v>121</v>
      </c>
      <c r="K3729" t="s">
        <v>238</v>
      </c>
      <c r="L3729" t="s">
        <v>5991</v>
      </c>
      <c r="N3729" s="1" t="s">
        <v>247</v>
      </c>
    </row>
    <row r="3730" spans="1:14" x14ac:dyDescent="0.3">
      <c r="A3730" s="1" t="s">
        <v>5988</v>
      </c>
      <c r="B3730" t="s">
        <v>6045</v>
      </c>
      <c r="C3730" s="2" t="s">
        <v>6048</v>
      </c>
      <c r="D3730" t="s">
        <v>282</v>
      </c>
      <c r="E3730" s="7" t="s">
        <v>158</v>
      </c>
      <c r="F3730" s="15" t="s">
        <v>118</v>
      </c>
      <c r="G3730" s="5" t="s">
        <v>551</v>
      </c>
      <c r="H3730" s="6" t="s">
        <v>120</v>
      </c>
      <c r="I3730" s="4" t="s">
        <v>2777</v>
      </c>
      <c r="J3730" s="4" t="s">
        <v>121</v>
      </c>
      <c r="K3730" t="s">
        <v>235</v>
      </c>
      <c r="L3730" t="s">
        <v>5991</v>
      </c>
      <c r="N3730" s="1" t="s">
        <v>247</v>
      </c>
    </row>
    <row r="3731" spans="1:14" x14ac:dyDescent="0.3">
      <c r="A3731" s="1" t="s">
        <v>5988</v>
      </c>
      <c r="B3731" t="s">
        <v>6045</v>
      </c>
      <c r="C3731" s="2" t="s">
        <v>6049</v>
      </c>
      <c r="D3731" t="s">
        <v>282</v>
      </c>
      <c r="E3731" s="7" t="s">
        <v>158</v>
      </c>
      <c r="F3731" s="15" t="s">
        <v>118</v>
      </c>
      <c r="G3731" s="5" t="s">
        <v>551</v>
      </c>
      <c r="H3731" s="6" t="s">
        <v>120</v>
      </c>
      <c r="I3731" s="4" t="s">
        <v>2777</v>
      </c>
      <c r="J3731" s="4" t="s">
        <v>121</v>
      </c>
      <c r="K3731" t="s">
        <v>254</v>
      </c>
      <c r="L3731" t="s">
        <v>5991</v>
      </c>
      <c r="M3731" t="s">
        <v>247</v>
      </c>
      <c r="N3731" s="1" t="s">
        <v>247</v>
      </c>
    </row>
    <row r="3732" spans="1:14" x14ac:dyDescent="0.3">
      <c r="A3732" s="1" t="s">
        <v>5988</v>
      </c>
      <c r="B3732" t="s">
        <v>6045</v>
      </c>
      <c r="C3732" s="2" t="s">
        <v>6050</v>
      </c>
      <c r="D3732" t="s">
        <v>282</v>
      </c>
      <c r="E3732" s="7" t="s">
        <v>158</v>
      </c>
      <c r="F3732" s="15" t="s">
        <v>118</v>
      </c>
      <c r="G3732" s="5" t="s">
        <v>551</v>
      </c>
      <c r="H3732" s="6" t="s">
        <v>120</v>
      </c>
      <c r="I3732" s="4" t="s">
        <v>2777</v>
      </c>
      <c r="J3732" s="4" t="s">
        <v>121</v>
      </c>
      <c r="K3732" t="s">
        <v>235</v>
      </c>
      <c r="L3732" t="s">
        <v>5991</v>
      </c>
      <c r="N3732" s="1" t="s">
        <v>247</v>
      </c>
    </row>
    <row r="3733" spans="1:14" x14ac:dyDescent="0.3">
      <c r="A3733" s="1" t="s">
        <v>5988</v>
      </c>
      <c r="B3733" t="s">
        <v>6045</v>
      </c>
      <c r="C3733" s="2" t="s">
        <v>6051</v>
      </c>
      <c r="D3733" t="s">
        <v>282</v>
      </c>
      <c r="E3733" s="7" t="s">
        <v>158</v>
      </c>
      <c r="F3733" s="15" t="s">
        <v>118</v>
      </c>
      <c r="G3733" s="5" t="s">
        <v>551</v>
      </c>
      <c r="H3733" s="6" t="s">
        <v>120</v>
      </c>
      <c r="I3733" s="4" t="s">
        <v>2777</v>
      </c>
      <c r="J3733" s="4" t="s">
        <v>121</v>
      </c>
      <c r="K3733" t="s">
        <v>254</v>
      </c>
      <c r="L3733" t="s">
        <v>5991</v>
      </c>
      <c r="M3733" t="s">
        <v>247</v>
      </c>
      <c r="N3733" s="1" t="s">
        <v>247</v>
      </c>
    </row>
    <row r="3734" spans="1:14" x14ac:dyDescent="0.3">
      <c r="A3734" s="1" t="s">
        <v>5988</v>
      </c>
      <c r="B3734" t="s">
        <v>6052</v>
      </c>
      <c r="C3734" s="2" t="s">
        <v>6053</v>
      </c>
      <c r="D3734" t="s">
        <v>282</v>
      </c>
      <c r="E3734" s="7" t="s">
        <v>158</v>
      </c>
      <c r="F3734" s="15" t="s">
        <v>118</v>
      </c>
      <c r="G3734" s="5" t="s">
        <v>551</v>
      </c>
      <c r="H3734" s="6" t="s">
        <v>120</v>
      </c>
      <c r="I3734" s="9" t="s">
        <v>1477</v>
      </c>
      <c r="J3734" s="5" t="s">
        <v>120</v>
      </c>
      <c r="K3734" t="s">
        <v>254</v>
      </c>
      <c r="L3734" t="s">
        <v>5991</v>
      </c>
      <c r="M3734" t="s">
        <v>2388</v>
      </c>
      <c r="N3734" s="1" t="s">
        <v>247</v>
      </c>
    </row>
    <row r="3735" spans="1:14" x14ac:dyDescent="0.3">
      <c r="A3735" s="1" t="s">
        <v>5988</v>
      </c>
      <c r="B3735" t="s">
        <v>6054</v>
      </c>
      <c r="C3735" s="2" t="s">
        <v>6055</v>
      </c>
      <c r="D3735" t="s">
        <v>282</v>
      </c>
      <c r="E3735" s="7" t="s">
        <v>158</v>
      </c>
      <c r="F3735" s="15" t="s">
        <v>118</v>
      </c>
      <c r="G3735" s="5" t="s">
        <v>551</v>
      </c>
      <c r="H3735" s="6" t="s">
        <v>120</v>
      </c>
      <c r="I3735" s="9" t="s">
        <v>1477</v>
      </c>
      <c r="J3735" s="5" t="s">
        <v>120</v>
      </c>
      <c r="K3735" t="s">
        <v>235</v>
      </c>
      <c r="L3735" t="s">
        <v>5991</v>
      </c>
      <c r="M3735" t="s">
        <v>2388</v>
      </c>
      <c r="N3735" s="1" t="s">
        <v>247</v>
      </c>
    </row>
    <row r="3736" spans="1:14" x14ac:dyDescent="0.3">
      <c r="A3736" s="1" t="s">
        <v>5988</v>
      </c>
      <c r="B3736" t="s">
        <v>6054</v>
      </c>
      <c r="C3736" s="2" t="s">
        <v>6056</v>
      </c>
      <c r="D3736" t="s">
        <v>282</v>
      </c>
      <c r="E3736" s="7" t="s">
        <v>158</v>
      </c>
      <c r="F3736" s="15" t="s">
        <v>118</v>
      </c>
      <c r="G3736" s="5" t="s">
        <v>551</v>
      </c>
      <c r="H3736" s="6" t="s">
        <v>120</v>
      </c>
      <c r="I3736" s="9" t="s">
        <v>1477</v>
      </c>
      <c r="J3736" s="5" t="s">
        <v>120</v>
      </c>
      <c r="K3736" t="s">
        <v>235</v>
      </c>
      <c r="L3736" t="s">
        <v>5991</v>
      </c>
      <c r="M3736" t="s">
        <v>2388</v>
      </c>
      <c r="N3736" t="s">
        <v>247</v>
      </c>
    </row>
    <row r="3737" spans="1:14" x14ac:dyDescent="0.3">
      <c r="A3737" s="1" t="s">
        <v>5988</v>
      </c>
      <c r="B3737" t="s">
        <v>6057</v>
      </c>
      <c r="C3737" s="2" t="s">
        <v>6058</v>
      </c>
      <c r="D3737" t="s">
        <v>282</v>
      </c>
      <c r="E3737" s="8" t="s">
        <v>166</v>
      </c>
      <c r="F3737" s="15" t="s">
        <v>118</v>
      </c>
      <c r="G3737" s="5" t="s">
        <v>551</v>
      </c>
      <c r="H3737" s="6" t="s">
        <v>120</v>
      </c>
      <c r="I3737" s="4" t="s">
        <v>169</v>
      </c>
      <c r="J3737" s="4" t="s">
        <v>121</v>
      </c>
      <c r="K3737" t="s">
        <v>387</v>
      </c>
      <c r="L3737" t="s">
        <v>6059</v>
      </c>
      <c r="M3737" t="s">
        <v>1444</v>
      </c>
      <c r="N3737" s="1" t="s">
        <v>247</v>
      </c>
    </row>
    <row r="3738" spans="1:14" x14ac:dyDescent="0.3">
      <c r="A3738" s="1" t="s">
        <v>6060</v>
      </c>
      <c r="B3738" t="s">
        <v>6061</v>
      </c>
      <c r="C3738" s="2" t="s">
        <v>6062</v>
      </c>
      <c r="D3738" t="s">
        <v>282</v>
      </c>
      <c r="E3738" s="3" t="s">
        <v>152</v>
      </c>
      <c r="F3738" s="14" t="s">
        <v>119</v>
      </c>
      <c r="G3738" s="4" t="s">
        <v>6063</v>
      </c>
      <c r="H3738" s="4" t="s">
        <v>121</v>
      </c>
      <c r="I3738" s="5" t="s">
        <v>1410</v>
      </c>
      <c r="J3738" s="5" t="s">
        <v>120</v>
      </c>
      <c r="K3738" t="s">
        <v>254</v>
      </c>
      <c r="L3738" t="s">
        <v>6064</v>
      </c>
      <c r="M3738" t="s">
        <v>247</v>
      </c>
      <c r="N3738" s="1" t="s">
        <v>247</v>
      </c>
    </row>
    <row r="3739" spans="1:14" x14ac:dyDescent="0.3">
      <c r="A3739" s="1" t="s">
        <v>6060</v>
      </c>
      <c r="B3739" t="s">
        <v>6061</v>
      </c>
      <c r="C3739" s="2" t="s">
        <v>6065</v>
      </c>
      <c r="D3739" t="s">
        <v>282</v>
      </c>
      <c r="E3739" s="3" t="s">
        <v>152</v>
      </c>
      <c r="F3739" s="14" t="s">
        <v>119</v>
      </c>
      <c r="G3739" s="4" t="s">
        <v>6063</v>
      </c>
      <c r="H3739" s="4" t="s">
        <v>121</v>
      </c>
      <c r="I3739" s="5" t="s">
        <v>1410</v>
      </c>
      <c r="J3739" s="5" t="s">
        <v>120</v>
      </c>
      <c r="K3739" t="s">
        <v>254</v>
      </c>
      <c r="L3739" t="s">
        <v>6064</v>
      </c>
      <c r="M3739" t="s">
        <v>247</v>
      </c>
      <c r="N3739" s="1" t="s">
        <v>247</v>
      </c>
    </row>
    <row r="3740" spans="1:14" x14ac:dyDescent="0.3">
      <c r="A3740" s="1" t="s">
        <v>6060</v>
      </c>
      <c r="B3740" t="s">
        <v>6061</v>
      </c>
      <c r="C3740" s="2" t="s">
        <v>6066</v>
      </c>
      <c r="D3740" t="s">
        <v>282</v>
      </c>
      <c r="E3740" s="3" t="s">
        <v>152</v>
      </c>
      <c r="F3740" s="14" t="s">
        <v>119</v>
      </c>
      <c r="G3740" s="4" t="s">
        <v>6063</v>
      </c>
      <c r="H3740" s="4" t="s">
        <v>121</v>
      </c>
      <c r="I3740" s="5" t="s">
        <v>1410</v>
      </c>
      <c r="J3740" s="5" t="s">
        <v>120</v>
      </c>
      <c r="K3740" t="s">
        <v>254</v>
      </c>
      <c r="L3740" t="s">
        <v>6064</v>
      </c>
      <c r="M3740" t="s">
        <v>247</v>
      </c>
      <c r="N3740" t="s">
        <v>247</v>
      </c>
    </row>
    <row r="3741" spans="1:14" x14ac:dyDescent="0.3">
      <c r="A3741" s="1" t="s">
        <v>6060</v>
      </c>
      <c r="B3741" t="s">
        <v>6067</v>
      </c>
      <c r="C3741" s="2" t="s">
        <v>6068</v>
      </c>
      <c r="D3741" t="s">
        <v>282</v>
      </c>
      <c r="E3741" s="10" t="s">
        <v>187</v>
      </c>
      <c r="F3741" s="14" t="s">
        <v>119</v>
      </c>
      <c r="G3741" s="4" t="s">
        <v>178</v>
      </c>
      <c r="H3741" s="4" t="s">
        <v>121</v>
      </c>
      <c r="I3741" s="4" t="s">
        <v>3993</v>
      </c>
      <c r="J3741" s="4" t="s">
        <v>121</v>
      </c>
      <c r="K3741" t="s">
        <v>254</v>
      </c>
      <c r="L3741" t="s">
        <v>6069</v>
      </c>
      <c r="M3741" s="4" t="s">
        <v>247</v>
      </c>
      <c r="N3741" s="1" t="s">
        <v>247</v>
      </c>
    </row>
    <row r="3742" spans="1:14" x14ac:dyDescent="0.3">
      <c r="A3742" s="1" t="s">
        <v>6060</v>
      </c>
      <c r="B3742" t="s">
        <v>6067</v>
      </c>
      <c r="C3742" s="2" t="s">
        <v>6070</v>
      </c>
      <c r="D3742" t="s">
        <v>282</v>
      </c>
      <c r="E3742" s="10" t="s">
        <v>187</v>
      </c>
      <c r="F3742" s="14" t="s">
        <v>119</v>
      </c>
      <c r="G3742" s="4" t="s">
        <v>178</v>
      </c>
      <c r="H3742" s="4" t="s">
        <v>121</v>
      </c>
      <c r="I3742" s="4" t="s">
        <v>3993</v>
      </c>
      <c r="J3742" s="4" t="s">
        <v>121</v>
      </c>
      <c r="K3742" t="s">
        <v>254</v>
      </c>
      <c r="L3742" t="s">
        <v>6069</v>
      </c>
      <c r="M3742" s="4" t="s">
        <v>247</v>
      </c>
      <c r="N3742" s="1" t="s">
        <v>247</v>
      </c>
    </row>
    <row r="3743" spans="1:14" x14ac:dyDescent="0.3">
      <c r="A3743" s="1" t="s">
        <v>6060</v>
      </c>
      <c r="B3743" t="s">
        <v>6071</v>
      </c>
      <c r="C3743" s="2" t="s">
        <v>6072</v>
      </c>
      <c r="D3743" t="s">
        <v>282</v>
      </c>
      <c r="E3743" s="3" t="s">
        <v>152</v>
      </c>
      <c r="F3743" s="14" t="s">
        <v>119</v>
      </c>
      <c r="G3743" s="5" t="s">
        <v>299</v>
      </c>
      <c r="H3743" s="6" t="s">
        <v>120</v>
      </c>
      <c r="I3743" s="4" t="s">
        <v>1211</v>
      </c>
      <c r="J3743" s="4" t="s">
        <v>121</v>
      </c>
      <c r="K3743" t="s">
        <v>254</v>
      </c>
      <c r="L3743" t="s">
        <v>6073</v>
      </c>
      <c r="M3743" t="s">
        <v>6074</v>
      </c>
      <c r="N3743" s="1" t="s">
        <v>247</v>
      </c>
    </row>
    <row r="3744" spans="1:14" x14ac:dyDescent="0.3">
      <c r="A3744" s="1" t="s">
        <v>6060</v>
      </c>
      <c r="B3744" t="s">
        <v>6075</v>
      </c>
      <c r="C3744" s="2" t="s">
        <v>6076</v>
      </c>
      <c r="D3744" t="s">
        <v>282</v>
      </c>
      <c r="E3744" s="7" t="s">
        <v>158</v>
      </c>
      <c r="F3744" s="15" t="s">
        <v>118</v>
      </c>
      <c r="G3744" s="5" t="s">
        <v>299</v>
      </c>
      <c r="H3744" s="6" t="s">
        <v>120</v>
      </c>
      <c r="I3744" s="5" t="s">
        <v>181</v>
      </c>
      <c r="J3744" s="5" t="s">
        <v>120</v>
      </c>
      <c r="K3744" t="s">
        <v>254</v>
      </c>
      <c r="L3744" t="s">
        <v>6077</v>
      </c>
      <c r="M3744" t="s">
        <v>6078</v>
      </c>
      <c r="N3744" s="1" t="s">
        <v>247</v>
      </c>
    </row>
    <row r="3745" spans="1:14" x14ac:dyDescent="0.3">
      <c r="A3745" s="1" t="s">
        <v>6079</v>
      </c>
      <c r="B3745" t="s">
        <v>6080</v>
      </c>
      <c r="C3745" s="2" t="s">
        <v>6081</v>
      </c>
      <c r="D3745" t="s">
        <v>282</v>
      </c>
      <c r="E3745" s="7" t="s">
        <v>158</v>
      </c>
      <c r="F3745" s="15" t="s">
        <v>118</v>
      </c>
      <c r="G3745" s="5" t="s">
        <v>157</v>
      </c>
      <c r="H3745" s="6" t="s">
        <v>120</v>
      </c>
      <c r="I3745" s="5" t="s">
        <v>2307</v>
      </c>
      <c r="J3745" s="5" t="s">
        <v>120</v>
      </c>
      <c r="K3745" t="s">
        <v>300</v>
      </c>
      <c r="L3745" t="s">
        <v>6082</v>
      </c>
      <c r="M3745" t="s">
        <v>300</v>
      </c>
      <c r="N3745" t="s">
        <v>247</v>
      </c>
    </row>
    <row r="3746" spans="1:14" x14ac:dyDescent="0.3">
      <c r="A3746" s="1" t="s">
        <v>142</v>
      </c>
      <c r="B3746" t="s">
        <v>6083</v>
      </c>
      <c r="C3746" s="2" t="s">
        <v>93</v>
      </c>
      <c r="D3746" t="s">
        <v>470</v>
      </c>
      <c r="E3746" s="3" t="s">
        <v>152</v>
      </c>
      <c r="F3746" s="15" t="s">
        <v>118</v>
      </c>
      <c r="G3746" s="5" t="s">
        <v>213</v>
      </c>
      <c r="H3746" s="6" t="s">
        <v>120</v>
      </c>
      <c r="I3746" s="4" t="s">
        <v>6084</v>
      </c>
      <c r="J3746" s="4" t="s">
        <v>121</v>
      </c>
      <c r="K3746" t="s">
        <v>638</v>
      </c>
      <c r="L3746" t="s">
        <v>6085</v>
      </c>
      <c r="M3746" t="s">
        <v>6086</v>
      </c>
      <c r="N3746" s="1" t="s">
        <v>247</v>
      </c>
    </row>
    <row r="3747" spans="1:14" x14ac:dyDescent="0.3">
      <c r="A3747" s="1" t="s">
        <v>142</v>
      </c>
      <c r="B3747" t="s">
        <v>6083</v>
      </c>
      <c r="C3747" s="2" t="s">
        <v>94</v>
      </c>
      <c r="D3747" t="s">
        <v>470</v>
      </c>
      <c r="E3747" s="3" t="s">
        <v>152</v>
      </c>
      <c r="F3747" s="15" t="s">
        <v>118</v>
      </c>
      <c r="G3747" s="5" t="s">
        <v>213</v>
      </c>
      <c r="H3747" s="6" t="s">
        <v>120</v>
      </c>
      <c r="I3747" s="5" t="s">
        <v>6087</v>
      </c>
      <c r="J3747" s="5" t="s">
        <v>120</v>
      </c>
      <c r="K3747" t="s">
        <v>638</v>
      </c>
      <c r="L3747" t="s">
        <v>6085</v>
      </c>
      <c r="M3747" t="s">
        <v>6086</v>
      </c>
      <c r="N3747" t="s">
        <v>247</v>
      </c>
    </row>
    <row r="3748" spans="1:14" x14ac:dyDescent="0.3">
      <c r="A3748" s="1" t="s">
        <v>142</v>
      </c>
      <c r="B3748" t="s">
        <v>6083</v>
      </c>
      <c r="C3748" s="2" t="s">
        <v>90</v>
      </c>
      <c r="D3748" t="s">
        <v>470</v>
      </c>
      <c r="E3748" s="3" t="s">
        <v>152</v>
      </c>
      <c r="F3748" s="14" t="s">
        <v>119</v>
      </c>
      <c r="G3748" s="5" t="s">
        <v>213</v>
      </c>
      <c r="H3748" s="6" t="s">
        <v>120</v>
      </c>
      <c r="I3748" s="5" t="s">
        <v>6088</v>
      </c>
      <c r="J3748" s="5" t="s">
        <v>120</v>
      </c>
      <c r="K3748" t="s">
        <v>638</v>
      </c>
      <c r="L3748" t="s">
        <v>6085</v>
      </c>
      <c r="M3748" t="s">
        <v>6086</v>
      </c>
      <c r="N3748" s="1" t="s">
        <v>247</v>
      </c>
    </row>
    <row r="3749" spans="1:14" x14ac:dyDescent="0.3">
      <c r="A3749" s="1" t="s">
        <v>142</v>
      </c>
      <c r="B3749" t="s">
        <v>6083</v>
      </c>
      <c r="C3749" s="2" t="s">
        <v>91</v>
      </c>
      <c r="D3749" t="s">
        <v>470</v>
      </c>
      <c r="E3749" s="3" t="s">
        <v>152</v>
      </c>
      <c r="F3749" s="14" t="s">
        <v>119</v>
      </c>
      <c r="G3749" s="5" t="s">
        <v>213</v>
      </c>
      <c r="H3749" s="6" t="s">
        <v>120</v>
      </c>
      <c r="I3749" s="5" t="s">
        <v>6087</v>
      </c>
      <c r="J3749" s="5" t="s">
        <v>120</v>
      </c>
      <c r="K3749" t="s">
        <v>638</v>
      </c>
      <c r="L3749" t="s">
        <v>6085</v>
      </c>
      <c r="M3749" t="s">
        <v>6086</v>
      </c>
      <c r="N3749" s="1" t="s">
        <v>247</v>
      </c>
    </row>
    <row r="3750" spans="1:14" x14ac:dyDescent="0.3">
      <c r="A3750" s="1" t="s">
        <v>142</v>
      </c>
      <c r="B3750" t="s">
        <v>6083</v>
      </c>
      <c r="C3750" s="2" t="s">
        <v>89</v>
      </c>
      <c r="D3750" t="s">
        <v>470</v>
      </c>
      <c r="E3750" s="3" t="s">
        <v>152</v>
      </c>
      <c r="F3750" s="15" t="s">
        <v>118</v>
      </c>
      <c r="G3750" s="5" t="s">
        <v>213</v>
      </c>
      <c r="H3750" s="6" t="s">
        <v>120</v>
      </c>
      <c r="I3750" s="5" t="s">
        <v>6087</v>
      </c>
      <c r="J3750" s="5" t="s">
        <v>120</v>
      </c>
      <c r="K3750" t="s">
        <v>638</v>
      </c>
      <c r="L3750" t="s">
        <v>6085</v>
      </c>
      <c r="M3750" t="s">
        <v>6086</v>
      </c>
      <c r="N3750" s="1" t="s">
        <v>247</v>
      </c>
    </row>
    <row r="3751" spans="1:14" x14ac:dyDescent="0.3">
      <c r="A3751" s="1" t="s">
        <v>142</v>
      </c>
      <c r="B3751" t="s">
        <v>6083</v>
      </c>
      <c r="C3751" s="2" t="s">
        <v>95</v>
      </c>
      <c r="D3751" t="s">
        <v>470</v>
      </c>
      <c r="E3751" s="3" t="s">
        <v>152</v>
      </c>
      <c r="F3751" s="15" t="s">
        <v>118</v>
      </c>
      <c r="G3751" s="5" t="s">
        <v>213</v>
      </c>
      <c r="H3751" s="6" t="s">
        <v>120</v>
      </c>
      <c r="I3751" s="5" t="s">
        <v>6087</v>
      </c>
      <c r="J3751" s="5" t="s">
        <v>120</v>
      </c>
      <c r="K3751" t="s">
        <v>6089</v>
      </c>
      <c r="L3751" t="s">
        <v>6085</v>
      </c>
      <c r="M3751" t="s">
        <v>6086</v>
      </c>
      <c r="N3751" s="1" t="s">
        <v>247</v>
      </c>
    </row>
    <row r="3752" spans="1:14" x14ac:dyDescent="0.3">
      <c r="A3752" s="1" t="s">
        <v>142</v>
      </c>
      <c r="B3752" t="s">
        <v>6083</v>
      </c>
      <c r="C3752" s="2" t="s">
        <v>96</v>
      </c>
      <c r="D3752" t="s">
        <v>470</v>
      </c>
      <c r="E3752" s="3" t="s">
        <v>152</v>
      </c>
      <c r="F3752" s="15" t="s">
        <v>118</v>
      </c>
      <c r="G3752" s="5" t="s">
        <v>213</v>
      </c>
      <c r="H3752" s="6" t="s">
        <v>120</v>
      </c>
      <c r="I3752" s="5" t="s">
        <v>6087</v>
      </c>
      <c r="J3752" s="5" t="s">
        <v>120</v>
      </c>
      <c r="K3752" t="s">
        <v>638</v>
      </c>
      <c r="L3752" t="s">
        <v>6085</v>
      </c>
      <c r="M3752" t="s">
        <v>6086</v>
      </c>
      <c r="N3752" t="s">
        <v>247</v>
      </c>
    </row>
    <row r="3753" spans="1:14" x14ac:dyDescent="0.3">
      <c r="A3753" s="1" t="s">
        <v>142</v>
      </c>
      <c r="B3753" t="s">
        <v>6090</v>
      </c>
      <c r="C3753" s="2" t="s">
        <v>92</v>
      </c>
      <c r="D3753" t="s">
        <v>470</v>
      </c>
      <c r="E3753" s="12" t="s">
        <v>6091</v>
      </c>
      <c r="F3753" s="15" t="s">
        <v>118</v>
      </c>
      <c r="G3753" s="5" t="s">
        <v>214</v>
      </c>
      <c r="H3753" s="6" t="s">
        <v>120</v>
      </c>
      <c r="I3753" s="5" t="s">
        <v>6092</v>
      </c>
      <c r="J3753" s="5" t="s">
        <v>120</v>
      </c>
      <c r="K3753" t="s">
        <v>6093</v>
      </c>
      <c r="L3753" t="s">
        <v>251</v>
      </c>
      <c r="M3753" t="s">
        <v>251</v>
      </c>
      <c r="N3753" t="s">
        <v>247</v>
      </c>
    </row>
    <row r="3754" spans="1:14" x14ac:dyDescent="0.3">
      <c r="A3754" s="1" t="s">
        <v>142</v>
      </c>
      <c r="B3754" t="s">
        <v>6094</v>
      </c>
      <c r="C3754" s="2" t="s">
        <v>86</v>
      </c>
      <c r="D3754" t="s">
        <v>470</v>
      </c>
      <c r="E3754" s="7" t="s">
        <v>158</v>
      </c>
      <c r="F3754" s="15" t="s">
        <v>118</v>
      </c>
      <c r="G3754" s="4" t="s">
        <v>198</v>
      </c>
      <c r="H3754" s="4" t="s">
        <v>121</v>
      </c>
      <c r="I3754" s="5" t="s">
        <v>6095</v>
      </c>
      <c r="J3754" s="5" t="s">
        <v>120</v>
      </c>
      <c r="K3754" t="s">
        <v>238</v>
      </c>
      <c r="L3754" t="s">
        <v>250</v>
      </c>
      <c r="M3754" t="s">
        <v>249</v>
      </c>
      <c r="N3754" s="1" t="s">
        <v>247</v>
      </c>
    </row>
    <row r="3755" spans="1:14" x14ac:dyDescent="0.3">
      <c r="A3755" s="1" t="s">
        <v>142</v>
      </c>
      <c r="B3755" t="s">
        <v>6094</v>
      </c>
      <c r="C3755" s="2" t="s">
        <v>87</v>
      </c>
      <c r="D3755" t="s">
        <v>470</v>
      </c>
      <c r="E3755" s="7" t="s">
        <v>158</v>
      </c>
      <c r="F3755" s="15" t="s">
        <v>118</v>
      </c>
      <c r="G3755" s="4" t="s">
        <v>198</v>
      </c>
      <c r="H3755" s="4" t="s">
        <v>121</v>
      </c>
      <c r="I3755" s="5" t="s">
        <v>181</v>
      </c>
      <c r="J3755" s="5" t="s">
        <v>120</v>
      </c>
      <c r="K3755" t="s">
        <v>238</v>
      </c>
      <c r="L3755" t="s">
        <v>250</v>
      </c>
      <c r="M3755" t="s">
        <v>249</v>
      </c>
      <c r="N3755" s="1" t="s">
        <v>247</v>
      </c>
    </row>
    <row r="3756" spans="1:14" x14ac:dyDescent="0.3">
      <c r="A3756" s="1" t="s">
        <v>142</v>
      </c>
      <c r="B3756" t="s">
        <v>6096</v>
      </c>
      <c r="C3756" s="2" t="s">
        <v>6097</v>
      </c>
      <c r="D3756" t="s">
        <v>282</v>
      </c>
      <c r="E3756" s="3" t="s">
        <v>152</v>
      </c>
      <c r="F3756" s="15" t="s">
        <v>118</v>
      </c>
      <c r="G3756" s="5" t="s">
        <v>468</v>
      </c>
      <c r="H3756" s="6" t="s">
        <v>120</v>
      </c>
      <c r="I3756" s="4" t="s">
        <v>6098</v>
      </c>
      <c r="J3756" s="4" t="s">
        <v>121</v>
      </c>
      <c r="K3756" t="s">
        <v>254</v>
      </c>
      <c r="L3756" t="s">
        <v>6099</v>
      </c>
      <c r="M3756" t="s">
        <v>247</v>
      </c>
      <c r="N3756" s="1" t="s">
        <v>247</v>
      </c>
    </row>
    <row r="3757" spans="1:14" x14ac:dyDescent="0.3">
      <c r="A3757" s="1" t="s">
        <v>142</v>
      </c>
      <c r="B3757" t="s">
        <v>6100</v>
      </c>
      <c r="C3757" s="2" t="s">
        <v>6101</v>
      </c>
      <c r="D3757" t="s">
        <v>282</v>
      </c>
      <c r="E3757" s="3" t="s">
        <v>152</v>
      </c>
      <c r="F3757" s="15" t="s">
        <v>118</v>
      </c>
      <c r="G3757" s="5" t="s">
        <v>6102</v>
      </c>
      <c r="H3757" s="6" t="s">
        <v>120</v>
      </c>
      <c r="I3757" s="5" t="s">
        <v>1410</v>
      </c>
      <c r="J3757" s="5" t="s">
        <v>120</v>
      </c>
      <c r="K3757" t="s">
        <v>254</v>
      </c>
      <c r="L3757" s="16" t="s">
        <v>6103</v>
      </c>
      <c r="M3757" t="s">
        <v>6104</v>
      </c>
      <c r="N3757" s="1" t="s">
        <v>247</v>
      </c>
    </row>
    <row r="3758" spans="1:14" x14ac:dyDescent="0.3">
      <c r="A3758" s="1" t="s">
        <v>142</v>
      </c>
      <c r="B3758" t="s">
        <v>6100</v>
      </c>
      <c r="C3758" s="2" t="s">
        <v>6105</v>
      </c>
      <c r="D3758" t="s">
        <v>282</v>
      </c>
      <c r="E3758" s="3" t="s">
        <v>152</v>
      </c>
      <c r="F3758" s="15" t="s">
        <v>118</v>
      </c>
      <c r="G3758" s="5" t="s">
        <v>6102</v>
      </c>
      <c r="H3758" s="6" t="s">
        <v>120</v>
      </c>
      <c r="I3758" s="5" t="s">
        <v>1410</v>
      </c>
      <c r="J3758" s="5" t="s">
        <v>120</v>
      </c>
      <c r="K3758" t="s">
        <v>254</v>
      </c>
      <c r="L3758" s="16" t="s">
        <v>6103</v>
      </c>
      <c r="M3758" t="s">
        <v>6104</v>
      </c>
      <c r="N3758" s="1" t="s">
        <v>247</v>
      </c>
    </row>
    <row r="3759" spans="1:14" x14ac:dyDescent="0.3">
      <c r="A3759" s="1" t="s">
        <v>142</v>
      </c>
      <c r="B3759" t="s">
        <v>6100</v>
      </c>
      <c r="C3759" s="2" t="s">
        <v>6106</v>
      </c>
      <c r="D3759" t="s">
        <v>282</v>
      </c>
      <c r="E3759" s="3" t="s">
        <v>152</v>
      </c>
      <c r="F3759" s="15" t="s">
        <v>118</v>
      </c>
      <c r="G3759" s="5" t="s">
        <v>6102</v>
      </c>
      <c r="H3759" s="6" t="s">
        <v>120</v>
      </c>
      <c r="I3759" s="5" t="s">
        <v>1410</v>
      </c>
      <c r="J3759" s="5" t="s">
        <v>120</v>
      </c>
      <c r="K3759" t="s">
        <v>254</v>
      </c>
      <c r="L3759" s="16" t="s">
        <v>6103</v>
      </c>
      <c r="M3759" t="s">
        <v>6104</v>
      </c>
      <c r="N3759" t="s">
        <v>247</v>
      </c>
    </row>
    <row r="3760" spans="1:14" x14ac:dyDescent="0.3">
      <c r="A3760" s="1" t="s">
        <v>142</v>
      </c>
      <c r="B3760" t="s">
        <v>6100</v>
      </c>
      <c r="C3760" s="2" t="s">
        <v>6107</v>
      </c>
      <c r="D3760" t="s">
        <v>282</v>
      </c>
      <c r="E3760" s="3" t="s">
        <v>152</v>
      </c>
      <c r="F3760" s="15" t="s">
        <v>118</v>
      </c>
      <c r="G3760" s="5" t="s">
        <v>6102</v>
      </c>
      <c r="H3760" s="6" t="s">
        <v>120</v>
      </c>
      <c r="I3760" s="5" t="s">
        <v>1410</v>
      </c>
      <c r="J3760" s="5" t="s">
        <v>120</v>
      </c>
      <c r="K3760" t="s">
        <v>254</v>
      </c>
      <c r="L3760" s="16" t="s">
        <v>6103</v>
      </c>
      <c r="M3760" t="s">
        <v>6104</v>
      </c>
      <c r="N3760" t="s">
        <v>247</v>
      </c>
    </row>
    <row r="3761" spans="1:14" x14ac:dyDescent="0.3">
      <c r="A3761" s="1" t="s">
        <v>142</v>
      </c>
      <c r="B3761" t="s">
        <v>6100</v>
      </c>
      <c r="C3761" s="2" t="s">
        <v>6108</v>
      </c>
      <c r="D3761" t="s">
        <v>282</v>
      </c>
      <c r="E3761" s="3" t="s">
        <v>152</v>
      </c>
      <c r="F3761" s="15" t="s">
        <v>118</v>
      </c>
      <c r="G3761" s="5" t="s">
        <v>6102</v>
      </c>
      <c r="H3761" s="6" t="s">
        <v>120</v>
      </c>
      <c r="I3761" s="5" t="s">
        <v>1410</v>
      </c>
      <c r="J3761" s="5" t="s">
        <v>120</v>
      </c>
      <c r="K3761" t="s">
        <v>254</v>
      </c>
      <c r="L3761" s="16" t="s">
        <v>6103</v>
      </c>
      <c r="M3761" t="s">
        <v>6104</v>
      </c>
      <c r="N3761" s="1" t="s">
        <v>247</v>
      </c>
    </row>
    <row r="3762" spans="1:14" x14ac:dyDescent="0.3">
      <c r="A3762" s="1" t="s">
        <v>142</v>
      </c>
      <c r="B3762" t="s">
        <v>6100</v>
      </c>
      <c r="C3762" s="2" t="s">
        <v>6109</v>
      </c>
      <c r="D3762" t="s">
        <v>282</v>
      </c>
      <c r="E3762" s="3" t="s">
        <v>152</v>
      </c>
      <c r="F3762" s="15" t="s">
        <v>118</v>
      </c>
      <c r="G3762" s="5" t="s">
        <v>6102</v>
      </c>
      <c r="H3762" s="6" t="s">
        <v>120</v>
      </c>
      <c r="I3762" s="5" t="s">
        <v>1410</v>
      </c>
      <c r="J3762" s="5" t="s">
        <v>120</v>
      </c>
      <c r="K3762" t="s">
        <v>254</v>
      </c>
      <c r="L3762" s="16" t="s">
        <v>6103</v>
      </c>
      <c r="M3762" t="s">
        <v>6104</v>
      </c>
      <c r="N3762" s="1" t="s">
        <v>247</v>
      </c>
    </row>
    <row r="3763" spans="1:14" x14ac:dyDescent="0.3">
      <c r="A3763" s="1" t="s">
        <v>142</v>
      </c>
      <c r="B3763" t="s">
        <v>6100</v>
      </c>
      <c r="C3763" s="2" t="s">
        <v>6110</v>
      </c>
      <c r="D3763" t="s">
        <v>282</v>
      </c>
      <c r="E3763" s="3" t="s">
        <v>152</v>
      </c>
      <c r="F3763" s="15" t="s">
        <v>118</v>
      </c>
      <c r="G3763" s="5" t="s">
        <v>6102</v>
      </c>
      <c r="H3763" s="6" t="s">
        <v>120</v>
      </c>
      <c r="I3763" s="5" t="s">
        <v>1410</v>
      </c>
      <c r="J3763" s="5" t="s">
        <v>120</v>
      </c>
      <c r="K3763" t="s">
        <v>254</v>
      </c>
      <c r="L3763" s="16" t="s">
        <v>6103</v>
      </c>
      <c r="M3763" t="s">
        <v>6104</v>
      </c>
      <c r="N3763" s="1" t="s">
        <v>247</v>
      </c>
    </row>
    <row r="3764" spans="1:14" x14ac:dyDescent="0.3">
      <c r="A3764" s="1" t="s">
        <v>142</v>
      </c>
      <c r="B3764" t="s">
        <v>6100</v>
      </c>
      <c r="C3764" s="2" t="s">
        <v>6111</v>
      </c>
      <c r="D3764" t="s">
        <v>282</v>
      </c>
      <c r="E3764" s="3" t="s">
        <v>152</v>
      </c>
      <c r="F3764" s="15" t="s">
        <v>118</v>
      </c>
      <c r="G3764" s="5" t="s">
        <v>6102</v>
      </c>
      <c r="H3764" s="6" t="s">
        <v>120</v>
      </c>
      <c r="I3764" s="5" t="s">
        <v>1410</v>
      </c>
      <c r="J3764" s="5" t="s">
        <v>120</v>
      </c>
      <c r="K3764" t="s">
        <v>254</v>
      </c>
      <c r="L3764" s="16" t="s">
        <v>6103</v>
      </c>
      <c r="M3764" t="s">
        <v>6104</v>
      </c>
      <c r="N3764" s="1" t="s">
        <v>247</v>
      </c>
    </row>
    <row r="3765" spans="1:14" x14ac:dyDescent="0.3">
      <c r="A3765" s="1" t="s">
        <v>142</v>
      </c>
      <c r="B3765" t="s">
        <v>6100</v>
      </c>
      <c r="C3765" s="2" t="s">
        <v>6112</v>
      </c>
      <c r="D3765" t="s">
        <v>282</v>
      </c>
      <c r="E3765" s="3" t="s">
        <v>152</v>
      </c>
      <c r="F3765" s="15" t="s">
        <v>118</v>
      </c>
      <c r="G3765" s="5" t="s">
        <v>6102</v>
      </c>
      <c r="H3765" s="6" t="s">
        <v>120</v>
      </c>
      <c r="I3765" s="5" t="s">
        <v>1410</v>
      </c>
      <c r="J3765" s="5" t="s">
        <v>120</v>
      </c>
      <c r="K3765" t="s">
        <v>254</v>
      </c>
      <c r="L3765" s="16" t="s">
        <v>6103</v>
      </c>
      <c r="M3765" t="s">
        <v>6104</v>
      </c>
      <c r="N3765" s="1" t="s">
        <v>247</v>
      </c>
    </row>
    <row r="3766" spans="1:14" x14ac:dyDescent="0.3">
      <c r="A3766" s="1" t="s">
        <v>142</v>
      </c>
      <c r="B3766" t="s">
        <v>6100</v>
      </c>
      <c r="C3766" s="2" t="s">
        <v>6113</v>
      </c>
      <c r="D3766" t="s">
        <v>282</v>
      </c>
      <c r="E3766" s="3" t="s">
        <v>152</v>
      </c>
      <c r="F3766" s="15" t="s">
        <v>118</v>
      </c>
      <c r="G3766" s="5" t="s">
        <v>6102</v>
      </c>
      <c r="H3766" s="6" t="s">
        <v>120</v>
      </c>
      <c r="I3766" s="5" t="s">
        <v>1410</v>
      </c>
      <c r="J3766" s="5" t="s">
        <v>120</v>
      </c>
      <c r="K3766" t="s">
        <v>254</v>
      </c>
      <c r="L3766" s="16" t="s">
        <v>6103</v>
      </c>
      <c r="M3766" t="s">
        <v>6104</v>
      </c>
      <c r="N3766" s="1" t="s">
        <v>247</v>
      </c>
    </row>
    <row r="3767" spans="1:14" x14ac:dyDescent="0.3">
      <c r="A3767" s="1" t="s">
        <v>142</v>
      </c>
      <c r="B3767" t="s">
        <v>6114</v>
      </c>
      <c r="C3767" s="2" t="s">
        <v>6115</v>
      </c>
      <c r="D3767" t="s">
        <v>282</v>
      </c>
      <c r="E3767" s="10" t="s">
        <v>187</v>
      </c>
      <c r="F3767" s="14" t="s">
        <v>119</v>
      </c>
      <c r="G3767" s="4" t="s">
        <v>168</v>
      </c>
      <c r="H3767" s="4" t="s">
        <v>121</v>
      </c>
      <c r="I3767" s="4" t="s">
        <v>168</v>
      </c>
      <c r="J3767" s="4" t="s">
        <v>121</v>
      </c>
      <c r="K3767" t="s">
        <v>254</v>
      </c>
      <c r="L3767" t="s">
        <v>6116</v>
      </c>
      <c r="M3767" t="s">
        <v>5223</v>
      </c>
      <c r="N3767" s="1" t="s">
        <v>247</v>
      </c>
    </row>
    <row r="3768" spans="1:14" x14ac:dyDescent="0.3">
      <c r="A3768" s="1" t="s">
        <v>142</v>
      </c>
      <c r="B3768" t="s">
        <v>6117</v>
      </c>
      <c r="C3768" s="2" t="s">
        <v>6118</v>
      </c>
      <c r="D3768" t="s">
        <v>282</v>
      </c>
      <c r="E3768" s="10" t="s">
        <v>187</v>
      </c>
      <c r="F3768" s="14" t="s">
        <v>119</v>
      </c>
      <c r="G3768" s="5" t="s">
        <v>468</v>
      </c>
      <c r="H3768" s="6" t="s">
        <v>120</v>
      </c>
      <c r="I3768" s="5" t="s">
        <v>2307</v>
      </c>
      <c r="J3768" s="5" t="s">
        <v>120</v>
      </c>
      <c r="K3768" t="s">
        <v>254</v>
      </c>
      <c r="L3768" t="s">
        <v>6116</v>
      </c>
      <c r="M3768" s="4" t="s">
        <v>247</v>
      </c>
      <c r="N3768" s="1" t="s">
        <v>247</v>
      </c>
    </row>
    <row r="3769" spans="1:14" x14ac:dyDescent="0.3">
      <c r="A3769" s="1" t="s">
        <v>142</v>
      </c>
      <c r="B3769" t="s">
        <v>6119</v>
      </c>
      <c r="C3769" s="2" t="s">
        <v>6120</v>
      </c>
      <c r="D3769" t="s">
        <v>282</v>
      </c>
      <c r="E3769" s="3" t="s">
        <v>152</v>
      </c>
      <c r="F3769" s="14" t="s">
        <v>119</v>
      </c>
      <c r="G3769" s="5" t="s">
        <v>468</v>
      </c>
      <c r="H3769" s="6" t="s">
        <v>120</v>
      </c>
      <c r="I3769" s="4" t="s">
        <v>3224</v>
      </c>
      <c r="J3769" s="4" t="s">
        <v>121</v>
      </c>
      <c r="K3769" t="s">
        <v>235</v>
      </c>
      <c r="L3769" t="s">
        <v>6121</v>
      </c>
      <c r="M3769" t="s">
        <v>6122</v>
      </c>
      <c r="N3769" s="1" t="s">
        <v>247</v>
      </c>
    </row>
    <row r="3770" spans="1:14" x14ac:dyDescent="0.3">
      <c r="A3770" s="1" t="s">
        <v>142</v>
      </c>
      <c r="B3770" t="s">
        <v>4554</v>
      </c>
      <c r="C3770" s="2" t="s">
        <v>6123</v>
      </c>
      <c r="D3770" t="s">
        <v>282</v>
      </c>
      <c r="E3770" s="7" t="s">
        <v>158</v>
      </c>
      <c r="F3770" s="15" t="s">
        <v>118</v>
      </c>
      <c r="G3770" s="4" t="s">
        <v>215</v>
      </c>
      <c r="H3770" s="4" t="s">
        <v>121</v>
      </c>
      <c r="I3770" s="9" t="s">
        <v>6124</v>
      </c>
      <c r="J3770" s="5" t="s">
        <v>120</v>
      </c>
      <c r="K3770" t="s">
        <v>254</v>
      </c>
      <c r="L3770" t="s">
        <v>273</v>
      </c>
      <c r="M3770" t="s">
        <v>272</v>
      </c>
      <c r="N3770" s="1" t="s">
        <v>247</v>
      </c>
    </row>
    <row r="3771" spans="1:14" x14ac:dyDescent="0.3">
      <c r="A3771" s="1" t="s">
        <v>142</v>
      </c>
      <c r="B3771" t="s">
        <v>4554</v>
      </c>
      <c r="C3771" s="2" t="s">
        <v>88</v>
      </c>
      <c r="D3771" t="s">
        <v>470</v>
      </c>
      <c r="E3771" s="7" t="s">
        <v>158</v>
      </c>
      <c r="F3771" s="15" t="s">
        <v>118</v>
      </c>
      <c r="G3771" s="4" t="s">
        <v>215</v>
      </c>
      <c r="H3771" s="4" t="s">
        <v>121</v>
      </c>
      <c r="I3771" s="9" t="s">
        <v>6124</v>
      </c>
      <c r="J3771" s="5" t="s">
        <v>120</v>
      </c>
      <c r="K3771" t="s">
        <v>254</v>
      </c>
      <c r="L3771" t="s">
        <v>273</v>
      </c>
      <c r="M3771" t="s">
        <v>272</v>
      </c>
      <c r="N3771" s="1" t="s">
        <v>247</v>
      </c>
    </row>
    <row r="3772" spans="1:14" x14ac:dyDescent="0.3">
      <c r="A3772" s="1" t="s">
        <v>142</v>
      </c>
      <c r="B3772" t="s">
        <v>4554</v>
      </c>
      <c r="C3772" s="2" t="s">
        <v>6125</v>
      </c>
      <c r="D3772" t="s">
        <v>282</v>
      </c>
      <c r="E3772" s="7" t="s">
        <v>158</v>
      </c>
      <c r="F3772" s="15" t="s">
        <v>118</v>
      </c>
      <c r="G3772" s="4" t="s">
        <v>215</v>
      </c>
      <c r="H3772" s="4" t="s">
        <v>121</v>
      </c>
      <c r="I3772" s="9" t="s">
        <v>6124</v>
      </c>
      <c r="J3772" s="5" t="s">
        <v>120</v>
      </c>
      <c r="K3772" t="s">
        <v>254</v>
      </c>
      <c r="L3772" t="s">
        <v>273</v>
      </c>
      <c r="M3772" t="s">
        <v>272</v>
      </c>
      <c r="N3772" s="1" t="s">
        <v>247</v>
      </c>
    </row>
    <row r="3773" spans="1:14" x14ac:dyDescent="0.3">
      <c r="A3773" s="1" t="s">
        <v>142</v>
      </c>
      <c r="B3773" t="s">
        <v>4554</v>
      </c>
      <c r="C3773" s="2" t="s">
        <v>6126</v>
      </c>
      <c r="D3773" t="s">
        <v>282</v>
      </c>
      <c r="E3773" s="7" t="s">
        <v>158</v>
      </c>
      <c r="F3773" s="15" t="s">
        <v>118</v>
      </c>
      <c r="G3773" s="4" t="s">
        <v>215</v>
      </c>
      <c r="H3773" s="4" t="s">
        <v>121</v>
      </c>
      <c r="I3773" s="9" t="s">
        <v>6124</v>
      </c>
      <c r="J3773" s="5" t="s">
        <v>120</v>
      </c>
      <c r="K3773" t="s">
        <v>254</v>
      </c>
      <c r="L3773" t="s">
        <v>273</v>
      </c>
      <c r="M3773" t="s">
        <v>272</v>
      </c>
      <c r="N3773" s="1" t="s">
        <v>247</v>
      </c>
    </row>
    <row r="3774" spans="1:14" x14ac:dyDescent="0.3">
      <c r="A3774" s="1" t="s">
        <v>142</v>
      </c>
      <c r="B3774" t="s">
        <v>6127</v>
      </c>
      <c r="C3774" s="2" t="s">
        <v>6128</v>
      </c>
      <c r="D3774" t="s">
        <v>282</v>
      </c>
      <c r="E3774" s="7" t="s">
        <v>158</v>
      </c>
      <c r="F3774" s="15" t="s">
        <v>118</v>
      </c>
      <c r="G3774" s="5" t="s">
        <v>468</v>
      </c>
      <c r="H3774" s="6" t="s">
        <v>120</v>
      </c>
      <c r="I3774" s="9" t="s">
        <v>1477</v>
      </c>
      <c r="J3774" s="5" t="s">
        <v>120</v>
      </c>
      <c r="K3774" t="s">
        <v>254</v>
      </c>
      <c r="L3774" t="s">
        <v>6129</v>
      </c>
      <c r="M3774" t="s">
        <v>2388</v>
      </c>
      <c r="N3774" s="1" t="s">
        <v>247</v>
      </c>
    </row>
    <row r="3775" spans="1:14" x14ac:dyDescent="0.3">
      <c r="A3775" s="1" t="s">
        <v>142</v>
      </c>
      <c r="B3775" t="s">
        <v>6130</v>
      </c>
      <c r="C3775" s="2" t="s">
        <v>6131</v>
      </c>
      <c r="D3775" t="s">
        <v>282</v>
      </c>
      <c r="E3775" s="7" t="s">
        <v>158</v>
      </c>
      <c r="F3775" s="15" t="s">
        <v>118</v>
      </c>
      <c r="G3775" s="5" t="s">
        <v>306</v>
      </c>
      <c r="H3775" s="6" t="s">
        <v>120</v>
      </c>
      <c r="I3775" s="5" t="s">
        <v>2307</v>
      </c>
      <c r="J3775" s="5" t="s">
        <v>120</v>
      </c>
      <c r="K3775" t="s">
        <v>254</v>
      </c>
      <c r="L3775" t="s">
        <v>6132</v>
      </c>
      <c r="M3775" t="s">
        <v>247</v>
      </c>
      <c r="N3775" t="s">
        <v>247</v>
      </c>
    </row>
    <row r="3776" spans="1:14" x14ac:dyDescent="0.3">
      <c r="A3776" s="1" t="s">
        <v>142</v>
      </c>
      <c r="B3776" t="s">
        <v>6130</v>
      </c>
      <c r="C3776" s="2" t="s">
        <v>6133</v>
      </c>
      <c r="D3776" t="s">
        <v>282</v>
      </c>
      <c r="E3776" s="8" t="s">
        <v>166</v>
      </c>
      <c r="F3776" s="15" t="s">
        <v>118</v>
      </c>
      <c r="G3776" s="5" t="s">
        <v>1210</v>
      </c>
      <c r="H3776" s="6" t="s">
        <v>120</v>
      </c>
      <c r="I3776" s="5" t="s">
        <v>2307</v>
      </c>
      <c r="J3776" s="5" t="s">
        <v>120</v>
      </c>
      <c r="K3776" t="s">
        <v>235</v>
      </c>
      <c r="L3776" t="s">
        <v>6132</v>
      </c>
      <c r="N3776" s="1" t="s">
        <v>247</v>
      </c>
    </row>
    <row r="3777" spans="1:14" x14ac:dyDescent="0.3">
      <c r="A3777" s="1" t="s">
        <v>142</v>
      </c>
      <c r="B3777" t="s">
        <v>6130</v>
      </c>
      <c r="C3777" s="2" t="s">
        <v>6134</v>
      </c>
      <c r="D3777" t="s">
        <v>282</v>
      </c>
      <c r="E3777" s="7" t="s">
        <v>158</v>
      </c>
      <c r="F3777" s="15" t="s">
        <v>118</v>
      </c>
      <c r="G3777" s="5" t="s">
        <v>306</v>
      </c>
      <c r="H3777" s="6" t="s">
        <v>120</v>
      </c>
      <c r="I3777" s="5" t="s">
        <v>2307</v>
      </c>
      <c r="J3777" s="5" t="s">
        <v>120</v>
      </c>
      <c r="K3777" t="s">
        <v>254</v>
      </c>
      <c r="L3777" t="s">
        <v>6132</v>
      </c>
      <c r="M3777" t="s">
        <v>247</v>
      </c>
      <c r="N3777" s="1" t="s">
        <v>247</v>
      </c>
    </row>
    <row r="3778" spans="1:14" x14ac:dyDescent="0.3">
      <c r="A3778" s="1" t="s">
        <v>142</v>
      </c>
      <c r="B3778" t="s">
        <v>6130</v>
      </c>
      <c r="C3778" s="2" t="s">
        <v>6135</v>
      </c>
      <c r="D3778" t="s">
        <v>282</v>
      </c>
      <c r="E3778" s="8" t="s">
        <v>166</v>
      </c>
      <c r="F3778" s="15" t="s">
        <v>118</v>
      </c>
      <c r="G3778" s="5" t="s">
        <v>1210</v>
      </c>
      <c r="H3778" s="6" t="s">
        <v>120</v>
      </c>
      <c r="I3778" s="5" t="s">
        <v>2307</v>
      </c>
      <c r="J3778" s="5" t="s">
        <v>120</v>
      </c>
      <c r="K3778" t="s">
        <v>387</v>
      </c>
      <c r="L3778" t="s">
        <v>6132</v>
      </c>
      <c r="N3778" s="1" t="s">
        <v>247</v>
      </c>
    </row>
    <row r="3779" spans="1:14" x14ac:dyDescent="0.3">
      <c r="A3779" s="1" t="s">
        <v>142</v>
      </c>
      <c r="B3779" t="s">
        <v>6130</v>
      </c>
      <c r="C3779" s="2" t="s">
        <v>6136</v>
      </c>
      <c r="D3779" t="s">
        <v>282</v>
      </c>
      <c r="E3779" s="8" t="s">
        <v>166</v>
      </c>
      <c r="F3779" s="15" t="s">
        <v>118</v>
      </c>
      <c r="G3779" s="5" t="s">
        <v>1210</v>
      </c>
      <c r="H3779" s="6" t="s">
        <v>120</v>
      </c>
      <c r="I3779" s="5" t="s">
        <v>2307</v>
      </c>
      <c r="J3779" s="5" t="s">
        <v>120</v>
      </c>
      <c r="K3779" t="s">
        <v>387</v>
      </c>
      <c r="L3779" t="s">
        <v>6132</v>
      </c>
      <c r="N3779" t="s">
        <v>247</v>
      </c>
    </row>
    <row r="3780" spans="1:14" x14ac:dyDescent="0.3">
      <c r="A3780" s="1" t="s">
        <v>142</v>
      </c>
      <c r="B3780" t="s">
        <v>6130</v>
      </c>
      <c r="C3780" s="2" t="s">
        <v>6137</v>
      </c>
      <c r="D3780" t="s">
        <v>282</v>
      </c>
      <c r="E3780" s="7" t="s">
        <v>158</v>
      </c>
      <c r="F3780" s="15" t="s">
        <v>118</v>
      </c>
      <c r="G3780" s="5" t="s">
        <v>306</v>
      </c>
      <c r="H3780" s="6" t="s">
        <v>120</v>
      </c>
      <c r="I3780" s="5" t="s">
        <v>2307</v>
      </c>
      <c r="J3780" s="5" t="s">
        <v>120</v>
      </c>
      <c r="K3780" t="s">
        <v>254</v>
      </c>
      <c r="L3780" t="s">
        <v>6132</v>
      </c>
      <c r="M3780" t="s">
        <v>247</v>
      </c>
      <c r="N3780" s="1" t="s">
        <v>247</v>
      </c>
    </row>
    <row r="3781" spans="1:14" x14ac:dyDescent="0.3">
      <c r="A3781" s="1" t="s">
        <v>142</v>
      </c>
      <c r="B3781" t="s">
        <v>6138</v>
      </c>
      <c r="C3781" s="2" t="s">
        <v>6139</v>
      </c>
      <c r="D3781" t="s">
        <v>282</v>
      </c>
      <c r="E3781" s="10" t="s">
        <v>187</v>
      </c>
      <c r="F3781" s="14" t="s">
        <v>119</v>
      </c>
      <c r="G3781" s="5" t="s">
        <v>1210</v>
      </c>
      <c r="H3781" s="6" t="s">
        <v>120</v>
      </c>
      <c r="I3781" s="4" t="s">
        <v>6140</v>
      </c>
      <c r="J3781" s="4" t="s">
        <v>121</v>
      </c>
      <c r="K3781" t="s">
        <v>1094</v>
      </c>
      <c r="L3781" t="s">
        <v>6141</v>
      </c>
      <c r="M3781" t="s">
        <v>6142</v>
      </c>
      <c r="N3781" s="1" t="s">
        <v>247</v>
      </c>
    </row>
    <row r="3782" spans="1:14" x14ac:dyDescent="0.3">
      <c r="A3782" s="1" t="s">
        <v>142</v>
      </c>
      <c r="B3782" t="s">
        <v>6138</v>
      </c>
      <c r="C3782" s="2" t="s">
        <v>6143</v>
      </c>
      <c r="D3782" t="s">
        <v>282</v>
      </c>
      <c r="E3782" s="10" t="s">
        <v>187</v>
      </c>
      <c r="F3782" s="14" t="s">
        <v>119</v>
      </c>
      <c r="G3782" s="5" t="s">
        <v>1210</v>
      </c>
      <c r="H3782" s="6" t="s">
        <v>120</v>
      </c>
      <c r="I3782" s="4" t="s">
        <v>6140</v>
      </c>
      <c r="J3782" s="4" t="s">
        <v>121</v>
      </c>
      <c r="K3782" t="s">
        <v>235</v>
      </c>
      <c r="L3782" t="s">
        <v>6141</v>
      </c>
      <c r="N3782" s="1" t="s">
        <v>247</v>
      </c>
    </row>
    <row r="3783" spans="1:14" x14ac:dyDescent="0.3">
      <c r="A3783" s="1" t="s">
        <v>142</v>
      </c>
      <c r="B3783" t="s">
        <v>6144</v>
      </c>
      <c r="C3783" s="2" t="s">
        <v>6145</v>
      </c>
      <c r="D3783" t="s">
        <v>282</v>
      </c>
      <c r="E3783" s="10" t="s">
        <v>187</v>
      </c>
      <c r="F3783" s="15" t="s">
        <v>118</v>
      </c>
      <c r="G3783" s="5" t="s">
        <v>468</v>
      </c>
      <c r="H3783" s="6" t="s">
        <v>120</v>
      </c>
      <c r="I3783" s="5" t="s">
        <v>2307</v>
      </c>
      <c r="J3783" s="5" t="s">
        <v>120</v>
      </c>
      <c r="K3783" t="s">
        <v>254</v>
      </c>
      <c r="L3783" t="s">
        <v>6146</v>
      </c>
      <c r="M3783" t="s">
        <v>247</v>
      </c>
      <c r="N3783" s="1" t="s">
        <v>247</v>
      </c>
    </row>
    <row r="3784" spans="1:14" x14ac:dyDescent="0.3">
      <c r="A3784" s="1" t="s">
        <v>6147</v>
      </c>
      <c r="B3784" t="s">
        <v>6148</v>
      </c>
      <c r="C3784" s="2" t="s">
        <v>6149</v>
      </c>
      <c r="D3784" t="s">
        <v>282</v>
      </c>
      <c r="E3784" s="8" t="s">
        <v>166</v>
      </c>
      <c r="F3784" s="15" t="s">
        <v>118</v>
      </c>
      <c r="G3784" s="5" t="s">
        <v>480</v>
      </c>
      <c r="H3784" s="6" t="s">
        <v>120</v>
      </c>
      <c r="I3784" s="5" t="s">
        <v>180</v>
      </c>
      <c r="J3784" s="5" t="s">
        <v>120</v>
      </c>
      <c r="K3784" t="s">
        <v>300</v>
      </c>
      <c r="L3784" t="s">
        <v>6150</v>
      </c>
      <c r="M3784" t="s">
        <v>6151</v>
      </c>
      <c r="N3784" s="1" t="s">
        <v>247</v>
      </c>
    </row>
    <row r="3785" spans="1:14" x14ac:dyDescent="0.3">
      <c r="A3785" s="1" t="s">
        <v>6147</v>
      </c>
      <c r="B3785" t="s">
        <v>6148</v>
      </c>
      <c r="C3785" s="2" t="s">
        <v>6152</v>
      </c>
      <c r="D3785" t="s">
        <v>282</v>
      </c>
      <c r="E3785" s="7" t="s">
        <v>158</v>
      </c>
      <c r="F3785" s="15" t="s">
        <v>118</v>
      </c>
      <c r="G3785" s="5" t="s">
        <v>480</v>
      </c>
      <c r="H3785" s="6" t="s">
        <v>120</v>
      </c>
      <c r="I3785" s="5" t="s">
        <v>180</v>
      </c>
      <c r="J3785" s="5" t="s">
        <v>120</v>
      </c>
      <c r="K3785" t="s">
        <v>300</v>
      </c>
      <c r="L3785" t="s">
        <v>6150</v>
      </c>
      <c r="N3785" t="s">
        <v>247</v>
      </c>
    </row>
    <row r="3786" spans="1:14" x14ac:dyDescent="0.3">
      <c r="A3786" s="1" t="s">
        <v>6147</v>
      </c>
      <c r="B3786" t="s">
        <v>6153</v>
      </c>
      <c r="C3786" s="2" t="s">
        <v>6154</v>
      </c>
      <c r="D3786" t="s">
        <v>282</v>
      </c>
      <c r="E3786" s="7" t="s">
        <v>158</v>
      </c>
      <c r="F3786" s="15" t="s">
        <v>118</v>
      </c>
      <c r="G3786" s="5" t="s">
        <v>468</v>
      </c>
      <c r="H3786" s="6" t="s">
        <v>120</v>
      </c>
      <c r="I3786" s="9" t="s">
        <v>1204</v>
      </c>
      <c r="J3786" s="5" t="s">
        <v>120</v>
      </c>
      <c r="K3786" t="s">
        <v>254</v>
      </c>
      <c r="L3786" t="s">
        <v>6155</v>
      </c>
      <c r="M3786" t="s">
        <v>2388</v>
      </c>
      <c r="N3786" s="1" t="s">
        <v>247</v>
      </c>
    </row>
    <row r="3787" spans="1:14" x14ac:dyDescent="0.3">
      <c r="A3787" s="1" t="s">
        <v>6147</v>
      </c>
      <c r="B3787" t="s">
        <v>6153</v>
      </c>
      <c r="C3787" s="2" t="s">
        <v>6156</v>
      </c>
      <c r="D3787" t="s">
        <v>282</v>
      </c>
      <c r="E3787" s="7" t="s">
        <v>158</v>
      </c>
      <c r="F3787" s="15" t="s">
        <v>118</v>
      </c>
      <c r="G3787" s="5" t="s">
        <v>468</v>
      </c>
      <c r="H3787" s="6" t="s">
        <v>120</v>
      </c>
      <c r="I3787" s="9" t="s">
        <v>1204</v>
      </c>
      <c r="J3787" s="5" t="s">
        <v>120</v>
      </c>
      <c r="K3787" t="s">
        <v>254</v>
      </c>
      <c r="L3787" t="s">
        <v>6155</v>
      </c>
      <c r="M3787" t="s">
        <v>2388</v>
      </c>
      <c r="N3787" s="1" t="s">
        <v>247</v>
      </c>
    </row>
    <row r="3788" spans="1:14" x14ac:dyDescent="0.3">
      <c r="A3788" s="1" t="s">
        <v>6147</v>
      </c>
      <c r="B3788" t="s">
        <v>6157</v>
      </c>
      <c r="C3788" s="2" t="s">
        <v>6158</v>
      </c>
      <c r="D3788" t="s">
        <v>282</v>
      </c>
      <c r="E3788" s="7" t="s">
        <v>158</v>
      </c>
      <c r="F3788" s="15" t="s">
        <v>118</v>
      </c>
      <c r="G3788" s="5" t="s">
        <v>150</v>
      </c>
      <c r="H3788" s="6" t="s">
        <v>120</v>
      </c>
      <c r="I3788" s="5" t="s">
        <v>6159</v>
      </c>
      <c r="J3788" s="5" t="s">
        <v>120</v>
      </c>
      <c r="K3788" t="s">
        <v>387</v>
      </c>
      <c r="L3788" t="s">
        <v>6150</v>
      </c>
      <c r="M3788" t="s">
        <v>6160</v>
      </c>
      <c r="N3788" s="1" t="s">
        <v>247</v>
      </c>
    </row>
    <row r="3789" spans="1:14" x14ac:dyDescent="0.3">
      <c r="A3789" s="1" t="s">
        <v>6147</v>
      </c>
      <c r="B3789" t="s">
        <v>6157</v>
      </c>
      <c r="C3789" s="2" t="s">
        <v>6161</v>
      </c>
      <c r="D3789" t="s">
        <v>282</v>
      </c>
      <c r="E3789" s="7" t="s">
        <v>158</v>
      </c>
      <c r="F3789" s="15" t="s">
        <v>118</v>
      </c>
      <c r="G3789" s="5" t="s">
        <v>480</v>
      </c>
      <c r="H3789" s="6" t="s">
        <v>120</v>
      </c>
      <c r="I3789" s="5" t="s">
        <v>6159</v>
      </c>
      <c r="J3789" s="5" t="s">
        <v>120</v>
      </c>
      <c r="K3789" t="s">
        <v>254</v>
      </c>
      <c r="L3789" t="s">
        <v>6150</v>
      </c>
      <c r="M3789" t="s">
        <v>6160</v>
      </c>
      <c r="N3789" s="1" t="s">
        <v>247</v>
      </c>
    </row>
    <row r="3790" spans="1:14" x14ac:dyDescent="0.3">
      <c r="A3790" s="1" t="s">
        <v>6147</v>
      </c>
      <c r="B3790" t="s">
        <v>6157</v>
      </c>
      <c r="C3790" s="2" t="s">
        <v>6162</v>
      </c>
      <c r="D3790" t="s">
        <v>282</v>
      </c>
      <c r="E3790" s="7" t="s">
        <v>158</v>
      </c>
      <c r="F3790" s="15" t="s">
        <v>118</v>
      </c>
      <c r="G3790" s="5" t="s">
        <v>150</v>
      </c>
      <c r="H3790" s="6" t="s">
        <v>120</v>
      </c>
      <c r="I3790" s="5" t="s">
        <v>6159</v>
      </c>
      <c r="J3790" s="5" t="s">
        <v>120</v>
      </c>
      <c r="K3790" t="s">
        <v>387</v>
      </c>
      <c r="L3790" t="s">
        <v>6150</v>
      </c>
      <c r="M3790" t="s">
        <v>6160</v>
      </c>
      <c r="N3790" s="1" t="s">
        <v>247</v>
      </c>
    </row>
    <row r="3791" spans="1:14" x14ac:dyDescent="0.3">
      <c r="A3791" s="1" t="s">
        <v>6147</v>
      </c>
      <c r="B3791" t="s">
        <v>6157</v>
      </c>
      <c r="C3791" s="2" t="s">
        <v>6163</v>
      </c>
      <c r="D3791" t="s">
        <v>282</v>
      </c>
      <c r="E3791" s="7" t="s">
        <v>158</v>
      </c>
      <c r="F3791" s="15" t="s">
        <v>118</v>
      </c>
      <c r="G3791" s="5" t="s">
        <v>480</v>
      </c>
      <c r="H3791" s="6" t="s">
        <v>120</v>
      </c>
      <c r="I3791" s="5" t="s">
        <v>6159</v>
      </c>
      <c r="J3791" s="5" t="s">
        <v>120</v>
      </c>
      <c r="K3791" t="s">
        <v>254</v>
      </c>
      <c r="L3791" t="s">
        <v>6150</v>
      </c>
      <c r="M3791" t="s">
        <v>6160</v>
      </c>
      <c r="N3791" s="1" t="s">
        <v>247</v>
      </c>
    </row>
    <row r="3792" spans="1:14" x14ac:dyDescent="0.3">
      <c r="A3792" s="1" t="s">
        <v>6147</v>
      </c>
      <c r="B3792" t="s">
        <v>6157</v>
      </c>
      <c r="C3792" s="2" t="s">
        <v>6164</v>
      </c>
      <c r="D3792" t="s">
        <v>282</v>
      </c>
      <c r="E3792" s="7" t="s">
        <v>158</v>
      </c>
      <c r="F3792" s="15" t="s">
        <v>118</v>
      </c>
      <c r="G3792" s="5" t="s">
        <v>480</v>
      </c>
      <c r="H3792" s="6" t="s">
        <v>120</v>
      </c>
      <c r="I3792" s="5" t="s">
        <v>6159</v>
      </c>
      <c r="J3792" s="5" t="s">
        <v>120</v>
      </c>
      <c r="K3792" t="s">
        <v>254</v>
      </c>
      <c r="L3792" t="s">
        <v>6150</v>
      </c>
      <c r="M3792" t="s">
        <v>6160</v>
      </c>
      <c r="N3792" s="1" t="s">
        <v>247</v>
      </c>
    </row>
    <row r="3793" spans="1:14" x14ac:dyDescent="0.3">
      <c r="A3793" s="1" t="s">
        <v>6147</v>
      </c>
      <c r="B3793" t="s">
        <v>6157</v>
      </c>
      <c r="C3793" s="2" t="s">
        <v>6165</v>
      </c>
      <c r="D3793" t="s">
        <v>282</v>
      </c>
      <c r="E3793" s="7" t="s">
        <v>158</v>
      </c>
      <c r="F3793" s="15" t="s">
        <v>118</v>
      </c>
      <c r="G3793" s="5" t="s">
        <v>480</v>
      </c>
      <c r="H3793" s="6" t="s">
        <v>120</v>
      </c>
      <c r="I3793" s="5" t="s">
        <v>6159</v>
      </c>
      <c r="J3793" s="5" t="s">
        <v>120</v>
      </c>
      <c r="K3793" t="s">
        <v>254</v>
      </c>
      <c r="L3793" t="s">
        <v>6150</v>
      </c>
      <c r="M3793" t="s">
        <v>6160</v>
      </c>
      <c r="N3793" s="1" t="s">
        <v>247</v>
      </c>
    </row>
    <row r="3794" spans="1:14" x14ac:dyDescent="0.3">
      <c r="A3794" s="1" t="s">
        <v>6147</v>
      </c>
      <c r="B3794" t="s">
        <v>6157</v>
      </c>
      <c r="C3794" s="2" t="s">
        <v>6166</v>
      </c>
      <c r="D3794" t="s">
        <v>282</v>
      </c>
      <c r="E3794" s="7" t="s">
        <v>158</v>
      </c>
      <c r="F3794" s="15" t="s">
        <v>118</v>
      </c>
      <c r="G3794" s="5" t="s">
        <v>150</v>
      </c>
      <c r="H3794" s="6" t="s">
        <v>120</v>
      </c>
      <c r="I3794" s="5" t="s">
        <v>6159</v>
      </c>
      <c r="J3794" s="5" t="s">
        <v>120</v>
      </c>
      <c r="K3794" t="s">
        <v>387</v>
      </c>
      <c r="L3794" t="s">
        <v>6150</v>
      </c>
      <c r="M3794" t="s">
        <v>6160</v>
      </c>
      <c r="N3794" t="s">
        <v>247</v>
      </c>
    </row>
    <row r="3795" spans="1:14" x14ac:dyDescent="0.3">
      <c r="A3795" s="1" t="s">
        <v>6147</v>
      </c>
      <c r="B3795" t="s">
        <v>6157</v>
      </c>
      <c r="C3795" s="2" t="s">
        <v>6167</v>
      </c>
      <c r="D3795" t="s">
        <v>282</v>
      </c>
      <c r="E3795" s="7" t="s">
        <v>158</v>
      </c>
      <c r="F3795" s="15" t="s">
        <v>118</v>
      </c>
      <c r="G3795" s="5" t="s">
        <v>480</v>
      </c>
      <c r="H3795" s="6" t="s">
        <v>120</v>
      </c>
      <c r="I3795" s="5" t="s">
        <v>6159</v>
      </c>
      <c r="J3795" s="5" t="s">
        <v>120</v>
      </c>
      <c r="K3795" t="s">
        <v>254</v>
      </c>
      <c r="L3795" t="s">
        <v>6150</v>
      </c>
      <c r="M3795" t="s">
        <v>6160</v>
      </c>
      <c r="N3795" s="1" t="s">
        <v>247</v>
      </c>
    </row>
    <row r="3796" spans="1:14" x14ac:dyDescent="0.3">
      <c r="A3796" s="1" t="s">
        <v>6147</v>
      </c>
      <c r="B3796" t="s">
        <v>6157</v>
      </c>
      <c r="C3796" s="2" t="s">
        <v>6168</v>
      </c>
      <c r="D3796" t="s">
        <v>282</v>
      </c>
      <c r="E3796" s="7" t="s">
        <v>158</v>
      </c>
      <c r="F3796" s="15" t="s">
        <v>118</v>
      </c>
      <c r="G3796" s="5" t="s">
        <v>150</v>
      </c>
      <c r="H3796" s="6" t="s">
        <v>120</v>
      </c>
      <c r="I3796" s="5" t="s">
        <v>6159</v>
      </c>
      <c r="J3796" s="5" t="s">
        <v>120</v>
      </c>
      <c r="K3796" t="s">
        <v>387</v>
      </c>
      <c r="L3796" t="s">
        <v>6150</v>
      </c>
      <c r="M3796" t="s">
        <v>6160</v>
      </c>
      <c r="N3796" s="1" t="s">
        <v>247</v>
      </c>
    </row>
    <row r="3797" spans="1:14" x14ac:dyDescent="0.3">
      <c r="A3797" s="1" t="s">
        <v>6147</v>
      </c>
      <c r="B3797" t="s">
        <v>6157</v>
      </c>
      <c r="C3797" s="2" t="s">
        <v>6169</v>
      </c>
      <c r="D3797" t="s">
        <v>282</v>
      </c>
      <c r="E3797" s="7" t="s">
        <v>158</v>
      </c>
      <c r="F3797" s="15" t="s">
        <v>118</v>
      </c>
      <c r="G3797" s="5" t="s">
        <v>150</v>
      </c>
      <c r="H3797" s="6" t="s">
        <v>120</v>
      </c>
      <c r="I3797" s="5" t="s">
        <v>6159</v>
      </c>
      <c r="J3797" s="5" t="s">
        <v>120</v>
      </c>
      <c r="K3797" t="s">
        <v>387</v>
      </c>
      <c r="L3797" t="s">
        <v>6150</v>
      </c>
      <c r="M3797" t="s">
        <v>6160</v>
      </c>
      <c r="N3797" s="1" t="s">
        <v>247</v>
      </c>
    </row>
    <row r="3798" spans="1:14" x14ac:dyDescent="0.3">
      <c r="A3798" s="1" t="s">
        <v>6147</v>
      </c>
      <c r="B3798" t="s">
        <v>6157</v>
      </c>
      <c r="C3798" s="2" t="s">
        <v>6170</v>
      </c>
      <c r="D3798" t="s">
        <v>282</v>
      </c>
      <c r="E3798" s="7" t="s">
        <v>158</v>
      </c>
      <c r="F3798" s="15" t="s">
        <v>118</v>
      </c>
      <c r="G3798" s="5" t="s">
        <v>480</v>
      </c>
      <c r="H3798" s="6" t="s">
        <v>120</v>
      </c>
      <c r="I3798" s="5" t="s">
        <v>6159</v>
      </c>
      <c r="J3798" s="5" t="s">
        <v>120</v>
      </c>
      <c r="K3798" t="s">
        <v>254</v>
      </c>
      <c r="L3798" t="s">
        <v>6150</v>
      </c>
      <c r="M3798" t="s">
        <v>6160</v>
      </c>
      <c r="N3798" t="s">
        <v>247</v>
      </c>
    </row>
    <row r="3799" spans="1:14" x14ac:dyDescent="0.3">
      <c r="A3799" s="1" t="s">
        <v>6147</v>
      </c>
      <c r="B3799" t="s">
        <v>6157</v>
      </c>
      <c r="C3799" s="2" t="s">
        <v>6171</v>
      </c>
      <c r="D3799" t="s">
        <v>282</v>
      </c>
      <c r="E3799" s="7" t="s">
        <v>158</v>
      </c>
      <c r="F3799" s="15" t="s">
        <v>118</v>
      </c>
      <c r="G3799" s="5" t="s">
        <v>480</v>
      </c>
      <c r="H3799" s="6" t="s">
        <v>120</v>
      </c>
      <c r="I3799" s="5" t="s">
        <v>6159</v>
      </c>
      <c r="J3799" s="5" t="s">
        <v>120</v>
      </c>
      <c r="K3799" t="s">
        <v>254</v>
      </c>
      <c r="L3799" t="s">
        <v>6150</v>
      </c>
      <c r="M3799" t="s">
        <v>6160</v>
      </c>
      <c r="N3799" s="1" t="s">
        <v>247</v>
      </c>
    </row>
    <row r="3800" spans="1:14" x14ac:dyDescent="0.3">
      <c r="A3800" s="1" t="s">
        <v>6147</v>
      </c>
      <c r="B3800" t="s">
        <v>6157</v>
      </c>
      <c r="C3800" s="2" t="s">
        <v>6172</v>
      </c>
      <c r="D3800" t="s">
        <v>282</v>
      </c>
      <c r="E3800" s="7" t="s">
        <v>158</v>
      </c>
      <c r="F3800" s="15" t="s">
        <v>118</v>
      </c>
      <c r="G3800" s="5" t="s">
        <v>150</v>
      </c>
      <c r="H3800" s="6" t="s">
        <v>120</v>
      </c>
      <c r="I3800" s="5" t="s">
        <v>6159</v>
      </c>
      <c r="J3800" s="5" t="s">
        <v>120</v>
      </c>
      <c r="K3800" t="s">
        <v>387</v>
      </c>
      <c r="L3800" t="s">
        <v>6150</v>
      </c>
      <c r="M3800" t="s">
        <v>6160</v>
      </c>
      <c r="N3800" s="1" t="s">
        <v>247</v>
      </c>
    </row>
    <row r="3801" spans="1:14" x14ac:dyDescent="0.3">
      <c r="A3801" s="1" t="s">
        <v>6147</v>
      </c>
      <c r="B3801" t="s">
        <v>1923</v>
      </c>
      <c r="C3801" s="2" t="s">
        <v>6173</v>
      </c>
      <c r="D3801" t="s">
        <v>282</v>
      </c>
      <c r="E3801" s="8" t="s">
        <v>166</v>
      </c>
      <c r="F3801" s="15" t="s">
        <v>118</v>
      </c>
      <c r="G3801" s="5" t="s">
        <v>480</v>
      </c>
      <c r="H3801" s="6" t="s">
        <v>120</v>
      </c>
      <c r="I3801" s="5" t="s">
        <v>1522</v>
      </c>
      <c r="J3801" s="5" t="s">
        <v>120</v>
      </c>
      <c r="K3801" t="s">
        <v>254</v>
      </c>
      <c r="L3801" t="s">
        <v>6150</v>
      </c>
      <c r="M3801" t="s">
        <v>6174</v>
      </c>
      <c r="N3801" s="1" t="s">
        <v>247</v>
      </c>
    </row>
    <row r="3802" spans="1:14" x14ac:dyDescent="0.3">
      <c r="A3802" s="1" t="s">
        <v>6147</v>
      </c>
      <c r="B3802" t="s">
        <v>6175</v>
      </c>
      <c r="C3802" s="2" t="s">
        <v>6176</v>
      </c>
      <c r="D3802" t="s">
        <v>282</v>
      </c>
      <c r="E3802" s="8" t="s">
        <v>166</v>
      </c>
      <c r="F3802" s="15" t="s">
        <v>118</v>
      </c>
      <c r="G3802" s="5" t="s">
        <v>480</v>
      </c>
      <c r="H3802" s="6" t="s">
        <v>120</v>
      </c>
      <c r="I3802" s="5" t="s">
        <v>6177</v>
      </c>
      <c r="J3802" s="5" t="s">
        <v>120</v>
      </c>
      <c r="K3802" t="s">
        <v>254</v>
      </c>
      <c r="L3802" t="s">
        <v>6150</v>
      </c>
      <c r="M3802" t="s">
        <v>247</v>
      </c>
      <c r="N3802" t="s">
        <v>247</v>
      </c>
    </row>
    <row r="3803" spans="1:14" x14ac:dyDescent="0.3">
      <c r="A3803" s="1" t="s">
        <v>6147</v>
      </c>
      <c r="B3803" t="s">
        <v>6175</v>
      </c>
      <c r="C3803" s="2" t="s">
        <v>6178</v>
      </c>
      <c r="D3803" t="s">
        <v>282</v>
      </c>
      <c r="E3803" s="8" t="s">
        <v>166</v>
      </c>
      <c r="F3803" s="15" t="s">
        <v>118</v>
      </c>
      <c r="G3803" s="5" t="s">
        <v>480</v>
      </c>
      <c r="H3803" s="6" t="s">
        <v>120</v>
      </c>
      <c r="I3803" s="5" t="s">
        <v>6177</v>
      </c>
      <c r="J3803" s="5" t="s">
        <v>120</v>
      </c>
      <c r="K3803" t="s">
        <v>254</v>
      </c>
      <c r="L3803" t="s">
        <v>6150</v>
      </c>
      <c r="M3803" t="s">
        <v>247</v>
      </c>
      <c r="N3803" s="1" t="s">
        <v>247</v>
      </c>
    </row>
    <row r="3804" spans="1:14" x14ac:dyDescent="0.3">
      <c r="A3804" s="1" t="s">
        <v>6147</v>
      </c>
      <c r="B3804" t="s">
        <v>6175</v>
      </c>
      <c r="C3804" s="2" t="s">
        <v>6179</v>
      </c>
      <c r="D3804" t="s">
        <v>282</v>
      </c>
      <c r="E3804" s="8" t="s">
        <v>166</v>
      </c>
      <c r="F3804" s="15" t="s">
        <v>118</v>
      </c>
      <c r="G3804" s="5" t="s">
        <v>480</v>
      </c>
      <c r="H3804" s="6" t="s">
        <v>120</v>
      </c>
      <c r="I3804" s="5" t="s">
        <v>6177</v>
      </c>
      <c r="J3804" s="5" t="s">
        <v>120</v>
      </c>
      <c r="K3804" t="s">
        <v>254</v>
      </c>
      <c r="L3804" t="s">
        <v>6150</v>
      </c>
      <c r="M3804" t="s">
        <v>247</v>
      </c>
      <c r="N3804" s="1" t="s">
        <v>247</v>
      </c>
    </row>
    <row r="3805" spans="1:14" x14ac:dyDescent="0.3">
      <c r="A3805" s="1" t="s">
        <v>6147</v>
      </c>
      <c r="B3805" t="s">
        <v>6175</v>
      </c>
      <c r="C3805" s="2" t="s">
        <v>6180</v>
      </c>
      <c r="D3805" t="s">
        <v>282</v>
      </c>
      <c r="E3805" s="8" t="s">
        <v>166</v>
      </c>
      <c r="F3805" s="15" t="s">
        <v>118</v>
      </c>
      <c r="G3805" s="5" t="s">
        <v>480</v>
      </c>
      <c r="H3805" s="6" t="s">
        <v>120</v>
      </c>
      <c r="I3805" s="5" t="s">
        <v>6177</v>
      </c>
      <c r="J3805" s="5" t="s">
        <v>120</v>
      </c>
      <c r="K3805" t="s">
        <v>254</v>
      </c>
      <c r="L3805" t="s">
        <v>6150</v>
      </c>
      <c r="M3805" t="s">
        <v>247</v>
      </c>
      <c r="N3805" s="1" t="s">
        <v>247</v>
      </c>
    </row>
    <row r="3806" spans="1:14" x14ac:dyDescent="0.3">
      <c r="A3806" s="1" t="s">
        <v>6147</v>
      </c>
      <c r="B3806" t="s">
        <v>6175</v>
      </c>
      <c r="C3806" s="2" t="s">
        <v>6181</v>
      </c>
      <c r="D3806" t="s">
        <v>282</v>
      </c>
      <c r="E3806" s="8" t="s">
        <v>166</v>
      </c>
      <c r="F3806" s="15" t="s">
        <v>118</v>
      </c>
      <c r="G3806" s="5" t="s">
        <v>480</v>
      </c>
      <c r="H3806" s="6" t="s">
        <v>120</v>
      </c>
      <c r="I3806" s="5" t="s">
        <v>6177</v>
      </c>
      <c r="J3806" s="5" t="s">
        <v>120</v>
      </c>
      <c r="K3806" t="s">
        <v>254</v>
      </c>
      <c r="L3806" t="s">
        <v>6150</v>
      </c>
      <c r="M3806" t="s">
        <v>247</v>
      </c>
      <c r="N3806" s="1" t="s">
        <v>247</v>
      </c>
    </row>
    <row r="3807" spans="1:14" x14ac:dyDescent="0.3">
      <c r="A3807" s="1" t="s">
        <v>6147</v>
      </c>
      <c r="B3807" t="s">
        <v>6175</v>
      </c>
      <c r="C3807" s="2" t="s">
        <v>6182</v>
      </c>
      <c r="D3807" t="s">
        <v>282</v>
      </c>
      <c r="E3807" s="8" t="s">
        <v>166</v>
      </c>
      <c r="F3807" s="15" t="s">
        <v>118</v>
      </c>
      <c r="G3807" s="5" t="s">
        <v>480</v>
      </c>
      <c r="H3807" s="6" t="s">
        <v>120</v>
      </c>
      <c r="I3807" s="5" t="s">
        <v>6177</v>
      </c>
      <c r="J3807" s="5" t="s">
        <v>120</v>
      </c>
      <c r="K3807" t="s">
        <v>254</v>
      </c>
      <c r="L3807" t="s">
        <v>6150</v>
      </c>
      <c r="M3807" t="s">
        <v>247</v>
      </c>
      <c r="N3807" t="s">
        <v>247</v>
      </c>
    </row>
    <row r="3808" spans="1:14" x14ac:dyDescent="0.3">
      <c r="A3808" s="1" t="s">
        <v>6147</v>
      </c>
      <c r="B3808" t="s">
        <v>6175</v>
      </c>
      <c r="C3808" s="2" t="s">
        <v>6183</v>
      </c>
      <c r="D3808" t="s">
        <v>282</v>
      </c>
      <c r="E3808" s="8" t="s">
        <v>166</v>
      </c>
      <c r="F3808" s="15" t="s">
        <v>118</v>
      </c>
      <c r="G3808" s="5" t="s">
        <v>480</v>
      </c>
      <c r="H3808" s="6" t="s">
        <v>120</v>
      </c>
      <c r="I3808" s="5" t="s">
        <v>6177</v>
      </c>
      <c r="J3808" s="5" t="s">
        <v>120</v>
      </c>
      <c r="K3808" t="s">
        <v>254</v>
      </c>
      <c r="L3808" t="s">
        <v>6150</v>
      </c>
      <c r="M3808" t="s">
        <v>247</v>
      </c>
      <c r="N3808" t="s">
        <v>247</v>
      </c>
    </row>
    <row r="3809" spans="1:14" x14ac:dyDescent="0.3">
      <c r="A3809" s="1" t="s">
        <v>6147</v>
      </c>
      <c r="B3809" t="s">
        <v>6175</v>
      </c>
      <c r="C3809" s="2" t="s">
        <v>6184</v>
      </c>
      <c r="D3809" t="s">
        <v>282</v>
      </c>
      <c r="E3809" s="8" t="s">
        <v>166</v>
      </c>
      <c r="F3809" s="15" t="s">
        <v>118</v>
      </c>
      <c r="G3809" s="5" t="s">
        <v>480</v>
      </c>
      <c r="H3809" s="6" t="s">
        <v>120</v>
      </c>
      <c r="I3809" s="5" t="s">
        <v>6177</v>
      </c>
      <c r="J3809" s="5" t="s">
        <v>120</v>
      </c>
      <c r="K3809" t="s">
        <v>254</v>
      </c>
      <c r="L3809" t="s">
        <v>6150</v>
      </c>
      <c r="M3809" t="s">
        <v>247</v>
      </c>
      <c r="N3809" t="s">
        <v>247</v>
      </c>
    </row>
    <row r="3810" spans="1:14" x14ac:dyDescent="0.3">
      <c r="A3810" s="1" t="s">
        <v>6147</v>
      </c>
      <c r="B3810" t="s">
        <v>6175</v>
      </c>
      <c r="C3810" s="2" t="s">
        <v>6185</v>
      </c>
      <c r="D3810" t="s">
        <v>282</v>
      </c>
      <c r="E3810" s="8" t="s">
        <v>166</v>
      </c>
      <c r="F3810" s="15" t="s">
        <v>118</v>
      </c>
      <c r="G3810" s="5" t="s">
        <v>480</v>
      </c>
      <c r="H3810" s="6" t="s">
        <v>120</v>
      </c>
      <c r="I3810" s="5" t="s">
        <v>6177</v>
      </c>
      <c r="J3810" s="5" t="s">
        <v>120</v>
      </c>
      <c r="K3810" t="s">
        <v>254</v>
      </c>
      <c r="L3810" t="s">
        <v>6150</v>
      </c>
      <c r="M3810" t="s">
        <v>247</v>
      </c>
      <c r="N3810" s="1" t="s">
        <v>247</v>
      </c>
    </row>
    <row r="3811" spans="1:14" x14ac:dyDescent="0.3">
      <c r="A3811" s="1" t="s">
        <v>6147</v>
      </c>
      <c r="B3811" t="s">
        <v>6186</v>
      </c>
      <c r="C3811" s="2" t="s">
        <v>6187</v>
      </c>
      <c r="D3811" t="s">
        <v>282</v>
      </c>
      <c r="E3811" s="7" t="s">
        <v>158</v>
      </c>
      <c r="F3811" s="15" t="s">
        <v>118</v>
      </c>
      <c r="G3811" s="5" t="s">
        <v>480</v>
      </c>
      <c r="H3811" s="6" t="s">
        <v>120</v>
      </c>
      <c r="I3811" s="5" t="s">
        <v>156</v>
      </c>
      <c r="J3811" s="5" t="s">
        <v>120</v>
      </c>
      <c r="K3811" t="s">
        <v>254</v>
      </c>
      <c r="L3811" t="s">
        <v>6150</v>
      </c>
      <c r="M3811" t="s">
        <v>6150</v>
      </c>
      <c r="N3811" s="1" t="s">
        <v>247</v>
      </c>
    </row>
    <row r="3812" spans="1:14" x14ac:dyDescent="0.3">
      <c r="A3812" s="1" t="s">
        <v>6147</v>
      </c>
      <c r="B3812" t="s">
        <v>6186</v>
      </c>
      <c r="C3812" s="2" t="s">
        <v>6188</v>
      </c>
      <c r="D3812" t="s">
        <v>282</v>
      </c>
      <c r="E3812" s="7" t="s">
        <v>158</v>
      </c>
      <c r="F3812" s="15" t="s">
        <v>118</v>
      </c>
      <c r="G3812" s="5" t="s">
        <v>480</v>
      </c>
      <c r="H3812" s="6" t="s">
        <v>120</v>
      </c>
      <c r="I3812" s="5" t="s">
        <v>156</v>
      </c>
      <c r="J3812" s="5" t="s">
        <v>120</v>
      </c>
      <c r="K3812" t="s">
        <v>254</v>
      </c>
      <c r="L3812" t="s">
        <v>6150</v>
      </c>
      <c r="M3812" t="s">
        <v>6150</v>
      </c>
      <c r="N3812" s="1" t="s">
        <v>247</v>
      </c>
    </row>
    <row r="3813" spans="1:14" x14ac:dyDescent="0.3">
      <c r="A3813" s="1" t="s">
        <v>6147</v>
      </c>
      <c r="B3813" t="s">
        <v>6189</v>
      </c>
      <c r="C3813" s="2" t="s">
        <v>6190</v>
      </c>
      <c r="D3813" t="s">
        <v>282</v>
      </c>
      <c r="E3813" s="7" t="s">
        <v>158</v>
      </c>
      <c r="F3813" s="15" t="s">
        <v>118</v>
      </c>
      <c r="G3813" s="5" t="s">
        <v>468</v>
      </c>
      <c r="H3813" s="6" t="s">
        <v>120</v>
      </c>
      <c r="I3813" s="9" t="s">
        <v>6191</v>
      </c>
      <c r="J3813" s="5" t="s">
        <v>120</v>
      </c>
      <c r="K3813" t="s">
        <v>238</v>
      </c>
      <c r="L3813" t="s">
        <v>6150</v>
      </c>
      <c r="M3813" t="s">
        <v>6192</v>
      </c>
      <c r="N3813" t="s">
        <v>247</v>
      </c>
    </row>
    <row r="3814" spans="1:14" x14ac:dyDescent="0.3">
      <c r="A3814" s="1" t="s">
        <v>6147</v>
      </c>
      <c r="B3814" t="s">
        <v>6189</v>
      </c>
      <c r="C3814" s="2" t="s">
        <v>6193</v>
      </c>
      <c r="D3814" t="s">
        <v>282</v>
      </c>
      <c r="E3814" s="7" t="s">
        <v>158</v>
      </c>
      <c r="F3814" s="15" t="s">
        <v>118</v>
      </c>
      <c r="G3814" s="5" t="s">
        <v>480</v>
      </c>
      <c r="H3814" s="6" t="s">
        <v>120</v>
      </c>
      <c r="I3814" s="9" t="s">
        <v>6191</v>
      </c>
      <c r="J3814" s="5" t="s">
        <v>120</v>
      </c>
      <c r="K3814" t="s">
        <v>254</v>
      </c>
      <c r="L3814" t="s">
        <v>6150</v>
      </c>
      <c r="M3814" t="s">
        <v>6192</v>
      </c>
      <c r="N3814" t="s">
        <v>247</v>
      </c>
    </row>
    <row r="3815" spans="1:14" x14ac:dyDescent="0.3">
      <c r="A3815" s="1" t="s">
        <v>6147</v>
      </c>
      <c r="B3815" t="s">
        <v>6189</v>
      </c>
      <c r="C3815" s="2" t="s">
        <v>6194</v>
      </c>
      <c r="D3815" t="s">
        <v>282</v>
      </c>
      <c r="E3815" s="7" t="s">
        <v>158</v>
      </c>
      <c r="F3815" s="15" t="s">
        <v>118</v>
      </c>
      <c r="G3815" s="5" t="s">
        <v>480</v>
      </c>
      <c r="H3815" s="6" t="s">
        <v>120</v>
      </c>
      <c r="I3815" s="9" t="s">
        <v>6191</v>
      </c>
      <c r="J3815" s="5" t="s">
        <v>120</v>
      </c>
      <c r="K3815" t="s">
        <v>254</v>
      </c>
      <c r="L3815" t="s">
        <v>6150</v>
      </c>
      <c r="M3815" t="s">
        <v>6192</v>
      </c>
      <c r="N3815" s="1" t="s">
        <v>247</v>
      </c>
    </row>
    <row r="3816" spans="1:14" x14ac:dyDescent="0.3">
      <c r="A3816" s="1" t="s">
        <v>6147</v>
      </c>
      <c r="B3816" t="s">
        <v>6189</v>
      </c>
      <c r="C3816" s="2" t="s">
        <v>6195</v>
      </c>
      <c r="D3816" t="s">
        <v>282</v>
      </c>
      <c r="E3816" s="7" t="s">
        <v>158</v>
      </c>
      <c r="F3816" s="15" t="s">
        <v>118</v>
      </c>
      <c r="G3816" s="5" t="s">
        <v>480</v>
      </c>
      <c r="H3816" s="6" t="s">
        <v>120</v>
      </c>
      <c r="I3816" s="9" t="s">
        <v>6191</v>
      </c>
      <c r="J3816" s="5" t="s">
        <v>120</v>
      </c>
      <c r="K3816" t="s">
        <v>254</v>
      </c>
      <c r="L3816" t="s">
        <v>6150</v>
      </c>
      <c r="M3816" t="s">
        <v>6192</v>
      </c>
      <c r="N3816" s="1" t="s">
        <v>247</v>
      </c>
    </row>
    <row r="3817" spans="1:14" x14ac:dyDescent="0.3">
      <c r="A3817" s="1" t="s">
        <v>6147</v>
      </c>
      <c r="B3817" t="s">
        <v>6196</v>
      </c>
      <c r="C3817" s="2" t="s">
        <v>6197</v>
      </c>
      <c r="D3817" t="s">
        <v>282</v>
      </c>
      <c r="E3817" s="7" t="s">
        <v>158</v>
      </c>
      <c r="F3817" s="15" t="s">
        <v>118</v>
      </c>
      <c r="G3817" s="5" t="s">
        <v>6198</v>
      </c>
      <c r="H3817" s="6" t="s">
        <v>120</v>
      </c>
      <c r="I3817" s="9" t="s">
        <v>1477</v>
      </c>
      <c r="J3817" s="5" t="s">
        <v>120</v>
      </c>
      <c r="K3817" t="s">
        <v>254</v>
      </c>
      <c r="L3817" t="s">
        <v>6155</v>
      </c>
      <c r="M3817" t="s">
        <v>2388</v>
      </c>
      <c r="N3817" s="1" t="s">
        <v>247</v>
      </c>
    </row>
    <row r="3818" spans="1:14" x14ac:dyDescent="0.3">
      <c r="A3818" s="1" t="s">
        <v>6147</v>
      </c>
      <c r="B3818" t="s">
        <v>6196</v>
      </c>
      <c r="C3818" s="2" t="s">
        <v>6199</v>
      </c>
      <c r="D3818" t="s">
        <v>282</v>
      </c>
      <c r="E3818" s="7" t="s">
        <v>158</v>
      </c>
      <c r="F3818" s="15" t="s">
        <v>118</v>
      </c>
      <c r="G3818" s="5" t="s">
        <v>6198</v>
      </c>
      <c r="H3818" s="6" t="s">
        <v>120</v>
      </c>
      <c r="I3818" s="9" t="s">
        <v>1477</v>
      </c>
      <c r="J3818" s="5" t="s">
        <v>120</v>
      </c>
      <c r="K3818" t="s">
        <v>254</v>
      </c>
      <c r="L3818" t="s">
        <v>6155</v>
      </c>
      <c r="M3818" t="s">
        <v>2388</v>
      </c>
      <c r="N3818" t="s">
        <v>247</v>
      </c>
    </row>
    <row r="3819" spans="1:14" x14ac:dyDescent="0.3">
      <c r="A3819" s="1" t="s">
        <v>6147</v>
      </c>
      <c r="B3819" t="s">
        <v>6200</v>
      </c>
      <c r="C3819" s="2" t="s">
        <v>6201</v>
      </c>
      <c r="D3819" t="s">
        <v>282</v>
      </c>
      <c r="E3819" s="7" t="s">
        <v>158</v>
      </c>
      <c r="F3819" s="15" t="s">
        <v>118</v>
      </c>
      <c r="G3819" s="5" t="s">
        <v>6202</v>
      </c>
      <c r="H3819" s="6" t="s">
        <v>120</v>
      </c>
      <c r="I3819" s="9" t="s">
        <v>1477</v>
      </c>
      <c r="J3819" s="5" t="s">
        <v>120</v>
      </c>
      <c r="K3819" t="s">
        <v>254</v>
      </c>
      <c r="L3819" t="s">
        <v>6203</v>
      </c>
      <c r="M3819" t="s">
        <v>2388</v>
      </c>
      <c r="N3819" s="1" t="s">
        <v>247</v>
      </c>
    </row>
    <row r="3820" spans="1:14" x14ac:dyDescent="0.3">
      <c r="A3820" s="1" t="s">
        <v>6147</v>
      </c>
      <c r="B3820" t="s">
        <v>6200</v>
      </c>
      <c r="C3820" s="2" t="s">
        <v>6204</v>
      </c>
      <c r="D3820" t="s">
        <v>282</v>
      </c>
      <c r="E3820" s="7" t="s">
        <v>158</v>
      </c>
      <c r="F3820" s="15" t="s">
        <v>118</v>
      </c>
      <c r="G3820" s="5" t="s">
        <v>6202</v>
      </c>
      <c r="H3820" s="6" t="s">
        <v>120</v>
      </c>
      <c r="I3820" s="9" t="s">
        <v>1477</v>
      </c>
      <c r="J3820" s="5" t="s">
        <v>120</v>
      </c>
      <c r="K3820" t="s">
        <v>254</v>
      </c>
      <c r="L3820" t="s">
        <v>6203</v>
      </c>
      <c r="M3820" t="s">
        <v>2388</v>
      </c>
      <c r="N3820" s="1" t="s">
        <v>247</v>
      </c>
    </row>
    <row r="3821" spans="1:14" x14ac:dyDescent="0.3">
      <c r="A3821" s="1" t="s">
        <v>6147</v>
      </c>
      <c r="B3821" t="s">
        <v>6200</v>
      </c>
      <c r="C3821" s="2" t="s">
        <v>6205</v>
      </c>
      <c r="D3821" t="s">
        <v>282</v>
      </c>
      <c r="E3821" s="7" t="s">
        <v>158</v>
      </c>
      <c r="F3821" s="15" t="s">
        <v>118</v>
      </c>
      <c r="G3821" s="5" t="s">
        <v>6202</v>
      </c>
      <c r="H3821" s="6" t="s">
        <v>120</v>
      </c>
      <c r="I3821" s="9" t="s">
        <v>1477</v>
      </c>
      <c r="J3821" s="5" t="s">
        <v>120</v>
      </c>
      <c r="K3821" t="s">
        <v>238</v>
      </c>
      <c r="L3821" t="s">
        <v>6203</v>
      </c>
      <c r="M3821" t="s">
        <v>2388</v>
      </c>
      <c r="N3821" s="1" t="s">
        <v>247</v>
      </c>
    </row>
    <row r="3822" spans="1:14" x14ac:dyDescent="0.3">
      <c r="A3822" s="1" t="s">
        <v>6147</v>
      </c>
      <c r="B3822" t="s">
        <v>6200</v>
      </c>
      <c r="C3822" s="2" t="s">
        <v>6206</v>
      </c>
      <c r="D3822" t="s">
        <v>282</v>
      </c>
      <c r="E3822" s="7" t="s">
        <v>158</v>
      </c>
      <c r="F3822" s="15" t="s">
        <v>118</v>
      </c>
      <c r="G3822" s="5" t="s">
        <v>6202</v>
      </c>
      <c r="H3822" s="6" t="s">
        <v>120</v>
      </c>
      <c r="I3822" s="9" t="s">
        <v>1477</v>
      </c>
      <c r="J3822" s="5" t="s">
        <v>120</v>
      </c>
      <c r="K3822" t="s">
        <v>254</v>
      </c>
      <c r="L3822" t="s">
        <v>6203</v>
      </c>
      <c r="M3822" t="s">
        <v>2388</v>
      </c>
      <c r="N3822" t="s">
        <v>247</v>
      </c>
    </row>
    <row r="3823" spans="1:14" x14ac:dyDescent="0.3">
      <c r="A3823" s="1" t="s">
        <v>6147</v>
      </c>
      <c r="B3823" t="s">
        <v>6200</v>
      </c>
      <c r="C3823" s="2" t="s">
        <v>6207</v>
      </c>
      <c r="D3823" t="s">
        <v>282</v>
      </c>
      <c r="E3823" s="7" t="s">
        <v>158</v>
      </c>
      <c r="F3823" s="15" t="s">
        <v>118</v>
      </c>
      <c r="G3823" s="5" t="s">
        <v>6202</v>
      </c>
      <c r="H3823" s="6" t="s">
        <v>120</v>
      </c>
      <c r="I3823" s="9" t="s">
        <v>1477</v>
      </c>
      <c r="J3823" s="5" t="s">
        <v>120</v>
      </c>
      <c r="K3823" t="s">
        <v>235</v>
      </c>
      <c r="L3823" t="s">
        <v>6203</v>
      </c>
      <c r="M3823" t="s">
        <v>2388</v>
      </c>
      <c r="N3823" t="s">
        <v>247</v>
      </c>
    </row>
    <row r="3824" spans="1:14" x14ac:dyDescent="0.3">
      <c r="A3824" s="1" t="s">
        <v>6147</v>
      </c>
      <c r="B3824" t="s">
        <v>6200</v>
      </c>
      <c r="C3824" s="2" t="s">
        <v>6208</v>
      </c>
      <c r="D3824" t="s">
        <v>282</v>
      </c>
      <c r="E3824" s="7" t="s">
        <v>158</v>
      </c>
      <c r="F3824" s="15" t="s">
        <v>118</v>
      </c>
      <c r="G3824" s="5" t="s">
        <v>6202</v>
      </c>
      <c r="H3824" s="6" t="s">
        <v>120</v>
      </c>
      <c r="I3824" s="9" t="s">
        <v>1477</v>
      </c>
      <c r="J3824" s="5" t="s">
        <v>120</v>
      </c>
      <c r="K3824" t="s">
        <v>254</v>
      </c>
      <c r="L3824" t="s">
        <v>6203</v>
      </c>
      <c r="M3824" t="s">
        <v>2388</v>
      </c>
      <c r="N3824" t="s">
        <v>247</v>
      </c>
    </row>
    <row r="3825" spans="1:14" x14ac:dyDescent="0.3">
      <c r="A3825" s="1" t="s">
        <v>6147</v>
      </c>
      <c r="B3825" t="s">
        <v>6200</v>
      </c>
      <c r="C3825" s="2" t="s">
        <v>6209</v>
      </c>
      <c r="D3825" t="s">
        <v>282</v>
      </c>
      <c r="E3825" s="7" t="s">
        <v>158</v>
      </c>
      <c r="F3825" s="15" t="s">
        <v>118</v>
      </c>
      <c r="G3825" s="5" t="s">
        <v>6202</v>
      </c>
      <c r="H3825" s="6" t="s">
        <v>120</v>
      </c>
      <c r="I3825" s="9" t="s">
        <v>1477</v>
      </c>
      <c r="J3825" s="5" t="s">
        <v>120</v>
      </c>
      <c r="K3825" t="s">
        <v>254</v>
      </c>
      <c r="L3825" t="s">
        <v>6203</v>
      </c>
      <c r="M3825" t="s">
        <v>2388</v>
      </c>
      <c r="N3825" s="1" t="s">
        <v>247</v>
      </c>
    </row>
    <row r="3826" spans="1:14" x14ac:dyDescent="0.3">
      <c r="A3826" s="1" t="s">
        <v>6147</v>
      </c>
      <c r="B3826" t="s">
        <v>6210</v>
      </c>
      <c r="C3826" s="2" t="s">
        <v>6211</v>
      </c>
      <c r="D3826" t="s">
        <v>282</v>
      </c>
      <c r="E3826" s="7" t="s">
        <v>158</v>
      </c>
      <c r="F3826" s="15" t="s">
        <v>118</v>
      </c>
      <c r="G3826" s="5" t="s">
        <v>480</v>
      </c>
      <c r="H3826" s="6" t="s">
        <v>120</v>
      </c>
      <c r="I3826" s="9" t="s">
        <v>2158</v>
      </c>
      <c r="J3826" s="5" t="s">
        <v>120</v>
      </c>
      <c r="K3826" t="s">
        <v>254</v>
      </c>
      <c r="L3826" t="s">
        <v>6150</v>
      </c>
      <c r="M3826" t="s">
        <v>6212</v>
      </c>
      <c r="N3826" t="s">
        <v>247</v>
      </c>
    </row>
    <row r="3827" spans="1:14" x14ac:dyDescent="0.3">
      <c r="A3827" s="1" t="s">
        <v>6147</v>
      </c>
      <c r="B3827" t="s">
        <v>6210</v>
      </c>
      <c r="C3827" s="2" t="s">
        <v>6213</v>
      </c>
      <c r="D3827" t="s">
        <v>282</v>
      </c>
      <c r="E3827" s="7" t="s">
        <v>158</v>
      </c>
      <c r="F3827" s="15" t="s">
        <v>118</v>
      </c>
      <c r="G3827" s="5" t="s">
        <v>480</v>
      </c>
      <c r="H3827" s="6" t="s">
        <v>120</v>
      </c>
      <c r="I3827" s="9" t="s">
        <v>2158</v>
      </c>
      <c r="J3827" s="5" t="s">
        <v>120</v>
      </c>
      <c r="K3827" t="s">
        <v>254</v>
      </c>
      <c r="L3827" t="s">
        <v>6150</v>
      </c>
      <c r="M3827" t="s">
        <v>6212</v>
      </c>
      <c r="N3827" s="1" t="s">
        <v>247</v>
      </c>
    </row>
    <row r="3828" spans="1:14" x14ac:dyDescent="0.3">
      <c r="A3828" s="1" t="s">
        <v>6147</v>
      </c>
      <c r="B3828" t="s">
        <v>6210</v>
      </c>
      <c r="C3828" s="2" t="s">
        <v>6214</v>
      </c>
      <c r="D3828" t="s">
        <v>282</v>
      </c>
      <c r="E3828" s="7" t="s">
        <v>158</v>
      </c>
      <c r="F3828" s="15" t="s">
        <v>118</v>
      </c>
      <c r="G3828" s="5" t="s">
        <v>299</v>
      </c>
      <c r="H3828" s="6" t="s">
        <v>120</v>
      </c>
      <c r="I3828" s="9" t="s">
        <v>2158</v>
      </c>
      <c r="J3828" s="5" t="s">
        <v>120</v>
      </c>
      <c r="K3828" t="s">
        <v>235</v>
      </c>
      <c r="L3828" t="s">
        <v>6150</v>
      </c>
      <c r="M3828" t="s">
        <v>6212</v>
      </c>
      <c r="N3828" s="1" t="s">
        <v>247</v>
      </c>
    </row>
    <row r="3829" spans="1:14" x14ac:dyDescent="0.3">
      <c r="A3829" s="1" t="s">
        <v>6147</v>
      </c>
      <c r="B3829" t="s">
        <v>6210</v>
      </c>
      <c r="C3829" s="2" t="s">
        <v>6215</v>
      </c>
      <c r="D3829" t="s">
        <v>282</v>
      </c>
      <c r="E3829" s="7" t="s">
        <v>158</v>
      </c>
      <c r="F3829" s="15" t="s">
        <v>118</v>
      </c>
      <c r="G3829" s="5" t="s">
        <v>480</v>
      </c>
      <c r="H3829" s="6" t="s">
        <v>120</v>
      </c>
      <c r="I3829" s="9" t="s">
        <v>2158</v>
      </c>
      <c r="J3829" s="5" t="s">
        <v>120</v>
      </c>
      <c r="K3829" t="s">
        <v>254</v>
      </c>
      <c r="L3829" t="s">
        <v>6150</v>
      </c>
      <c r="M3829" t="s">
        <v>6212</v>
      </c>
      <c r="N3829" s="1" t="s">
        <v>247</v>
      </c>
    </row>
    <row r="3830" spans="1:14" x14ac:dyDescent="0.3">
      <c r="A3830" s="1" t="s">
        <v>6147</v>
      </c>
      <c r="B3830" t="s">
        <v>6210</v>
      </c>
      <c r="C3830" s="2" t="s">
        <v>6216</v>
      </c>
      <c r="D3830" t="s">
        <v>282</v>
      </c>
      <c r="E3830" s="7" t="s">
        <v>158</v>
      </c>
      <c r="F3830" s="15" t="s">
        <v>118</v>
      </c>
      <c r="G3830" s="5" t="s">
        <v>480</v>
      </c>
      <c r="H3830" s="6" t="s">
        <v>120</v>
      </c>
      <c r="I3830" s="9" t="s">
        <v>2158</v>
      </c>
      <c r="J3830" s="5" t="s">
        <v>120</v>
      </c>
      <c r="K3830" t="s">
        <v>254</v>
      </c>
      <c r="L3830" t="s">
        <v>6150</v>
      </c>
      <c r="M3830" t="s">
        <v>6212</v>
      </c>
      <c r="N3830" s="1" t="s">
        <v>247</v>
      </c>
    </row>
    <row r="3831" spans="1:14" x14ac:dyDescent="0.3">
      <c r="A3831" s="1" t="s">
        <v>6147</v>
      </c>
      <c r="B3831" t="s">
        <v>6210</v>
      </c>
      <c r="C3831" s="2" t="s">
        <v>6217</v>
      </c>
      <c r="D3831" t="s">
        <v>282</v>
      </c>
      <c r="E3831" s="7" t="s">
        <v>158</v>
      </c>
      <c r="F3831" s="15" t="s">
        <v>118</v>
      </c>
      <c r="G3831" s="5" t="s">
        <v>480</v>
      </c>
      <c r="H3831" s="6" t="s">
        <v>120</v>
      </c>
      <c r="I3831" s="9" t="s">
        <v>2158</v>
      </c>
      <c r="J3831" s="5" t="s">
        <v>120</v>
      </c>
      <c r="K3831" t="s">
        <v>254</v>
      </c>
      <c r="L3831" t="s">
        <v>6150</v>
      </c>
      <c r="M3831" t="s">
        <v>6212</v>
      </c>
      <c r="N3831" s="1" t="s">
        <v>247</v>
      </c>
    </row>
    <row r="3832" spans="1:14" x14ac:dyDescent="0.3">
      <c r="A3832" s="1" t="s">
        <v>6147</v>
      </c>
      <c r="B3832" t="s">
        <v>6218</v>
      </c>
      <c r="C3832" s="2" t="s">
        <v>6219</v>
      </c>
      <c r="D3832" t="s">
        <v>282</v>
      </c>
      <c r="E3832" s="7" t="s">
        <v>158</v>
      </c>
      <c r="F3832" s="15" t="s">
        <v>118</v>
      </c>
      <c r="G3832" s="5" t="s">
        <v>480</v>
      </c>
      <c r="H3832" s="6" t="s">
        <v>120</v>
      </c>
      <c r="I3832" s="9" t="s">
        <v>6220</v>
      </c>
      <c r="J3832" s="4" t="s">
        <v>121</v>
      </c>
      <c r="K3832" t="s">
        <v>230</v>
      </c>
      <c r="L3832" t="s">
        <v>6150</v>
      </c>
      <c r="M3832" s="16" t="s">
        <v>6221</v>
      </c>
      <c r="N3832" s="1" t="s">
        <v>247</v>
      </c>
    </row>
    <row r="3833" spans="1:14" x14ac:dyDescent="0.3">
      <c r="A3833" s="1" t="s">
        <v>6147</v>
      </c>
      <c r="B3833" t="s">
        <v>6218</v>
      </c>
      <c r="C3833" s="2" t="s">
        <v>6222</v>
      </c>
      <c r="D3833" t="s">
        <v>282</v>
      </c>
      <c r="E3833" s="8" t="s">
        <v>166</v>
      </c>
      <c r="F3833" s="15" t="s">
        <v>118</v>
      </c>
      <c r="G3833" s="5" t="s">
        <v>480</v>
      </c>
      <c r="H3833" s="6" t="s">
        <v>120</v>
      </c>
      <c r="I3833" s="9" t="s">
        <v>6220</v>
      </c>
      <c r="J3833" s="4" t="s">
        <v>121</v>
      </c>
      <c r="K3833" t="s">
        <v>230</v>
      </c>
      <c r="L3833" t="s">
        <v>6150</v>
      </c>
      <c r="M3833" s="16" t="s">
        <v>6221</v>
      </c>
      <c r="N3833" t="s">
        <v>247</v>
      </c>
    </row>
    <row r="3834" spans="1:14" x14ac:dyDescent="0.3">
      <c r="A3834" s="1" t="s">
        <v>143</v>
      </c>
      <c r="B3834" t="s">
        <v>6223</v>
      </c>
      <c r="C3834" s="2" t="s">
        <v>97</v>
      </c>
      <c r="D3834" t="s">
        <v>470</v>
      </c>
      <c r="E3834" s="7" t="s">
        <v>158</v>
      </c>
      <c r="F3834" s="15" t="s">
        <v>118</v>
      </c>
      <c r="G3834" s="5" t="s">
        <v>216</v>
      </c>
      <c r="H3834" s="6" t="s">
        <v>120</v>
      </c>
      <c r="I3834" s="5" t="s">
        <v>6224</v>
      </c>
      <c r="J3834" s="5" t="s">
        <v>120</v>
      </c>
      <c r="K3834" t="s">
        <v>230</v>
      </c>
      <c r="L3834" t="s">
        <v>6225</v>
      </c>
      <c r="M3834" t="s">
        <v>6225</v>
      </c>
      <c r="N3834" s="1" t="s">
        <v>247</v>
      </c>
    </row>
    <row r="3835" spans="1:14" x14ac:dyDescent="0.3">
      <c r="A3835" s="1" t="s">
        <v>143</v>
      </c>
      <c r="B3835" t="s">
        <v>6226</v>
      </c>
      <c r="C3835" s="2" t="s">
        <v>6227</v>
      </c>
      <c r="D3835" t="s">
        <v>282</v>
      </c>
      <c r="E3835" s="7" t="s">
        <v>158</v>
      </c>
      <c r="F3835" s="15" t="s">
        <v>118</v>
      </c>
      <c r="G3835" s="5" t="s">
        <v>216</v>
      </c>
      <c r="H3835" s="6" t="s">
        <v>120</v>
      </c>
      <c r="I3835" s="5" t="s">
        <v>6224</v>
      </c>
      <c r="J3835" s="5" t="s">
        <v>120</v>
      </c>
      <c r="K3835" t="s">
        <v>254</v>
      </c>
      <c r="L3835" t="s">
        <v>6225</v>
      </c>
      <c r="M3835" t="s">
        <v>6225</v>
      </c>
      <c r="N3835" s="1" t="s">
        <v>247</v>
      </c>
    </row>
    <row r="3836" spans="1:14" x14ac:dyDescent="0.3">
      <c r="A3836" s="1" t="s">
        <v>143</v>
      </c>
      <c r="B3836" t="s">
        <v>6226</v>
      </c>
      <c r="C3836" s="2" t="s">
        <v>6228</v>
      </c>
      <c r="D3836" t="s">
        <v>282</v>
      </c>
      <c r="E3836" s="7" t="s">
        <v>158</v>
      </c>
      <c r="F3836" s="15" t="s">
        <v>118</v>
      </c>
      <c r="G3836" s="5" t="s">
        <v>216</v>
      </c>
      <c r="H3836" s="6" t="s">
        <v>120</v>
      </c>
      <c r="I3836" s="5" t="s">
        <v>6224</v>
      </c>
      <c r="J3836" s="5" t="s">
        <v>120</v>
      </c>
      <c r="K3836" t="s">
        <v>254</v>
      </c>
      <c r="L3836" t="s">
        <v>6225</v>
      </c>
      <c r="M3836" t="s">
        <v>6225</v>
      </c>
      <c r="N3836" s="1" t="s">
        <v>247</v>
      </c>
    </row>
    <row r="3837" spans="1:14" x14ac:dyDescent="0.3">
      <c r="A3837" s="1" t="s">
        <v>143</v>
      </c>
      <c r="B3837" t="s">
        <v>6226</v>
      </c>
      <c r="C3837" s="2" t="s">
        <v>6229</v>
      </c>
      <c r="D3837" t="s">
        <v>282</v>
      </c>
      <c r="E3837" s="7" t="s">
        <v>158</v>
      </c>
      <c r="F3837" s="15" t="s">
        <v>118</v>
      </c>
      <c r="G3837" s="5" t="s">
        <v>601</v>
      </c>
      <c r="H3837" s="6" t="s">
        <v>120</v>
      </c>
      <c r="I3837" s="5" t="s">
        <v>6224</v>
      </c>
      <c r="J3837" s="5" t="s">
        <v>120</v>
      </c>
      <c r="K3837" t="s">
        <v>387</v>
      </c>
      <c r="L3837" t="s">
        <v>6225</v>
      </c>
      <c r="M3837" t="s">
        <v>6225</v>
      </c>
      <c r="N3837" s="1" t="s">
        <v>247</v>
      </c>
    </row>
    <row r="3838" spans="1:14" x14ac:dyDescent="0.3">
      <c r="A3838" s="1" t="s">
        <v>143</v>
      </c>
      <c r="B3838" t="s">
        <v>6226</v>
      </c>
      <c r="C3838" s="2" t="s">
        <v>6230</v>
      </c>
      <c r="D3838" t="s">
        <v>282</v>
      </c>
      <c r="E3838" s="7" t="s">
        <v>158</v>
      </c>
      <c r="F3838" s="15" t="s">
        <v>118</v>
      </c>
      <c r="G3838" s="5" t="s">
        <v>216</v>
      </c>
      <c r="H3838" s="6" t="s">
        <v>120</v>
      </c>
      <c r="I3838" s="5" t="s">
        <v>6224</v>
      </c>
      <c r="J3838" s="5" t="s">
        <v>120</v>
      </c>
      <c r="K3838" t="s">
        <v>254</v>
      </c>
      <c r="L3838" t="s">
        <v>6225</v>
      </c>
      <c r="M3838" t="s">
        <v>6225</v>
      </c>
      <c r="N3838" s="1" t="s">
        <v>247</v>
      </c>
    </row>
    <row r="3839" spans="1:14" x14ac:dyDescent="0.3">
      <c r="A3839" s="1" t="s">
        <v>143</v>
      </c>
      <c r="B3839" t="s">
        <v>6231</v>
      </c>
      <c r="C3839" s="2" t="s">
        <v>6232</v>
      </c>
      <c r="D3839" t="s">
        <v>282</v>
      </c>
      <c r="E3839" s="8" t="s">
        <v>166</v>
      </c>
      <c r="F3839" s="15" t="s">
        <v>118</v>
      </c>
      <c r="G3839" s="5" t="s">
        <v>216</v>
      </c>
      <c r="H3839" s="6" t="s">
        <v>120</v>
      </c>
      <c r="I3839" s="5" t="s">
        <v>156</v>
      </c>
      <c r="J3839" s="5" t="s">
        <v>120</v>
      </c>
      <c r="K3839" t="s">
        <v>254</v>
      </c>
      <c r="L3839" t="s">
        <v>6233</v>
      </c>
      <c r="M3839" t="s">
        <v>6225</v>
      </c>
      <c r="N3839" s="1" t="s">
        <v>247</v>
      </c>
    </row>
    <row r="3840" spans="1:14" x14ac:dyDescent="0.3">
      <c r="A3840" s="1" t="s">
        <v>143</v>
      </c>
      <c r="B3840" t="s">
        <v>6231</v>
      </c>
      <c r="C3840" s="2" t="s">
        <v>6234</v>
      </c>
      <c r="D3840" t="s">
        <v>282</v>
      </c>
      <c r="E3840" s="8" t="s">
        <v>166</v>
      </c>
      <c r="F3840" s="15" t="s">
        <v>118</v>
      </c>
      <c r="G3840" s="5" t="s">
        <v>216</v>
      </c>
      <c r="H3840" s="6" t="s">
        <v>120</v>
      </c>
      <c r="I3840" s="5" t="s">
        <v>156</v>
      </c>
      <c r="J3840" s="5" t="s">
        <v>120</v>
      </c>
      <c r="K3840" t="s">
        <v>254</v>
      </c>
      <c r="L3840" t="s">
        <v>6233</v>
      </c>
      <c r="M3840" t="s">
        <v>6225</v>
      </c>
      <c r="N3840" t="s">
        <v>247</v>
      </c>
    </row>
    <row r="3841" spans="1:14" x14ac:dyDescent="0.3">
      <c r="A3841" s="1" t="s">
        <v>143</v>
      </c>
      <c r="B3841" t="s">
        <v>6231</v>
      </c>
      <c r="C3841" s="2" t="s">
        <v>6235</v>
      </c>
      <c r="D3841" t="s">
        <v>282</v>
      </c>
      <c r="E3841" s="8" t="s">
        <v>166</v>
      </c>
      <c r="F3841" s="15" t="s">
        <v>118</v>
      </c>
      <c r="G3841" s="5" t="s">
        <v>216</v>
      </c>
      <c r="H3841" s="6" t="s">
        <v>120</v>
      </c>
      <c r="I3841" s="5" t="s">
        <v>156</v>
      </c>
      <c r="J3841" s="5" t="s">
        <v>120</v>
      </c>
      <c r="K3841" t="s">
        <v>254</v>
      </c>
      <c r="L3841" t="s">
        <v>6233</v>
      </c>
      <c r="M3841" t="s">
        <v>6225</v>
      </c>
      <c r="N3841" t="s">
        <v>247</v>
      </c>
    </row>
    <row r="3842" spans="1:14" x14ac:dyDescent="0.3">
      <c r="A3842" s="1" t="s">
        <v>143</v>
      </c>
      <c r="B3842" t="s">
        <v>6231</v>
      </c>
      <c r="C3842" s="2" t="s">
        <v>6236</v>
      </c>
      <c r="D3842" t="s">
        <v>282</v>
      </c>
      <c r="E3842" s="8" t="s">
        <v>166</v>
      </c>
      <c r="F3842" s="15" t="s">
        <v>118</v>
      </c>
      <c r="G3842" s="5" t="s">
        <v>216</v>
      </c>
      <c r="H3842" s="6" t="s">
        <v>120</v>
      </c>
      <c r="I3842" s="5" t="s">
        <v>156</v>
      </c>
      <c r="J3842" s="5" t="s">
        <v>120</v>
      </c>
      <c r="K3842" t="s">
        <v>254</v>
      </c>
      <c r="L3842" t="s">
        <v>6233</v>
      </c>
      <c r="M3842" t="s">
        <v>6225</v>
      </c>
      <c r="N3842" s="1" t="s">
        <v>247</v>
      </c>
    </row>
    <row r="3843" spans="1:14" x14ac:dyDescent="0.3">
      <c r="A3843" s="1" t="s">
        <v>143</v>
      </c>
      <c r="B3843" t="s">
        <v>6231</v>
      </c>
      <c r="C3843" s="2" t="s">
        <v>6237</v>
      </c>
      <c r="D3843" t="s">
        <v>282</v>
      </c>
      <c r="E3843" s="8" t="s">
        <v>166</v>
      </c>
      <c r="F3843" s="15" t="s">
        <v>118</v>
      </c>
      <c r="G3843" s="5" t="s">
        <v>216</v>
      </c>
      <c r="H3843" s="6" t="s">
        <v>120</v>
      </c>
      <c r="I3843" s="5" t="s">
        <v>156</v>
      </c>
      <c r="J3843" s="5" t="s">
        <v>120</v>
      </c>
      <c r="K3843" t="s">
        <v>254</v>
      </c>
      <c r="L3843" t="s">
        <v>6233</v>
      </c>
      <c r="M3843" t="s">
        <v>6225</v>
      </c>
      <c r="N3843" s="1" t="s">
        <v>247</v>
      </c>
    </row>
    <row r="3844" spans="1:14" x14ac:dyDescent="0.3">
      <c r="A3844" s="1" t="s">
        <v>143</v>
      </c>
      <c r="B3844" t="s">
        <v>6238</v>
      </c>
      <c r="C3844" s="2" t="s">
        <v>6239</v>
      </c>
      <c r="D3844" t="s">
        <v>282</v>
      </c>
      <c r="E3844" s="7" t="s">
        <v>158</v>
      </c>
      <c r="F3844" s="15" t="s">
        <v>118</v>
      </c>
      <c r="G3844" s="5" t="s">
        <v>216</v>
      </c>
      <c r="H3844" s="6" t="s">
        <v>120</v>
      </c>
      <c r="I3844" s="5" t="s">
        <v>156</v>
      </c>
      <c r="J3844" s="5" t="s">
        <v>120</v>
      </c>
      <c r="K3844" t="s">
        <v>254</v>
      </c>
      <c r="L3844" t="s">
        <v>6225</v>
      </c>
      <c r="M3844" t="s">
        <v>6225</v>
      </c>
      <c r="N3844" s="1" t="s">
        <v>247</v>
      </c>
    </row>
    <row r="3845" spans="1:14" x14ac:dyDescent="0.3">
      <c r="A3845" s="1" t="s">
        <v>143</v>
      </c>
      <c r="B3845" t="s">
        <v>6238</v>
      </c>
      <c r="C3845" s="2" t="s">
        <v>6240</v>
      </c>
      <c r="D3845" t="s">
        <v>282</v>
      </c>
      <c r="E3845" s="7" t="s">
        <v>158</v>
      </c>
      <c r="F3845" s="15" t="s">
        <v>118</v>
      </c>
      <c r="G3845" s="5" t="s">
        <v>216</v>
      </c>
      <c r="H3845" s="6" t="s">
        <v>120</v>
      </c>
      <c r="I3845" s="5" t="s">
        <v>156</v>
      </c>
      <c r="J3845" s="5" t="s">
        <v>120</v>
      </c>
      <c r="K3845" t="s">
        <v>235</v>
      </c>
      <c r="L3845" t="s">
        <v>6225</v>
      </c>
      <c r="M3845" t="s">
        <v>6225</v>
      </c>
      <c r="N3845" s="1" t="s">
        <v>247</v>
      </c>
    </row>
    <row r="3846" spans="1:14" x14ac:dyDescent="0.3">
      <c r="A3846" s="1" t="s">
        <v>143</v>
      </c>
      <c r="B3846" t="s">
        <v>6238</v>
      </c>
      <c r="C3846" s="2" t="s">
        <v>6241</v>
      </c>
      <c r="D3846" t="s">
        <v>282</v>
      </c>
      <c r="E3846" s="7" t="s">
        <v>158</v>
      </c>
      <c r="F3846" s="15" t="s">
        <v>118</v>
      </c>
      <c r="G3846" s="5" t="s">
        <v>216</v>
      </c>
      <c r="H3846" s="6" t="s">
        <v>120</v>
      </c>
      <c r="I3846" s="5" t="s">
        <v>156</v>
      </c>
      <c r="J3846" s="5" t="s">
        <v>120</v>
      </c>
      <c r="K3846" t="s">
        <v>254</v>
      </c>
      <c r="L3846" t="s">
        <v>6225</v>
      </c>
      <c r="M3846" t="s">
        <v>6225</v>
      </c>
      <c r="N3846" s="1" t="s">
        <v>247</v>
      </c>
    </row>
    <row r="3847" spans="1:14" x14ac:dyDescent="0.3">
      <c r="A3847" s="1" t="s">
        <v>143</v>
      </c>
      <c r="B3847" t="s">
        <v>6238</v>
      </c>
      <c r="C3847" s="2" t="s">
        <v>6242</v>
      </c>
      <c r="D3847" t="s">
        <v>282</v>
      </c>
      <c r="E3847" s="7" t="s">
        <v>158</v>
      </c>
      <c r="F3847" s="15" t="s">
        <v>118</v>
      </c>
      <c r="G3847" s="5" t="s">
        <v>216</v>
      </c>
      <c r="H3847" s="6" t="s">
        <v>120</v>
      </c>
      <c r="I3847" s="5" t="s">
        <v>156</v>
      </c>
      <c r="J3847" s="5" t="s">
        <v>120</v>
      </c>
      <c r="K3847" t="s">
        <v>235</v>
      </c>
      <c r="L3847" t="s">
        <v>6225</v>
      </c>
      <c r="M3847" t="s">
        <v>6225</v>
      </c>
      <c r="N3847" s="1" t="s">
        <v>247</v>
      </c>
    </row>
    <row r="3848" spans="1:14" x14ac:dyDescent="0.3">
      <c r="A3848" s="1" t="s">
        <v>143</v>
      </c>
      <c r="B3848" t="s">
        <v>6243</v>
      </c>
      <c r="C3848" s="2" t="s">
        <v>6244</v>
      </c>
      <c r="D3848" t="s">
        <v>282</v>
      </c>
      <c r="E3848" s="8" t="s">
        <v>166</v>
      </c>
      <c r="F3848" s="15" t="s">
        <v>118</v>
      </c>
      <c r="G3848" s="5" t="s">
        <v>216</v>
      </c>
      <c r="H3848" s="6" t="s">
        <v>120</v>
      </c>
      <c r="I3848" s="5" t="s">
        <v>156</v>
      </c>
      <c r="J3848" s="5" t="s">
        <v>120</v>
      </c>
      <c r="K3848" t="s">
        <v>254</v>
      </c>
      <c r="L3848" t="s">
        <v>6225</v>
      </c>
      <c r="M3848" t="s">
        <v>6245</v>
      </c>
      <c r="N3848" s="1" t="s">
        <v>247</v>
      </c>
    </row>
    <row r="3849" spans="1:14" x14ac:dyDescent="0.3">
      <c r="A3849" s="1" t="s">
        <v>143</v>
      </c>
      <c r="B3849" t="s">
        <v>6243</v>
      </c>
      <c r="C3849" s="2" t="s">
        <v>6246</v>
      </c>
      <c r="D3849" t="s">
        <v>282</v>
      </c>
      <c r="E3849" s="8" t="s">
        <v>166</v>
      </c>
      <c r="F3849" s="15" t="s">
        <v>118</v>
      </c>
      <c r="G3849" s="5" t="s">
        <v>216</v>
      </c>
      <c r="H3849" s="6" t="s">
        <v>120</v>
      </c>
      <c r="I3849" s="5" t="s">
        <v>156</v>
      </c>
      <c r="J3849" s="5" t="s">
        <v>120</v>
      </c>
      <c r="K3849" t="s">
        <v>254</v>
      </c>
      <c r="L3849" t="s">
        <v>6225</v>
      </c>
      <c r="M3849" t="s">
        <v>6245</v>
      </c>
      <c r="N3849" s="1" t="s">
        <v>247</v>
      </c>
    </row>
    <row r="3850" spans="1:14" x14ac:dyDescent="0.3">
      <c r="A3850" s="1" t="s">
        <v>143</v>
      </c>
      <c r="B3850" t="s">
        <v>6243</v>
      </c>
      <c r="C3850" s="2" t="s">
        <v>6247</v>
      </c>
      <c r="D3850" t="s">
        <v>282</v>
      </c>
      <c r="E3850" s="8" t="s">
        <v>166</v>
      </c>
      <c r="F3850" s="15" t="s">
        <v>118</v>
      </c>
      <c r="G3850" s="5" t="s">
        <v>216</v>
      </c>
      <c r="H3850" s="6" t="s">
        <v>120</v>
      </c>
      <c r="I3850" s="5" t="s">
        <v>156</v>
      </c>
      <c r="J3850" s="5" t="s">
        <v>120</v>
      </c>
      <c r="K3850" t="s">
        <v>254</v>
      </c>
      <c r="L3850" t="s">
        <v>6225</v>
      </c>
      <c r="M3850" t="s">
        <v>6245</v>
      </c>
      <c r="N3850" s="1" t="s">
        <v>247</v>
      </c>
    </row>
    <row r="3851" spans="1:14" x14ac:dyDescent="0.3">
      <c r="A3851" s="1" t="s">
        <v>143</v>
      </c>
      <c r="B3851" t="s">
        <v>6243</v>
      </c>
      <c r="C3851" s="2" t="s">
        <v>6248</v>
      </c>
      <c r="D3851" t="s">
        <v>282</v>
      </c>
      <c r="E3851" s="8" t="s">
        <v>166</v>
      </c>
      <c r="F3851" s="15" t="s">
        <v>118</v>
      </c>
      <c r="G3851" s="5" t="s">
        <v>216</v>
      </c>
      <c r="H3851" s="6" t="s">
        <v>120</v>
      </c>
      <c r="I3851" s="5" t="s">
        <v>156</v>
      </c>
      <c r="J3851" s="5" t="s">
        <v>120</v>
      </c>
      <c r="K3851" t="s">
        <v>254</v>
      </c>
      <c r="L3851" t="s">
        <v>6225</v>
      </c>
      <c r="M3851" t="s">
        <v>6245</v>
      </c>
      <c r="N3851" s="1" t="s">
        <v>247</v>
      </c>
    </row>
    <row r="3852" spans="1:14" x14ac:dyDescent="0.3">
      <c r="A3852" s="1" t="s">
        <v>217</v>
      </c>
      <c r="B3852" t="s">
        <v>6249</v>
      </c>
      <c r="C3852" s="2" t="s">
        <v>6250</v>
      </c>
      <c r="D3852" t="s">
        <v>282</v>
      </c>
      <c r="E3852" s="7" t="s">
        <v>158</v>
      </c>
      <c r="F3852" s="15" t="s">
        <v>118</v>
      </c>
      <c r="G3852" s="5" t="s">
        <v>299</v>
      </c>
      <c r="H3852" s="6" t="s">
        <v>120</v>
      </c>
      <c r="I3852" s="5" t="s">
        <v>181</v>
      </c>
      <c r="J3852" s="5" t="s">
        <v>120</v>
      </c>
      <c r="K3852" t="s">
        <v>254</v>
      </c>
      <c r="L3852" t="s">
        <v>6251</v>
      </c>
      <c r="M3852" t="s">
        <v>6252</v>
      </c>
      <c r="N3852" s="1" t="s">
        <v>247</v>
      </c>
    </row>
    <row r="3853" spans="1:14" x14ac:dyDescent="0.3">
      <c r="A3853" s="1" t="s">
        <v>217</v>
      </c>
      <c r="B3853" t="s">
        <v>6253</v>
      </c>
      <c r="C3853" s="2" t="s">
        <v>112</v>
      </c>
      <c r="D3853" t="s">
        <v>470</v>
      </c>
      <c r="E3853" s="8" t="s">
        <v>166</v>
      </c>
      <c r="F3853" s="15" t="s">
        <v>118</v>
      </c>
      <c r="G3853" s="5" t="s">
        <v>218</v>
      </c>
      <c r="H3853" s="6" t="s">
        <v>120</v>
      </c>
      <c r="I3853" s="4" t="s">
        <v>170</v>
      </c>
      <c r="J3853" s="4" t="s">
        <v>121</v>
      </c>
      <c r="K3853" t="s">
        <v>254</v>
      </c>
      <c r="L3853" t="s">
        <v>274</v>
      </c>
      <c r="M3853" t="s">
        <v>252</v>
      </c>
      <c r="N3853" t="s">
        <v>247</v>
      </c>
    </row>
    <row r="3854" spans="1:14" x14ac:dyDescent="0.3">
      <c r="A3854" s="1" t="s">
        <v>217</v>
      </c>
      <c r="B3854" t="s">
        <v>6254</v>
      </c>
      <c r="C3854" s="2" t="s">
        <v>6255</v>
      </c>
      <c r="D3854" t="s">
        <v>282</v>
      </c>
      <c r="E3854" s="3" t="s">
        <v>152</v>
      </c>
      <c r="F3854" s="14" t="s">
        <v>119</v>
      </c>
      <c r="G3854" s="5" t="s">
        <v>779</v>
      </c>
      <c r="H3854" s="6" t="s">
        <v>120</v>
      </c>
      <c r="I3854" s="4" t="s">
        <v>6256</v>
      </c>
      <c r="J3854" s="4" t="s">
        <v>121</v>
      </c>
      <c r="K3854" t="s">
        <v>235</v>
      </c>
      <c r="L3854" t="s">
        <v>6257</v>
      </c>
      <c r="M3854" t="s">
        <v>252</v>
      </c>
      <c r="N3854" s="1" t="s">
        <v>247</v>
      </c>
    </row>
    <row r="3855" spans="1:14" x14ac:dyDescent="0.3">
      <c r="A3855" s="1" t="s">
        <v>217</v>
      </c>
      <c r="B3855" t="s">
        <v>6258</v>
      </c>
      <c r="C3855" s="2" t="s">
        <v>98</v>
      </c>
      <c r="D3855" t="s">
        <v>470</v>
      </c>
      <c r="E3855" s="7" t="s">
        <v>158</v>
      </c>
      <c r="F3855" s="15" t="s">
        <v>118</v>
      </c>
      <c r="G3855" s="4" t="s">
        <v>219</v>
      </c>
      <c r="H3855" s="4" t="s">
        <v>121</v>
      </c>
      <c r="I3855" s="4" t="s">
        <v>170</v>
      </c>
      <c r="J3855" s="4" t="s">
        <v>121</v>
      </c>
      <c r="K3855" t="s">
        <v>235</v>
      </c>
      <c r="L3855" t="s">
        <v>6259</v>
      </c>
      <c r="M3855" t="s">
        <v>252</v>
      </c>
      <c r="N3855" s="1" t="s">
        <v>247</v>
      </c>
    </row>
    <row r="3856" spans="1:14" x14ac:dyDescent="0.3">
      <c r="A3856" s="1" t="s">
        <v>217</v>
      </c>
      <c r="B3856" t="s">
        <v>6258</v>
      </c>
      <c r="C3856" s="2" t="s">
        <v>99</v>
      </c>
      <c r="D3856" t="s">
        <v>470</v>
      </c>
      <c r="E3856" s="7" t="s">
        <v>158</v>
      </c>
      <c r="F3856" s="15" t="s">
        <v>118</v>
      </c>
      <c r="G3856" s="4" t="s">
        <v>219</v>
      </c>
      <c r="H3856" s="4" t="s">
        <v>121</v>
      </c>
      <c r="I3856" s="4" t="s">
        <v>170</v>
      </c>
      <c r="J3856" s="4" t="s">
        <v>121</v>
      </c>
      <c r="K3856" t="s">
        <v>235</v>
      </c>
      <c r="L3856" t="s">
        <v>6259</v>
      </c>
      <c r="M3856" t="s">
        <v>252</v>
      </c>
      <c r="N3856" s="1" t="s">
        <v>247</v>
      </c>
    </row>
    <row r="3857" spans="1:14" x14ac:dyDescent="0.3">
      <c r="A3857" s="1" t="s">
        <v>217</v>
      </c>
      <c r="B3857" t="s">
        <v>6258</v>
      </c>
      <c r="C3857" s="2" t="s">
        <v>102</v>
      </c>
      <c r="D3857" t="s">
        <v>470</v>
      </c>
      <c r="E3857" s="7" t="s">
        <v>158</v>
      </c>
      <c r="F3857" s="15" t="s">
        <v>118</v>
      </c>
      <c r="G3857" s="4" t="s">
        <v>219</v>
      </c>
      <c r="H3857" s="4" t="s">
        <v>121</v>
      </c>
      <c r="I3857" s="4" t="s">
        <v>170</v>
      </c>
      <c r="J3857" s="4" t="s">
        <v>121</v>
      </c>
      <c r="K3857" t="s">
        <v>254</v>
      </c>
      <c r="L3857" t="s">
        <v>6259</v>
      </c>
      <c r="M3857" t="s">
        <v>252</v>
      </c>
      <c r="N3857" s="1" t="s">
        <v>247</v>
      </c>
    </row>
    <row r="3858" spans="1:14" x14ac:dyDescent="0.3">
      <c r="A3858" s="1" t="s">
        <v>217</v>
      </c>
      <c r="B3858" t="s">
        <v>6258</v>
      </c>
      <c r="C3858" s="2" t="s">
        <v>103</v>
      </c>
      <c r="D3858" t="s">
        <v>470</v>
      </c>
      <c r="E3858" s="7" t="s">
        <v>158</v>
      </c>
      <c r="F3858" s="15" t="s">
        <v>118</v>
      </c>
      <c r="G3858" s="4" t="s">
        <v>219</v>
      </c>
      <c r="H3858" s="4" t="s">
        <v>121</v>
      </c>
      <c r="I3858" s="4" t="s">
        <v>170</v>
      </c>
      <c r="J3858" s="4" t="s">
        <v>121</v>
      </c>
      <c r="K3858" t="s">
        <v>254</v>
      </c>
      <c r="L3858" t="s">
        <v>6259</v>
      </c>
      <c r="M3858" t="s">
        <v>252</v>
      </c>
      <c r="N3858" s="1" t="s">
        <v>247</v>
      </c>
    </row>
    <row r="3859" spans="1:14" x14ac:dyDescent="0.3">
      <c r="A3859" s="1" t="s">
        <v>217</v>
      </c>
      <c r="B3859" t="s">
        <v>6258</v>
      </c>
      <c r="C3859" s="2" t="s">
        <v>6260</v>
      </c>
      <c r="D3859" t="s">
        <v>282</v>
      </c>
      <c r="E3859" s="7" t="s">
        <v>158</v>
      </c>
      <c r="F3859" s="15" t="s">
        <v>118</v>
      </c>
      <c r="G3859" s="4" t="s">
        <v>219</v>
      </c>
      <c r="H3859" s="4" t="s">
        <v>121</v>
      </c>
      <c r="I3859" s="4" t="s">
        <v>170</v>
      </c>
      <c r="J3859" s="4" t="s">
        <v>121</v>
      </c>
      <c r="K3859" t="s">
        <v>235</v>
      </c>
      <c r="L3859" t="s">
        <v>6259</v>
      </c>
      <c r="M3859" t="s">
        <v>252</v>
      </c>
      <c r="N3859" t="s">
        <v>247</v>
      </c>
    </row>
    <row r="3860" spans="1:14" x14ac:dyDescent="0.3">
      <c r="A3860" s="1" t="s">
        <v>217</v>
      </c>
      <c r="B3860" t="s">
        <v>6258</v>
      </c>
      <c r="C3860" s="2" t="s">
        <v>100</v>
      </c>
      <c r="D3860" t="s">
        <v>470</v>
      </c>
      <c r="E3860" s="7" t="s">
        <v>158</v>
      </c>
      <c r="F3860" s="15" t="s">
        <v>118</v>
      </c>
      <c r="G3860" s="4" t="s">
        <v>219</v>
      </c>
      <c r="H3860" s="4" t="s">
        <v>121</v>
      </c>
      <c r="I3860" s="4" t="s">
        <v>170</v>
      </c>
      <c r="J3860" s="4" t="s">
        <v>121</v>
      </c>
      <c r="K3860" t="s">
        <v>235</v>
      </c>
      <c r="L3860" t="s">
        <v>6259</v>
      </c>
      <c r="M3860" t="s">
        <v>252</v>
      </c>
      <c r="N3860" t="s">
        <v>247</v>
      </c>
    </row>
    <row r="3861" spans="1:14" x14ac:dyDescent="0.3">
      <c r="A3861" s="1" t="s">
        <v>217</v>
      </c>
      <c r="B3861" t="s">
        <v>6258</v>
      </c>
      <c r="C3861" s="2" t="s">
        <v>104</v>
      </c>
      <c r="D3861" t="s">
        <v>470</v>
      </c>
      <c r="E3861" s="7" t="s">
        <v>158</v>
      </c>
      <c r="F3861" s="15" t="s">
        <v>118</v>
      </c>
      <c r="G3861" s="4" t="s">
        <v>219</v>
      </c>
      <c r="H3861" s="4" t="s">
        <v>121</v>
      </c>
      <c r="I3861" s="4" t="s">
        <v>170</v>
      </c>
      <c r="J3861" s="4" t="s">
        <v>121</v>
      </c>
      <c r="K3861" t="s">
        <v>254</v>
      </c>
      <c r="L3861" t="s">
        <v>6259</v>
      </c>
      <c r="M3861" t="s">
        <v>252</v>
      </c>
      <c r="N3861" s="1" t="s">
        <v>247</v>
      </c>
    </row>
    <row r="3862" spans="1:14" x14ac:dyDescent="0.3">
      <c r="A3862" s="1" t="s">
        <v>217</v>
      </c>
      <c r="B3862" t="s">
        <v>6258</v>
      </c>
      <c r="C3862" s="2" t="s">
        <v>105</v>
      </c>
      <c r="D3862" t="s">
        <v>470</v>
      </c>
      <c r="E3862" s="7" t="s">
        <v>158</v>
      </c>
      <c r="F3862" s="15" t="s">
        <v>118</v>
      </c>
      <c r="G3862" s="4" t="s">
        <v>219</v>
      </c>
      <c r="H3862" s="4" t="s">
        <v>121</v>
      </c>
      <c r="I3862" s="4" t="s">
        <v>170</v>
      </c>
      <c r="J3862" s="4" t="s">
        <v>121</v>
      </c>
      <c r="K3862" t="s">
        <v>254</v>
      </c>
      <c r="L3862" t="s">
        <v>6259</v>
      </c>
      <c r="M3862" t="s">
        <v>252</v>
      </c>
      <c r="N3862" s="1" t="s">
        <v>247</v>
      </c>
    </row>
    <row r="3863" spans="1:14" x14ac:dyDescent="0.3">
      <c r="A3863" s="1" t="s">
        <v>217</v>
      </c>
      <c r="B3863" t="s">
        <v>6258</v>
      </c>
      <c r="C3863" s="2" t="s">
        <v>106</v>
      </c>
      <c r="D3863" t="s">
        <v>470</v>
      </c>
      <c r="E3863" s="7" t="s">
        <v>158</v>
      </c>
      <c r="F3863" s="15" t="s">
        <v>118</v>
      </c>
      <c r="G3863" s="4" t="s">
        <v>219</v>
      </c>
      <c r="H3863" s="4" t="s">
        <v>121</v>
      </c>
      <c r="I3863" s="4" t="s">
        <v>170</v>
      </c>
      <c r="J3863" s="4" t="s">
        <v>121</v>
      </c>
      <c r="K3863" t="s">
        <v>254</v>
      </c>
      <c r="L3863" t="s">
        <v>6259</v>
      </c>
      <c r="M3863" t="s">
        <v>252</v>
      </c>
      <c r="N3863" s="1" t="s">
        <v>247</v>
      </c>
    </row>
    <row r="3864" spans="1:14" x14ac:dyDescent="0.3">
      <c r="A3864" s="1" t="s">
        <v>217</v>
      </c>
      <c r="B3864" t="s">
        <v>6258</v>
      </c>
      <c r="C3864" s="2" t="s">
        <v>107</v>
      </c>
      <c r="D3864" t="s">
        <v>470</v>
      </c>
      <c r="E3864" s="7" t="s">
        <v>158</v>
      </c>
      <c r="F3864" s="15" t="s">
        <v>118</v>
      </c>
      <c r="G3864" s="4" t="s">
        <v>219</v>
      </c>
      <c r="H3864" s="4" t="s">
        <v>121</v>
      </c>
      <c r="I3864" s="4" t="s">
        <v>170</v>
      </c>
      <c r="J3864" s="4" t="s">
        <v>121</v>
      </c>
      <c r="K3864" t="s">
        <v>254</v>
      </c>
      <c r="L3864" t="s">
        <v>6259</v>
      </c>
      <c r="M3864" t="s">
        <v>252</v>
      </c>
      <c r="N3864" s="1" t="s">
        <v>247</v>
      </c>
    </row>
    <row r="3865" spans="1:14" x14ac:dyDescent="0.3">
      <c r="A3865" s="1" t="s">
        <v>217</v>
      </c>
      <c r="B3865" t="s">
        <v>6258</v>
      </c>
      <c r="C3865" s="2" t="s">
        <v>6261</v>
      </c>
      <c r="D3865" t="s">
        <v>470</v>
      </c>
      <c r="E3865" s="7" t="s">
        <v>158</v>
      </c>
      <c r="F3865" s="15" t="s">
        <v>118</v>
      </c>
      <c r="G3865" s="4" t="s">
        <v>219</v>
      </c>
      <c r="H3865" s="4" t="s">
        <v>121</v>
      </c>
      <c r="I3865" s="4" t="s">
        <v>170</v>
      </c>
      <c r="J3865" s="4" t="s">
        <v>121</v>
      </c>
      <c r="K3865" t="s">
        <v>254</v>
      </c>
      <c r="L3865" t="s">
        <v>6259</v>
      </c>
      <c r="M3865" t="s">
        <v>252</v>
      </c>
      <c r="N3865" s="1" t="s">
        <v>247</v>
      </c>
    </row>
    <row r="3866" spans="1:14" x14ac:dyDescent="0.3">
      <c r="A3866" s="1" t="s">
        <v>217</v>
      </c>
      <c r="B3866" t="s">
        <v>6258</v>
      </c>
      <c r="C3866" s="2" t="s">
        <v>108</v>
      </c>
      <c r="D3866" t="s">
        <v>470</v>
      </c>
      <c r="E3866" s="7" t="s">
        <v>158</v>
      </c>
      <c r="F3866" s="15" t="s">
        <v>118</v>
      </c>
      <c r="G3866" s="4" t="s">
        <v>219</v>
      </c>
      <c r="H3866" s="4" t="s">
        <v>121</v>
      </c>
      <c r="I3866" s="4" t="s">
        <v>170</v>
      </c>
      <c r="J3866" s="4" t="s">
        <v>121</v>
      </c>
      <c r="K3866" t="s">
        <v>254</v>
      </c>
      <c r="L3866" t="s">
        <v>6259</v>
      </c>
      <c r="M3866" t="s">
        <v>252</v>
      </c>
      <c r="N3866" t="s">
        <v>247</v>
      </c>
    </row>
    <row r="3867" spans="1:14" x14ac:dyDescent="0.3">
      <c r="A3867" s="1" t="s">
        <v>217</v>
      </c>
      <c r="B3867" t="s">
        <v>6258</v>
      </c>
      <c r="C3867" s="2" t="s">
        <v>109</v>
      </c>
      <c r="D3867" t="s">
        <v>470</v>
      </c>
      <c r="E3867" s="7" t="s">
        <v>158</v>
      </c>
      <c r="F3867" s="15" t="s">
        <v>118</v>
      </c>
      <c r="G3867" s="4" t="s">
        <v>219</v>
      </c>
      <c r="H3867" s="4" t="s">
        <v>121</v>
      </c>
      <c r="I3867" s="4" t="s">
        <v>170</v>
      </c>
      <c r="J3867" s="4" t="s">
        <v>121</v>
      </c>
      <c r="K3867" t="s">
        <v>254</v>
      </c>
      <c r="L3867" t="s">
        <v>6259</v>
      </c>
      <c r="M3867" t="s">
        <v>252</v>
      </c>
      <c r="N3867" s="1" t="s">
        <v>247</v>
      </c>
    </row>
    <row r="3868" spans="1:14" x14ac:dyDescent="0.3">
      <c r="A3868" s="1" t="s">
        <v>217</v>
      </c>
      <c r="B3868" t="s">
        <v>6258</v>
      </c>
      <c r="C3868" s="2" t="s">
        <v>101</v>
      </c>
      <c r="D3868" t="s">
        <v>470</v>
      </c>
      <c r="E3868" s="7" t="s">
        <v>158</v>
      </c>
      <c r="F3868" s="15" t="s">
        <v>118</v>
      </c>
      <c r="G3868" s="4" t="s">
        <v>219</v>
      </c>
      <c r="H3868" s="4" t="s">
        <v>121</v>
      </c>
      <c r="I3868" s="4" t="s">
        <v>170</v>
      </c>
      <c r="J3868" s="4" t="s">
        <v>121</v>
      </c>
      <c r="K3868" t="s">
        <v>235</v>
      </c>
      <c r="L3868" t="s">
        <v>6259</v>
      </c>
      <c r="M3868" t="s">
        <v>252</v>
      </c>
      <c r="N3868" s="1" t="s">
        <v>247</v>
      </c>
    </row>
    <row r="3869" spans="1:14" x14ac:dyDescent="0.3">
      <c r="A3869" s="1" t="s">
        <v>217</v>
      </c>
      <c r="B3869" t="s">
        <v>6258</v>
      </c>
      <c r="C3869" s="2" t="s">
        <v>220</v>
      </c>
      <c r="D3869" t="s">
        <v>470</v>
      </c>
      <c r="E3869" s="7" t="s">
        <v>158</v>
      </c>
      <c r="F3869" s="15" t="s">
        <v>118</v>
      </c>
      <c r="G3869" s="4" t="s">
        <v>219</v>
      </c>
      <c r="H3869" s="4" t="s">
        <v>121</v>
      </c>
      <c r="I3869" s="4" t="s">
        <v>170</v>
      </c>
      <c r="J3869" s="4" t="s">
        <v>121</v>
      </c>
      <c r="K3869" t="s">
        <v>235</v>
      </c>
      <c r="L3869" t="s">
        <v>6259</v>
      </c>
      <c r="M3869" t="s">
        <v>252</v>
      </c>
      <c r="N3869" t="s">
        <v>247</v>
      </c>
    </row>
    <row r="3870" spans="1:14" x14ac:dyDescent="0.3">
      <c r="A3870" s="1" t="s">
        <v>217</v>
      </c>
      <c r="B3870" t="s">
        <v>6258</v>
      </c>
      <c r="C3870" s="2" t="s">
        <v>110</v>
      </c>
      <c r="D3870" t="s">
        <v>470</v>
      </c>
      <c r="E3870" s="7" t="s">
        <v>158</v>
      </c>
      <c r="F3870" s="15" t="s">
        <v>118</v>
      </c>
      <c r="G3870" s="4" t="s">
        <v>219</v>
      </c>
      <c r="H3870" s="4" t="s">
        <v>121</v>
      </c>
      <c r="I3870" s="4" t="s">
        <v>170</v>
      </c>
      <c r="J3870" s="4" t="s">
        <v>121</v>
      </c>
      <c r="K3870" t="s">
        <v>254</v>
      </c>
      <c r="L3870" t="s">
        <v>6259</v>
      </c>
      <c r="M3870" t="s">
        <v>252</v>
      </c>
      <c r="N3870" s="1" t="s">
        <v>247</v>
      </c>
    </row>
    <row r="3871" spans="1:14" x14ac:dyDescent="0.3">
      <c r="A3871" s="1" t="s">
        <v>217</v>
      </c>
      <c r="B3871" t="s">
        <v>6258</v>
      </c>
      <c r="C3871" s="2" t="s">
        <v>111</v>
      </c>
      <c r="D3871" t="s">
        <v>470</v>
      </c>
      <c r="E3871" s="7" t="s">
        <v>158</v>
      </c>
      <c r="F3871" s="15" t="s">
        <v>118</v>
      </c>
      <c r="G3871" s="4" t="s">
        <v>219</v>
      </c>
      <c r="H3871" s="4" t="s">
        <v>121</v>
      </c>
      <c r="I3871" s="4" t="s">
        <v>170</v>
      </c>
      <c r="J3871" s="4" t="s">
        <v>121</v>
      </c>
      <c r="K3871" t="s">
        <v>254</v>
      </c>
      <c r="L3871" t="s">
        <v>6259</v>
      </c>
      <c r="M3871" t="s">
        <v>252</v>
      </c>
      <c r="N3871" s="1" t="s">
        <v>247</v>
      </c>
    </row>
    <row r="3872" spans="1:14" x14ac:dyDescent="0.3">
      <c r="A3872" s="1" t="s">
        <v>217</v>
      </c>
      <c r="B3872" t="s">
        <v>6258</v>
      </c>
      <c r="C3872" s="2" t="s">
        <v>6262</v>
      </c>
      <c r="D3872" t="s">
        <v>470</v>
      </c>
      <c r="E3872" s="7" t="s">
        <v>158</v>
      </c>
      <c r="F3872" s="15" t="s">
        <v>118</v>
      </c>
      <c r="G3872" s="4" t="s">
        <v>219</v>
      </c>
      <c r="H3872" s="4" t="s">
        <v>121</v>
      </c>
      <c r="I3872" s="4" t="s">
        <v>170</v>
      </c>
      <c r="J3872" s="4" t="s">
        <v>121</v>
      </c>
      <c r="K3872" t="s">
        <v>254</v>
      </c>
      <c r="L3872" t="s">
        <v>6259</v>
      </c>
      <c r="M3872" t="s">
        <v>252</v>
      </c>
      <c r="N3872" s="1" t="s">
        <v>247</v>
      </c>
    </row>
    <row r="3873" spans="1:14" x14ac:dyDescent="0.3">
      <c r="A3873" s="1" t="s">
        <v>217</v>
      </c>
      <c r="B3873" t="s">
        <v>6258</v>
      </c>
      <c r="C3873" s="2" t="s">
        <v>221</v>
      </c>
      <c r="D3873" t="s">
        <v>470</v>
      </c>
      <c r="E3873" s="7" t="s">
        <v>158</v>
      </c>
      <c r="F3873" s="15" t="s">
        <v>118</v>
      </c>
      <c r="G3873" s="4" t="s">
        <v>219</v>
      </c>
      <c r="H3873" s="4" t="s">
        <v>121</v>
      </c>
      <c r="I3873" s="4" t="s">
        <v>170</v>
      </c>
      <c r="J3873" s="4" t="s">
        <v>121</v>
      </c>
      <c r="K3873" t="s">
        <v>254</v>
      </c>
      <c r="L3873" t="s">
        <v>6259</v>
      </c>
      <c r="M3873" t="s">
        <v>252</v>
      </c>
      <c r="N3873" s="1" t="s">
        <v>247</v>
      </c>
    </row>
    <row r="3874" spans="1:14" x14ac:dyDescent="0.3">
      <c r="A3874" s="1" t="s">
        <v>6263</v>
      </c>
      <c r="B3874" t="s">
        <v>6264</v>
      </c>
      <c r="C3874" s="2" t="s">
        <v>6265</v>
      </c>
      <c r="D3874" t="s">
        <v>282</v>
      </c>
      <c r="E3874" s="3" t="s">
        <v>152</v>
      </c>
      <c r="F3874" s="14" t="s">
        <v>119</v>
      </c>
      <c r="G3874" s="5" t="s">
        <v>468</v>
      </c>
      <c r="H3874" s="6" t="s">
        <v>120</v>
      </c>
      <c r="I3874" s="4" t="s">
        <v>5689</v>
      </c>
      <c r="J3874" s="4" t="s">
        <v>121</v>
      </c>
      <c r="K3874" t="s">
        <v>254</v>
      </c>
      <c r="L3874" t="s">
        <v>6266</v>
      </c>
      <c r="M3874" t="s">
        <v>247</v>
      </c>
      <c r="N3874" s="1" t="s">
        <v>247</v>
      </c>
    </row>
    <row r="3875" spans="1:14" x14ac:dyDescent="0.3">
      <c r="A3875" s="1" t="s">
        <v>6263</v>
      </c>
      <c r="B3875" t="s">
        <v>6264</v>
      </c>
      <c r="C3875" s="2" t="s">
        <v>6267</v>
      </c>
      <c r="D3875" t="s">
        <v>282</v>
      </c>
      <c r="E3875" s="3" t="s">
        <v>152</v>
      </c>
      <c r="F3875" s="14" t="s">
        <v>119</v>
      </c>
      <c r="G3875" s="5" t="s">
        <v>468</v>
      </c>
      <c r="H3875" s="6" t="s">
        <v>120</v>
      </c>
      <c r="I3875" s="4" t="s">
        <v>5689</v>
      </c>
      <c r="J3875" s="4" t="s">
        <v>121</v>
      </c>
      <c r="K3875" t="s">
        <v>254</v>
      </c>
      <c r="L3875" t="s">
        <v>6266</v>
      </c>
      <c r="M3875" t="s">
        <v>247</v>
      </c>
      <c r="N3875" s="1" t="s">
        <v>247</v>
      </c>
    </row>
    <row r="3876" spans="1:14" x14ac:dyDescent="0.3">
      <c r="A3876" s="1" t="s">
        <v>6263</v>
      </c>
      <c r="B3876" t="s">
        <v>6268</v>
      </c>
      <c r="C3876" s="2" t="s">
        <v>6269</v>
      </c>
      <c r="D3876" t="s">
        <v>282</v>
      </c>
      <c r="E3876" s="7" t="s">
        <v>158</v>
      </c>
      <c r="F3876" s="15" t="s">
        <v>118</v>
      </c>
      <c r="G3876" s="5" t="s">
        <v>306</v>
      </c>
      <c r="H3876" s="6" t="s">
        <v>120</v>
      </c>
      <c r="I3876" s="4" t="s">
        <v>6270</v>
      </c>
      <c r="J3876" s="4" t="s">
        <v>121</v>
      </c>
      <c r="K3876" t="s">
        <v>254</v>
      </c>
      <c r="L3876" t="s">
        <v>6271</v>
      </c>
      <c r="M3876" t="s">
        <v>6272</v>
      </c>
      <c r="N3876" s="1" t="s">
        <v>247</v>
      </c>
    </row>
    <row r="3877" spans="1:14" x14ac:dyDescent="0.3">
      <c r="A3877" s="1" t="s">
        <v>6263</v>
      </c>
      <c r="B3877" t="s">
        <v>6268</v>
      </c>
      <c r="C3877" s="2" t="s">
        <v>6273</v>
      </c>
      <c r="D3877" t="s">
        <v>282</v>
      </c>
      <c r="E3877" s="10" t="s">
        <v>187</v>
      </c>
      <c r="F3877" s="14" t="s">
        <v>119</v>
      </c>
      <c r="G3877" s="5" t="s">
        <v>306</v>
      </c>
      <c r="H3877" s="6" t="s">
        <v>120</v>
      </c>
      <c r="I3877" s="4" t="s">
        <v>6270</v>
      </c>
      <c r="J3877" s="4" t="s">
        <v>121</v>
      </c>
      <c r="K3877" t="s">
        <v>254</v>
      </c>
      <c r="L3877" t="s">
        <v>6271</v>
      </c>
      <c r="M3877" t="s">
        <v>6272</v>
      </c>
      <c r="N3877" s="1" t="s">
        <v>247</v>
      </c>
    </row>
    <row r="3878" spans="1:14" x14ac:dyDescent="0.3">
      <c r="A3878" s="1" t="s">
        <v>6263</v>
      </c>
      <c r="B3878" t="s">
        <v>6274</v>
      </c>
      <c r="C3878" s="2" t="s">
        <v>6275</v>
      </c>
      <c r="D3878" t="s">
        <v>282</v>
      </c>
      <c r="E3878" s="10" t="s">
        <v>187</v>
      </c>
      <c r="F3878" s="14" t="s">
        <v>119</v>
      </c>
      <c r="G3878" s="5" t="s">
        <v>468</v>
      </c>
      <c r="H3878" s="6" t="s">
        <v>120</v>
      </c>
      <c r="I3878" s="4" t="s">
        <v>6276</v>
      </c>
      <c r="J3878" s="4" t="s">
        <v>121</v>
      </c>
      <c r="K3878" t="s">
        <v>254</v>
      </c>
      <c r="L3878" t="s">
        <v>6277</v>
      </c>
      <c r="M3878" t="s">
        <v>6278</v>
      </c>
      <c r="N3878" s="1" t="s">
        <v>247</v>
      </c>
    </row>
    <row r="3879" spans="1:14" x14ac:dyDescent="0.3">
      <c r="A3879" s="1" t="s">
        <v>6263</v>
      </c>
      <c r="B3879" t="s">
        <v>6274</v>
      </c>
      <c r="C3879" s="2" t="s">
        <v>6279</v>
      </c>
      <c r="D3879" t="s">
        <v>282</v>
      </c>
      <c r="E3879" s="10" t="s">
        <v>187</v>
      </c>
      <c r="F3879" s="14" t="s">
        <v>119</v>
      </c>
      <c r="G3879" s="5" t="s">
        <v>468</v>
      </c>
      <c r="H3879" s="6" t="s">
        <v>120</v>
      </c>
      <c r="I3879" s="4" t="s">
        <v>6276</v>
      </c>
      <c r="J3879" s="4" t="s">
        <v>121</v>
      </c>
      <c r="K3879" t="s">
        <v>254</v>
      </c>
      <c r="L3879" t="s">
        <v>6277</v>
      </c>
      <c r="M3879" t="s">
        <v>6278</v>
      </c>
      <c r="N3879" t="s">
        <v>247</v>
      </c>
    </row>
    <row r="3880" spans="1:14" x14ac:dyDescent="0.3">
      <c r="A3880" s="1" t="s">
        <v>6263</v>
      </c>
      <c r="B3880" t="s">
        <v>6274</v>
      </c>
      <c r="C3880" s="2" t="s">
        <v>6280</v>
      </c>
      <c r="D3880" t="s">
        <v>282</v>
      </c>
      <c r="E3880" s="10" t="s">
        <v>187</v>
      </c>
      <c r="F3880" s="14" t="s">
        <v>119</v>
      </c>
      <c r="G3880" s="5" t="s">
        <v>468</v>
      </c>
      <c r="H3880" s="6" t="s">
        <v>120</v>
      </c>
      <c r="I3880" s="4" t="s">
        <v>6276</v>
      </c>
      <c r="J3880" s="4" t="s">
        <v>121</v>
      </c>
      <c r="K3880" t="s">
        <v>254</v>
      </c>
      <c r="L3880" t="s">
        <v>6277</v>
      </c>
      <c r="M3880" t="s">
        <v>6278</v>
      </c>
      <c r="N3880" s="1" t="s">
        <v>247</v>
      </c>
    </row>
    <row r="3881" spans="1:14" x14ac:dyDescent="0.3">
      <c r="A3881" s="1" t="s">
        <v>6263</v>
      </c>
      <c r="B3881" t="s">
        <v>6274</v>
      </c>
      <c r="C3881" s="2" t="s">
        <v>6281</v>
      </c>
      <c r="D3881" t="s">
        <v>282</v>
      </c>
      <c r="E3881" s="10" t="s">
        <v>187</v>
      </c>
      <c r="F3881" s="14" t="s">
        <v>119</v>
      </c>
      <c r="G3881" s="5" t="s">
        <v>468</v>
      </c>
      <c r="H3881" s="6" t="s">
        <v>120</v>
      </c>
      <c r="I3881" s="4" t="s">
        <v>6276</v>
      </c>
      <c r="J3881" s="4" t="s">
        <v>121</v>
      </c>
      <c r="K3881" t="s">
        <v>254</v>
      </c>
      <c r="L3881" t="s">
        <v>6277</v>
      </c>
      <c r="M3881" t="s">
        <v>6278</v>
      </c>
      <c r="N3881" t="s">
        <v>247</v>
      </c>
    </row>
    <row r="3882" spans="1:14" x14ac:dyDescent="0.3">
      <c r="A3882" s="1" t="s">
        <v>6263</v>
      </c>
      <c r="B3882" t="s">
        <v>6282</v>
      </c>
      <c r="C3882" s="2" t="s">
        <v>6283</v>
      </c>
      <c r="D3882" t="s">
        <v>282</v>
      </c>
      <c r="E3882" s="3" t="s">
        <v>152</v>
      </c>
      <c r="F3882" s="14" t="s">
        <v>119</v>
      </c>
      <c r="G3882" s="5" t="s">
        <v>468</v>
      </c>
      <c r="H3882" s="6" t="s">
        <v>120</v>
      </c>
      <c r="I3882" s="4" t="s">
        <v>6284</v>
      </c>
      <c r="J3882" s="4" t="s">
        <v>121</v>
      </c>
      <c r="K3882" t="s">
        <v>254</v>
      </c>
      <c r="L3882" t="s">
        <v>6285</v>
      </c>
      <c r="M3882" t="s">
        <v>6286</v>
      </c>
      <c r="N3882" s="1" t="s">
        <v>247</v>
      </c>
    </row>
    <row r="3883" spans="1:14" x14ac:dyDescent="0.3">
      <c r="A3883" s="1" t="s">
        <v>6263</v>
      </c>
      <c r="B3883" t="s">
        <v>6282</v>
      </c>
      <c r="C3883" s="2" t="s">
        <v>6287</v>
      </c>
      <c r="D3883" t="s">
        <v>282</v>
      </c>
      <c r="E3883" s="3" t="s">
        <v>152</v>
      </c>
      <c r="F3883" s="14" t="s">
        <v>119</v>
      </c>
      <c r="G3883" s="5" t="s">
        <v>468</v>
      </c>
      <c r="H3883" s="6" t="s">
        <v>120</v>
      </c>
      <c r="I3883" s="4" t="s">
        <v>6284</v>
      </c>
      <c r="J3883" s="4" t="s">
        <v>121</v>
      </c>
      <c r="K3883" t="s">
        <v>254</v>
      </c>
      <c r="L3883" t="s">
        <v>6285</v>
      </c>
      <c r="M3883" t="s">
        <v>6286</v>
      </c>
      <c r="N3883" s="1" t="s">
        <v>247</v>
      </c>
    </row>
    <row r="3884" spans="1:14" x14ac:dyDescent="0.3">
      <c r="A3884" s="1" t="s">
        <v>6263</v>
      </c>
      <c r="B3884" t="s">
        <v>6282</v>
      </c>
      <c r="C3884" s="2" t="s">
        <v>6288</v>
      </c>
      <c r="D3884" t="s">
        <v>282</v>
      </c>
      <c r="E3884" s="3" t="s">
        <v>152</v>
      </c>
      <c r="F3884" s="14" t="s">
        <v>119</v>
      </c>
      <c r="G3884" s="5" t="s">
        <v>468</v>
      </c>
      <c r="H3884" s="6" t="s">
        <v>120</v>
      </c>
      <c r="I3884" s="4" t="s">
        <v>6284</v>
      </c>
      <c r="J3884" s="4" t="s">
        <v>121</v>
      </c>
      <c r="K3884" t="s">
        <v>254</v>
      </c>
      <c r="L3884" t="s">
        <v>6285</v>
      </c>
      <c r="M3884" t="s">
        <v>6286</v>
      </c>
      <c r="N3884" s="1" t="s">
        <v>247</v>
      </c>
    </row>
    <row r="3885" spans="1:14" x14ac:dyDescent="0.3">
      <c r="A3885" s="1" t="s">
        <v>6263</v>
      </c>
      <c r="B3885" t="s">
        <v>6282</v>
      </c>
      <c r="C3885" s="2" t="s">
        <v>6289</v>
      </c>
      <c r="D3885" t="s">
        <v>282</v>
      </c>
      <c r="E3885" s="3" t="s">
        <v>152</v>
      </c>
      <c r="F3885" s="14" t="s">
        <v>119</v>
      </c>
      <c r="G3885" s="5" t="s">
        <v>468</v>
      </c>
      <c r="H3885" s="6" t="s">
        <v>120</v>
      </c>
      <c r="I3885" s="4" t="s">
        <v>6284</v>
      </c>
      <c r="J3885" s="4" t="s">
        <v>121</v>
      </c>
      <c r="K3885" t="s">
        <v>254</v>
      </c>
      <c r="L3885" t="s">
        <v>6285</v>
      </c>
      <c r="M3885" t="s">
        <v>6286</v>
      </c>
      <c r="N3885" s="1" t="s">
        <v>247</v>
      </c>
    </row>
    <row r="3886" spans="1:14" x14ac:dyDescent="0.3">
      <c r="A3886" s="1" t="s">
        <v>6263</v>
      </c>
      <c r="B3886" t="s">
        <v>6290</v>
      </c>
      <c r="C3886" s="2" t="s">
        <v>6291</v>
      </c>
      <c r="D3886" t="s">
        <v>282</v>
      </c>
      <c r="E3886" s="3" t="s">
        <v>152</v>
      </c>
      <c r="F3886" s="14" t="s">
        <v>119</v>
      </c>
      <c r="G3886" s="11" t="s">
        <v>3224</v>
      </c>
      <c r="H3886" s="4" t="s">
        <v>121</v>
      </c>
      <c r="I3886" s="4" t="s">
        <v>461</v>
      </c>
      <c r="J3886" s="4" t="s">
        <v>121</v>
      </c>
      <c r="K3886" t="s">
        <v>254</v>
      </c>
      <c r="L3886" t="s">
        <v>6292</v>
      </c>
      <c r="M3886" t="s">
        <v>6293</v>
      </c>
      <c r="N3886" s="1" t="s">
        <v>247</v>
      </c>
    </row>
    <row r="3887" spans="1:14" x14ac:dyDescent="0.3">
      <c r="A3887" s="1" t="s">
        <v>6263</v>
      </c>
      <c r="B3887" t="s">
        <v>6290</v>
      </c>
      <c r="C3887" s="2" t="s">
        <v>6294</v>
      </c>
      <c r="D3887" t="s">
        <v>282</v>
      </c>
      <c r="E3887" s="3" t="s">
        <v>152</v>
      </c>
      <c r="F3887" s="14" t="s">
        <v>119</v>
      </c>
      <c r="G3887" s="11" t="s">
        <v>3224</v>
      </c>
      <c r="H3887" s="4" t="s">
        <v>121</v>
      </c>
      <c r="I3887" s="4" t="s">
        <v>461</v>
      </c>
      <c r="J3887" s="4" t="s">
        <v>121</v>
      </c>
      <c r="K3887" t="s">
        <v>254</v>
      </c>
      <c r="L3887" t="s">
        <v>6292</v>
      </c>
      <c r="M3887" t="s">
        <v>6293</v>
      </c>
      <c r="N3887" s="1" t="s">
        <v>247</v>
      </c>
    </row>
    <row r="3888" spans="1:14" x14ac:dyDescent="0.3">
      <c r="A3888" s="1" t="s">
        <v>6263</v>
      </c>
      <c r="B3888" t="s">
        <v>6290</v>
      </c>
      <c r="C3888" s="2" t="s">
        <v>6295</v>
      </c>
      <c r="D3888" t="s">
        <v>282</v>
      </c>
      <c r="E3888" s="3" t="s">
        <v>152</v>
      </c>
      <c r="F3888" s="14" t="s">
        <v>119</v>
      </c>
      <c r="G3888" s="11" t="s">
        <v>3224</v>
      </c>
      <c r="H3888" s="4" t="s">
        <v>121</v>
      </c>
      <c r="I3888" s="4" t="s">
        <v>461</v>
      </c>
      <c r="J3888" s="4" t="s">
        <v>121</v>
      </c>
      <c r="K3888" t="s">
        <v>254</v>
      </c>
      <c r="L3888" t="s">
        <v>6292</v>
      </c>
      <c r="M3888" t="s">
        <v>6293</v>
      </c>
      <c r="N3888" s="1" t="s">
        <v>247</v>
      </c>
    </row>
    <row r="3889" spans="1:14" x14ac:dyDescent="0.3">
      <c r="A3889" s="1" t="s">
        <v>6263</v>
      </c>
      <c r="B3889" t="s">
        <v>6296</v>
      </c>
      <c r="C3889" s="2" t="s">
        <v>6297</v>
      </c>
      <c r="D3889" t="s">
        <v>282</v>
      </c>
      <c r="E3889" s="3" t="s">
        <v>152</v>
      </c>
      <c r="F3889" s="14" t="s">
        <v>119</v>
      </c>
      <c r="G3889" s="5" t="s">
        <v>299</v>
      </c>
      <c r="H3889" s="6" t="s">
        <v>120</v>
      </c>
      <c r="I3889" s="4" t="s">
        <v>1980</v>
      </c>
      <c r="J3889" s="4" t="s">
        <v>121</v>
      </c>
      <c r="K3889" t="s">
        <v>254</v>
      </c>
      <c r="L3889" t="s">
        <v>6298</v>
      </c>
      <c r="M3889" t="s">
        <v>6299</v>
      </c>
      <c r="N3889" s="1" t="s">
        <v>247</v>
      </c>
    </row>
    <row r="3890" spans="1:14" x14ac:dyDescent="0.3">
      <c r="A3890" s="1" t="s">
        <v>6263</v>
      </c>
      <c r="B3890" t="s">
        <v>6300</v>
      </c>
      <c r="C3890" s="2" t="s">
        <v>6301</v>
      </c>
      <c r="D3890" t="s">
        <v>282</v>
      </c>
      <c r="E3890" s="3" t="s">
        <v>152</v>
      </c>
      <c r="F3890" s="14" t="s">
        <v>119</v>
      </c>
      <c r="G3890" s="5" t="s">
        <v>1210</v>
      </c>
      <c r="H3890" s="6" t="s">
        <v>120</v>
      </c>
      <c r="I3890" s="4" t="s">
        <v>149</v>
      </c>
      <c r="J3890" s="4" t="s">
        <v>121</v>
      </c>
      <c r="K3890" t="s">
        <v>254</v>
      </c>
      <c r="L3890" t="s">
        <v>6302</v>
      </c>
      <c r="M3890" t="s">
        <v>6303</v>
      </c>
      <c r="N3890" s="1" t="s">
        <v>247</v>
      </c>
    </row>
    <row r="3891" spans="1:14" x14ac:dyDescent="0.3">
      <c r="A3891" s="1" t="s">
        <v>6263</v>
      </c>
      <c r="B3891" t="s">
        <v>6304</v>
      </c>
      <c r="C3891" s="2" t="s">
        <v>6305</v>
      </c>
      <c r="D3891" t="s">
        <v>282</v>
      </c>
      <c r="E3891" s="3" t="s">
        <v>152</v>
      </c>
      <c r="F3891" s="14" t="s">
        <v>119</v>
      </c>
      <c r="G3891" s="5" t="s">
        <v>1210</v>
      </c>
      <c r="H3891" s="6" t="s">
        <v>120</v>
      </c>
      <c r="I3891" s="4" t="s">
        <v>6306</v>
      </c>
      <c r="J3891" s="4" t="s">
        <v>121</v>
      </c>
      <c r="K3891" t="s">
        <v>254</v>
      </c>
      <c r="L3891" t="s">
        <v>6302</v>
      </c>
      <c r="M3891" t="s">
        <v>247</v>
      </c>
      <c r="N3891" s="1" t="s">
        <v>247</v>
      </c>
    </row>
    <row r="3892" spans="1:14" x14ac:dyDescent="0.3">
      <c r="A3892" s="1" t="s">
        <v>6263</v>
      </c>
      <c r="B3892" t="s">
        <v>6304</v>
      </c>
      <c r="C3892" s="2" t="s">
        <v>6307</v>
      </c>
      <c r="D3892" t="s">
        <v>282</v>
      </c>
      <c r="E3892" s="3" t="s">
        <v>152</v>
      </c>
      <c r="F3892" s="14" t="s">
        <v>119</v>
      </c>
      <c r="G3892" s="5" t="s">
        <v>1210</v>
      </c>
      <c r="H3892" s="6" t="s">
        <v>120</v>
      </c>
      <c r="I3892" s="4" t="s">
        <v>6306</v>
      </c>
      <c r="J3892" s="4" t="s">
        <v>121</v>
      </c>
      <c r="K3892" t="s">
        <v>254</v>
      </c>
      <c r="L3892" t="s">
        <v>6302</v>
      </c>
      <c r="M3892" t="s">
        <v>247</v>
      </c>
      <c r="N3892" s="1" t="s">
        <v>247</v>
      </c>
    </row>
    <row r="3893" spans="1:14" x14ac:dyDescent="0.3">
      <c r="A3893" s="1" t="s">
        <v>6263</v>
      </c>
      <c r="B3893" t="s">
        <v>6308</v>
      </c>
      <c r="C3893" s="2" t="s">
        <v>6309</v>
      </c>
      <c r="D3893" t="s">
        <v>282</v>
      </c>
      <c r="E3893" s="3" t="s">
        <v>152</v>
      </c>
      <c r="F3893" s="14" t="s">
        <v>119</v>
      </c>
      <c r="G3893" s="5" t="s">
        <v>468</v>
      </c>
      <c r="H3893" s="6" t="s">
        <v>120</v>
      </c>
      <c r="I3893" s="4" t="s">
        <v>6310</v>
      </c>
      <c r="J3893" s="4" t="s">
        <v>121</v>
      </c>
      <c r="K3893" t="s">
        <v>6311</v>
      </c>
      <c r="L3893" t="s">
        <v>6312</v>
      </c>
      <c r="M3893" t="s">
        <v>6313</v>
      </c>
      <c r="N3893" s="1" t="s">
        <v>247</v>
      </c>
    </row>
    <row r="3894" spans="1:14" x14ac:dyDescent="0.3">
      <c r="A3894" s="1" t="s">
        <v>6263</v>
      </c>
      <c r="B3894" t="s">
        <v>6308</v>
      </c>
      <c r="C3894" s="2" t="s">
        <v>6314</v>
      </c>
      <c r="D3894" t="s">
        <v>282</v>
      </c>
      <c r="E3894" s="3" t="s">
        <v>152</v>
      </c>
      <c r="F3894" s="14" t="s">
        <v>119</v>
      </c>
      <c r="G3894" s="5" t="s">
        <v>468</v>
      </c>
      <c r="H3894" s="6" t="s">
        <v>120</v>
      </c>
      <c r="I3894" s="4" t="s">
        <v>6310</v>
      </c>
      <c r="J3894" s="4" t="s">
        <v>121</v>
      </c>
      <c r="K3894" t="s">
        <v>254</v>
      </c>
      <c r="L3894" t="s">
        <v>6312</v>
      </c>
      <c r="M3894" t="s">
        <v>6313</v>
      </c>
      <c r="N3894" s="1" t="s">
        <v>247</v>
      </c>
    </row>
    <row r="3895" spans="1:14" x14ac:dyDescent="0.3">
      <c r="A3895" s="1" t="s">
        <v>6263</v>
      </c>
      <c r="B3895" t="s">
        <v>6308</v>
      </c>
      <c r="C3895" s="2" t="s">
        <v>6315</v>
      </c>
      <c r="D3895" t="s">
        <v>282</v>
      </c>
      <c r="E3895" s="3" t="s">
        <v>152</v>
      </c>
      <c r="F3895" s="14" t="s">
        <v>119</v>
      </c>
      <c r="G3895" s="5" t="s">
        <v>468</v>
      </c>
      <c r="H3895" s="6" t="s">
        <v>120</v>
      </c>
      <c r="I3895" s="4" t="s">
        <v>6310</v>
      </c>
      <c r="J3895" s="4" t="s">
        <v>121</v>
      </c>
      <c r="K3895" t="s">
        <v>254</v>
      </c>
      <c r="L3895" t="s">
        <v>6312</v>
      </c>
      <c r="M3895" t="s">
        <v>6313</v>
      </c>
      <c r="N3895" t="s">
        <v>247</v>
      </c>
    </row>
    <row r="3896" spans="1:14" x14ac:dyDescent="0.3">
      <c r="A3896" s="1" t="s">
        <v>6263</v>
      </c>
      <c r="B3896" t="s">
        <v>6308</v>
      </c>
      <c r="C3896" s="2" t="s">
        <v>6316</v>
      </c>
      <c r="D3896" t="s">
        <v>282</v>
      </c>
      <c r="E3896" s="3" t="s">
        <v>152</v>
      </c>
      <c r="F3896" s="14" t="s">
        <v>119</v>
      </c>
      <c r="G3896" s="5" t="s">
        <v>468</v>
      </c>
      <c r="H3896" s="6" t="s">
        <v>120</v>
      </c>
      <c r="I3896" s="4" t="s">
        <v>6310</v>
      </c>
      <c r="J3896" s="4" t="s">
        <v>121</v>
      </c>
      <c r="K3896" t="s">
        <v>235</v>
      </c>
      <c r="L3896" t="s">
        <v>6312</v>
      </c>
      <c r="M3896" t="s">
        <v>6313</v>
      </c>
      <c r="N3896" s="1" t="s">
        <v>247</v>
      </c>
    </row>
    <row r="3897" spans="1:14" x14ac:dyDescent="0.3">
      <c r="A3897" s="1" t="s">
        <v>6263</v>
      </c>
      <c r="B3897" t="s">
        <v>6308</v>
      </c>
      <c r="C3897" s="2" t="s">
        <v>6317</v>
      </c>
      <c r="D3897" t="s">
        <v>282</v>
      </c>
      <c r="E3897" s="3" t="s">
        <v>152</v>
      </c>
      <c r="F3897" s="14" t="s">
        <v>119</v>
      </c>
      <c r="G3897" s="5" t="s">
        <v>468</v>
      </c>
      <c r="H3897" s="6" t="s">
        <v>120</v>
      </c>
      <c r="I3897" s="4" t="s">
        <v>6310</v>
      </c>
      <c r="J3897" s="4" t="s">
        <v>121</v>
      </c>
      <c r="K3897" t="s">
        <v>254</v>
      </c>
      <c r="L3897" t="s">
        <v>6312</v>
      </c>
      <c r="M3897" t="s">
        <v>6313</v>
      </c>
      <c r="N3897" s="1" t="s">
        <v>247</v>
      </c>
    </row>
    <row r="3898" spans="1:14" x14ac:dyDescent="0.3">
      <c r="A3898" s="1" t="s">
        <v>6263</v>
      </c>
      <c r="B3898" t="s">
        <v>6318</v>
      </c>
      <c r="C3898" s="2" t="s">
        <v>6319</v>
      </c>
      <c r="D3898" t="s">
        <v>282</v>
      </c>
      <c r="E3898" s="3" t="s">
        <v>152</v>
      </c>
      <c r="F3898" s="14" t="s">
        <v>119</v>
      </c>
      <c r="G3898" s="5" t="s">
        <v>2338</v>
      </c>
      <c r="H3898" s="6" t="s">
        <v>120</v>
      </c>
      <c r="I3898" s="4" t="s">
        <v>6320</v>
      </c>
      <c r="J3898" s="4" t="s">
        <v>121</v>
      </c>
      <c r="K3898" t="s">
        <v>254</v>
      </c>
      <c r="M3898" t="s">
        <v>247</v>
      </c>
      <c r="N3898" t="s">
        <v>247</v>
      </c>
    </row>
    <row r="3899" spans="1:14" x14ac:dyDescent="0.3">
      <c r="A3899" s="1" t="s">
        <v>6263</v>
      </c>
      <c r="B3899" t="s">
        <v>6321</v>
      </c>
      <c r="C3899" s="2" t="s">
        <v>6322</v>
      </c>
      <c r="D3899" t="s">
        <v>282</v>
      </c>
      <c r="E3899" s="3" t="s">
        <v>152</v>
      </c>
      <c r="F3899" s="14" t="s">
        <v>119</v>
      </c>
      <c r="G3899" s="5" t="s">
        <v>468</v>
      </c>
      <c r="H3899" s="6" t="s">
        <v>120</v>
      </c>
      <c r="I3899" s="4" t="s">
        <v>343</v>
      </c>
      <c r="J3899" s="4" t="s">
        <v>121</v>
      </c>
      <c r="K3899" t="s">
        <v>254</v>
      </c>
      <c r="L3899" t="s">
        <v>6323</v>
      </c>
      <c r="M3899" t="s">
        <v>6303</v>
      </c>
      <c r="N3899" s="1" t="s">
        <v>247</v>
      </c>
    </row>
    <row r="3900" spans="1:14" x14ac:dyDescent="0.3">
      <c r="A3900" s="1" t="s">
        <v>6263</v>
      </c>
      <c r="B3900" t="s">
        <v>6321</v>
      </c>
      <c r="C3900" s="2" t="s">
        <v>6324</v>
      </c>
      <c r="D3900" t="s">
        <v>282</v>
      </c>
      <c r="E3900" s="7" t="s">
        <v>158</v>
      </c>
      <c r="F3900" s="15" t="s">
        <v>118</v>
      </c>
      <c r="G3900" s="5" t="s">
        <v>468</v>
      </c>
      <c r="H3900" s="6" t="s">
        <v>120</v>
      </c>
      <c r="I3900" s="4" t="s">
        <v>343</v>
      </c>
      <c r="J3900" s="4" t="s">
        <v>121</v>
      </c>
      <c r="K3900" t="s">
        <v>254</v>
      </c>
      <c r="L3900" t="s">
        <v>6323</v>
      </c>
      <c r="M3900" t="s">
        <v>6303</v>
      </c>
      <c r="N3900" s="1" t="s">
        <v>247</v>
      </c>
    </row>
    <row r="3901" spans="1:14" x14ac:dyDescent="0.3">
      <c r="A3901" s="1" t="s">
        <v>6263</v>
      </c>
      <c r="B3901" t="s">
        <v>6321</v>
      </c>
      <c r="C3901" s="2" t="s">
        <v>6325</v>
      </c>
      <c r="D3901" t="s">
        <v>282</v>
      </c>
      <c r="E3901" s="3" t="s">
        <v>152</v>
      </c>
      <c r="F3901" s="14" t="s">
        <v>119</v>
      </c>
      <c r="G3901" s="5" t="s">
        <v>468</v>
      </c>
      <c r="H3901" s="6" t="s">
        <v>120</v>
      </c>
      <c r="I3901" s="4" t="s">
        <v>343</v>
      </c>
      <c r="J3901" s="4" t="s">
        <v>121</v>
      </c>
      <c r="K3901" t="s">
        <v>254</v>
      </c>
      <c r="L3901" t="s">
        <v>6323</v>
      </c>
      <c r="M3901" t="s">
        <v>6303</v>
      </c>
      <c r="N3901" s="1" t="s">
        <v>247</v>
      </c>
    </row>
    <row r="3902" spans="1:14" x14ac:dyDescent="0.3">
      <c r="A3902" s="1" t="s">
        <v>6263</v>
      </c>
      <c r="B3902" t="s">
        <v>6321</v>
      </c>
      <c r="C3902" s="2" t="s">
        <v>6326</v>
      </c>
      <c r="D3902" t="s">
        <v>282</v>
      </c>
      <c r="E3902" s="3" t="s">
        <v>152</v>
      </c>
      <c r="F3902" s="14" t="s">
        <v>119</v>
      </c>
      <c r="G3902" s="5" t="s">
        <v>468</v>
      </c>
      <c r="H3902" s="6" t="s">
        <v>120</v>
      </c>
      <c r="I3902" s="4" t="s">
        <v>343</v>
      </c>
      <c r="J3902" s="4" t="s">
        <v>121</v>
      </c>
      <c r="K3902" t="s">
        <v>254</v>
      </c>
      <c r="L3902" t="s">
        <v>6323</v>
      </c>
      <c r="M3902" t="s">
        <v>6303</v>
      </c>
      <c r="N3902" s="1" t="s">
        <v>247</v>
      </c>
    </row>
    <row r="3903" spans="1:14" x14ac:dyDescent="0.3">
      <c r="A3903" s="1" t="s">
        <v>6263</v>
      </c>
      <c r="B3903" t="s">
        <v>6321</v>
      </c>
      <c r="C3903" s="2" t="s">
        <v>6327</v>
      </c>
      <c r="D3903" t="s">
        <v>282</v>
      </c>
      <c r="E3903" s="3" t="s">
        <v>152</v>
      </c>
      <c r="F3903" s="14" t="s">
        <v>119</v>
      </c>
      <c r="G3903" s="5" t="s">
        <v>468</v>
      </c>
      <c r="H3903" s="6" t="s">
        <v>120</v>
      </c>
      <c r="I3903" s="4" t="s">
        <v>343</v>
      </c>
      <c r="J3903" s="4" t="s">
        <v>121</v>
      </c>
      <c r="K3903" t="s">
        <v>254</v>
      </c>
      <c r="L3903" t="s">
        <v>6323</v>
      </c>
      <c r="M3903" t="s">
        <v>6303</v>
      </c>
      <c r="N3903" s="1" t="s">
        <v>247</v>
      </c>
    </row>
    <row r="3904" spans="1:14" x14ac:dyDescent="0.3">
      <c r="A3904" s="1" t="s">
        <v>6263</v>
      </c>
      <c r="B3904" t="s">
        <v>6321</v>
      </c>
      <c r="C3904" s="2" t="s">
        <v>6328</v>
      </c>
      <c r="D3904" t="s">
        <v>282</v>
      </c>
      <c r="E3904" s="7" t="s">
        <v>158</v>
      </c>
      <c r="F3904" s="15" t="s">
        <v>118</v>
      </c>
      <c r="G3904" s="5" t="s">
        <v>468</v>
      </c>
      <c r="H3904" s="6" t="s">
        <v>120</v>
      </c>
      <c r="I3904" s="4" t="s">
        <v>343</v>
      </c>
      <c r="J3904" s="4" t="s">
        <v>121</v>
      </c>
      <c r="K3904" t="s">
        <v>238</v>
      </c>
      <c r="L3904" t="s">
        <v>6323</v>
      </c>
      <c r="M3904" t="s">
        <v>6303</v>
      </c>
      <c r="N3904" s="1" t="s">
        <v>247</v>
      </c>
    </row>
    <row r="3905" spans="1:14" x14ac:dyDescent="0.3">
      <c r="A3905" s="1" t="s">
        <v>6263</v>
      </c>
      <c r="B3905" t="s">
        <v>6321</v>
      </c>
      <c r="C3905" s="2" t="s">
        <v>6329</v>
      </c>
      <c r="D3905" t="s">
        <v>282</v>
      </c>
      <c r="E3905" s="3" t="s">
        <v>152</v>
      </c>
      <c r="F3905" s="14" t="s">
        <v>119</v>
      </c>
      <c r="G3905" s="5" t="s">
        <v>468</v>
      </c>
      <c r="H3905" s="6" t="s">
        <v>120</v>
      </c>
      <c r="I3905" s="4" t="s">
        <v>343</v>
      </c>
      <c r="J3905" s="4" t="s">
        <v>121</v>
      </c>
      <c r="K3905" t="s">
        <v>254</v>
      </c>
      <c r="L3905" t="s">
        <v>6323</v>
      </c>
      <c r="M3905" t="s">
        <v>6303</v>
      </c>
      <c r="N3905" t="s">
        <v>247</v>
      </c>
    </row>
    <row r="3906" spans="1:14" x14ac:dyDescent="0.3">
      <c r="A3906" s="1" t="s">
        <v>6263</v>
      </c>
      <c r="B3906" t="s">
        <v>6321</v>
      </c>
      <c r="C3906" s="2" t="s">
        <v>6330</v>
      </c>
      <c r="D3906" t="s">
        <v>282</v>
      </c>
      <c r="E3906" s="3" t="s">
        <v>152</v>
      </c>
      <c r="F3906" s="14" t="s">
        <v>119</v>
      </c>
      <c r="G3906" s="5" t="s">
        <v>468</v>
      </c>
      <c r="H3906" s="6" t="s">
        <v>120</v>
      </c>
      <c r="I3906" s="4" t="s">
        <v>343</v>
      </c>
      <c r="J3906" s="4" t="s">
        <v>121</v>
      </c>
      <c r="K3906" t="s">
        <v>254</v>
      </c>
      <c r="L3906" t="s">
        <v>6323</v>
      </c>
      <c r="M3906" t="s">
        <v>6303</v>
      </c>
      <c r="N3906" t="s">
        <v>247</v>
      </c>
    </row>
    <row r="3907" spans="1:14" x14ac:dyDescent="0.3">
      <c r="A3907" s="1" t="s">
        <v>6263</v>
      </c>
      <c r="B3907" t="s">
        <v>6321</v>
      </c>
      <c r="C3907" s="2" t="s">
        <v>6331</v>
      </c>
      <c r="D3907" t="s">
        <v>282</v>
      </c>
      <c r="E3907" s="3" t="s">
        <v>152</v>
      </c>
      <c r="F3907" s="14" t="s">
        <v>119</v>
      </c>
      <c r="G3907" s="5" t="s">
        <v>468</v>
      </c>
      <c r="H3907" s="6" t="s">
        <v>120</v>
      </c>
      <c r="I3907" s="4" t="s">
        <v>343</v>
      </c>
      <c r="J3907" s="4" t="s">
        <v>121</v>
      </c>
      <c r="K3907" t="s">
        <v>254</v>
      </c>
      <c r="L3907" t="s">
        <v>6323</v>
      </c>
      <c r="M3907" t="s">
        <v>6303</v>
      </c>
      <c r="N3907" s="1" t="s">
        <v>247</v>
      </c>
    </row>
    <row r="3908" spans="1:14" x14ac:dyDescent="0.3">
      <c r="A3908" s="1" t="s">
        <v>6332</v>
      </c>
      <c r="B3908" t="s">
        <v>6333</v>
      </c>
      <c r="C3908" s="2" t="s">
        <v>6334</v>
      </c>
      <c r="D3908" t="s">
        <v>282</v>
      </c>
      <c r="E3908" s="7" t="s">
        <v>158</v>
      </c>
      <c r="F3908" s="3" t="s">
        <v>152</v>
      </c>
      <c r="G3908" s="5" t="s">
        <v>1293</v>
      </c>
      <c r="H3908" s="6" t="s">
        <v>120</v>
      </c>
      <c r="I3908" s="4" t="s">
        <v>6335</v>
      </c>
      <c r="J3908" s="4" t="s">
        <v>121</v>
      </c>
      <c r="K3908" t="s">
        <v>254</v>
      </c>
      <c r="L3908" t="s">
        <v>6336</v>
      </c>
      <c r="M3908" t="s">
        <v>6337</v>
      </c>
      <c r="N3908" s="1" t="s">
        <v>247</v>
      </c>
    </row>
    <row r="3909" spans="1:14" x14ac:dyDescent="0.3">
      <c r="A3909" s="1" t="s">
        <v>6332</v>
      </c>
      <c r="B3909" t="s">
        <v>6333</v>
      </c>
      <c r="C3909" s="2" t="s">
        <v>6338</v>
      </c>
      <c r="D3909" t="s">
        <v>282</v>
      </c>
      <c r="E3909" s="7" t="s">
        <v>158</v>
      </c>
      <c r="F3909" s="15" t="s">
        <v>118</v>
      </c>
      <c r="G3909" s="5" t="s">
        <v>1293</v>
      </c>
      <c r="H3909" s="6" t="s">
        <v>120</v>
      </c>
      <c r="I3909" s="4" t="s">
        <v>6335</v>
      </c>
      <c r="J3909" s="4" t="s">
        <v>121</v>
      </c>
      <c r="K3909" t="s">
        <v>254</v>
      </c>
      <c r="L3909" t="s">
        <v>6336</v>
      </c>
      <c r="M3909" t="s">
        <v>6337</v>
      </c>
      <c r="N3909" s="1" t="s">
        <v>247</v>
      </c>
    </row>
    <row r="3910" spans="1:14" x14ac:dyDescent="0.3">
      <c r="A3910" s="1" t="s">
        <v>6332</v>
      </c>
      <c r="B3910" t="s">
        <v>6339</v>
      </c>
      <c r="C3910" s="2" t="s">
        <v>6340</v>
      </c>
      <c r="D3910" t="s">
        <v>282</v>
      </c>
      <c r="E3910" s="7" t="s">
        <v>158</v>
      </c>
      <c r="F3910" s="15" t="s">
        <v>118</v>
      </c>
      <c r="G3910" s="5" t="s">
        <v>779</v>
      </c>
      <c r="H3910" s="6" t="s">
        <v>120</v>
      </c>
      <c r="I3910" s="4" t="s">
        <v>6341</v>
      </c>
      <c r="J3910" s="4" t="s">
        <v>121</v>
      </c>
      <c r="K3910" t="s">
        <v>230</v>
      </c>
      <c r="L3910" t="s">
        <v>6342</v>
      </c>
      <c r="M3910" t="s">
        <v>6337</v>
      </c>
      <c r="N3910" s="1" t="s">
        <v>247</v>
      </c>
    </row>
    <row r="3911" spans="1:14" x14ac:dyDescent="0.3">
      <c r="A3911" s="1" t="s">
        <v>6332</v>
      </c>
      <c r="B3911" t="s">
        <v>6339</v>
      </c>
      <c r="C3911" s="2" t="s">
        <v>6343</v>
      </c>
      <c r="D3911" t="s">
        <v>282</v>
      </c>
      <c r="E3911" s="7" t="s">
        <v>158</v>
      </c>
      <c r="F3911" s="15" t="s">
        <v>118</v>
      </c>
      <c r="G3911" s="5" t="s">
        <v>468</v>
      </c>
      <c r="H3911" s="6" t="s">
        <v>120</v>
      </c>
      <c r="I3911" s="4" t="s">
        <v>6341</v>
      </c>
      <c r="J3911" s="4" t="s">
        <v>121</v>
      </c>
      <c r="K3911" t="s">
        <v>254</v>
      </c>
      <c r="L3911" t="s">
        <v>6342</v>
      </c>
      <c r="M3911" t="s">
        <v>6337</v>
      </c>
      <c r="N3911" s="1" t="s">
        <v>247</v>
      </c>
    </row>
    <row r="3912" spans="1:14" x14ac:dyDescent="0.3">
      <c r="A3912" s="1" t="s">
        <v>6332</v>
      </c>
      <c r="B3912" t="s">
        <v>6344</v>
      </c>
      <c r="C3912" s="2" t="s">
        <v>6345</v>
      </c>
      <c r="D3912" t="s">
        <v>282</v>
      </c>
      <c r="E3912" s="7" t="s">
        <v>158</v>
      </c>
      <c r="F3912" s="15" t="s">
        <v>118</v>
      </c>
      <c r="G3912" s="5" t="s">
        <v>468</v>
      </c>
      <c r="H3912" s="6" t="s">
        <v>120</v>
      </c>
      <c r="I3912" s="5" t="s">
        <v>6346</v>
      </c>
      <c r="J3912" s="5" t="s">
        <v>120</v>
      </c>
      <c r="K3912" t="s">
        <v>254</v>
      </c>
      <c r="L3912" t="s">
        <v>6347</v>
      </c>
      <c r="M3912" t="s">
        <v>6337</v>
      </c>
      <c r="N3912" s="1" t="s">
        <v>247</v>
      </c>
    </row>
    <row r="3913" spans="1:14" x14ac:dyDescent="0.3">
      <c r="A3913" s="1" t="s">
        <v>6332</v>
      </c>
      <c r="B3913" t="s">
        <v>6344</v>
      </c>
      <c r="C3913" s="2" t="s">
        <v>6348</v>
      </c>
      <c r="D3913" t="s">
        <v>282</v>
      </c>
      <c r="E3913" s="8" t="s">
        <v>166</v>
      </c>
      <c r="F3913" s="15" t="s">
        <v>118</v>
      </c>
      <c r="G3913" s="5" t="s">
        <v>468</v>
      </c>
      <c r="H3913" s="6" t="s">
        <v>120</v>
      </c>
      <c r="I3913" s="5" t="s">
        <v>6346</v>
      </c>
      <c r="J3913" s="5" t="s">
        <v>120</v>
      </c>
      <c r="K3913" t="s">
        <v>230</v>
      </c>
      <c r="L3913" t="s">
        <v>6347</v>
      </c>
      <c r="M3913" t="s">
        <v>6337</v>
      </c>
      <c r="N3913" s="1" t="s">
        <v>247</v>
      </c>
    </row>
    <row r="3914" spans="1:14" x14ac:dyDescent="0.3">
      <c r="A3914" s="1" t="s">
        <v>6332</v>
      </c>
      <c r="B3914" t="s">
        <v>6344</v>
      </c>
      <c r="C3914" s="2" t="s">
        <v>6349</v>
      </c>
      <c r="D3914" t="s">
        <v>282</v>
      </c>
      <c r="E3914" s="8" t="s">
        <v>166</v>
      </c>
      <c r="F3914" s="15" t="s">
        <v>118</v>
      </c>
      <c r="G3914" s="5" t="s">
        <v>468</v>
      </c>
      <c r="H3914" s="6" t="s">
        <v>120</v>
      </c>
      <c r="I3914" s="5" t="s">
        <v>6346</v>
      </c>
      <c r="J3914" s="5" t="s">
        <v>120</v>
      </c>
      <c r="K3914" t="s">
        <v>387</v>
      </c>
      <c r="L3914" t="s">
        <v>6347</v>
      </c>
      <c r="M3914" t="s">
        <v>6337</v>
      </c>
      <c r="N3914" s="1" t="s">
        <v>247</v>
      </c>
    </row>
    <row r="3915" spans="1:14" x14ac:dyDescent="0.3">
      <c r="A3915" s="1" t="s">
        <v>6332</v>
      </c>
      <c r="B3915" t="s">
        <v>6350</v>
      </c>
      <c r="C3915" s="2" t="s">
        <v>6351</v>
      </c>
      <c r="D3915" t="s">
        <v>282</v>
      </c>
      <c r="E3915" s="7" t="s">
        <v>158</v>
      </c>
      <c r="F3915" s="15" t="s">
        <v>118</v>
      </c>
      <c r="G3915" s="5" t="s">
        <v>468</v>
      </c>
      <c r="H3915" s="6" t="s">
        <v>120</v>
      </c>
      <c r="I3915" s="4" t="s">
        <v>6341</v>
      </c>
      <c r="J3915" s="4" t="s">
        <v>121</v>
      </c>
      <c r="K3915" t="s">
        <v>254</v>
      </c>
      <c r="L3915" t="s">
        <v>6347</v>
      </c>
      <c r="M3915" t="s">
        <v>6337</v>
      </c>
      <c r="N3915" s="1" t="s">
        <v>247</v>
      </c>
    </row>
    <row r="3916" spans="1:14" x14ac:dyDescent="0.3">
      <c r="A3916" s="1" t="s">
        <v>6332</v>
      </c>
      <c r="B3916" t="s">
        <v>6350</v>
      </c>
      <c r="C3916" s="2" t="s">
        <v>6352</v>
      </c>
      <c r="D3916" t="s">
        <v>282</v>
      </c>
      <c r="E3916" s="7" t="s">
        <v>158</v>
      </c>
      <c r="F3916" s="15" t="s">
        <v>118</v>
      </c>
      <c r="G3916" s="5" t="s">
        <v>468</v>
      </c>
      <c r="H3916" s="6" t="s">
        <v>120</v>
      </c>
      <c r="I3916" s="4" t="s">
        <v>6341</v>
      </c>
      <c r="J3916" s="4" t="s">
        <v>121</v>
      </c>
      <c r="K3916" t="s">
        <v>254</v>
      </c>
      <c r="L3916" t="s">
        <v>6347</v>
      </c>
      <c r="M3916" t="s">
        <v>6337</v>
      </c>
      <c r="N3916" s="1" t="s">
        <v>247</v>
      </c>
    </row>
    <row r="3917" spans="1:14" x14ac:dyDescent="0.3">
      <c r="A3917" s="1" t="s">
        <v>6332</v>
      </c>
      <c r="B3917" t="s">
        <v>6353</v>
      </c>
      <c r="C3917" s="2" t="s">
        <v>6354</v>
      </c>
      <c r="D3917" t="s">
        <v>282</v>
      </c>
      <c r="E3917" s="7" t="s">
        <v>158</v>
      </c>
      <c r="F3917" s="15" t="s">
        <v>118</v>
      </c>
      <c r="G3917" s="5" t="s">
        <v>6355</v>
      </c>
      <c r="H3917" s="6" t="s">
        <v>120</v>
      </c>
      <c r="I3917" s="5" t="s">
        <v>6346</v>
      </c>
      <c r="J3917" s="5" t="s">
        <v>120</v>
      </c>
      <c r="K3917" t="s">
        <v>254</v>
      </c>
      <c r="L3917" t="s">
        <v>6356</v>
      </c>
      <c r="M3917" t="s">
        <v>6337</v>
      </c>
      <c r="N3917" s="1" t="s">
        <v>247</v>
      </c>
    </row>
    <row r="3918" spans="1:14" x14ac:dyDescent="0.3">
      <c r="A3918" s="1" t="s">
        <v>6332</v>
      </c>
      <c r="B3918" t="s">
        <v>6357</v>
      </c>
      <c r="C3918" s="2" t="s">
        <v>6358</v>
      </c>
      <c r="D3918" t="s">
        <v>282</v>
      </c>
      <c r="E3918" s="3" t="s">
        <v>152</v>
      </c>
      <c r="F3918" s="14" t="s">
        <v>119</v>
      </c>
      <c r="G3918" s="5" t="s">
        <v>6359</v>
      </c>
      <c r="H3918" s="6" t="s">
        <v>120</v>
      </c>
      <c r="I3918" s="4" t="s">
        <v>149</v>
      </c>
      <c r="J3918" s="4" t="s">
        <v>121</v>
      </c>
      <c r="K3918" t="s">
        <v>230</v>
      </c>
      <c r="L3918" s="16" t="s">
        <v>6360</v>
      </c>
      <c r="M3918" t="s">
        <v>6361</v>
      </c>
      <c r="N3918" s="1" t="s">
        <v>247</v>
      </c>
    </row>
    <row r="3919" spans="1:14" x14ac:dyDescent="0.3">
      <c r="A3919" s="1" t="s">
        <v>6332</v>
      </c>
      <c r="B3919" t="s">
        <v>6357</v>
      </c>
      <c r="C3919" s="2" t="s">
        <v>6362</v>
      </c>
      <c r="D3919" t="s">
        <v>282</v>
      </c>
      <c r="E3919" s="10" t="s">
        <v>187</v>
      </c>
      <c r="F3919" s="14" t="s">
        <v>119</v>
      </c>
      <c r="G3919" s="5" t="s">
        <v>6359</v>
      </c>
      <c r="H3919" s="6" t="s">
        <v>120</v>
      </c>
      <c r="I3919" s="4" t="s">
        <v>149</v>
      </c>
      <c r="J3919" s="4" t="s">
        <v>121</v>
      </c>
      <c r="K3919" t="s">
        <v>254</v>
      </c>
      <c r="L3919" s="16" t="s">
        <v>6360</v>
      </c>
      <c r="M3919" t="s">
        <v>6361</v>
      </c>
      <c r="N3919" s="1" t="s">
        <v>247</v>
      </c>
    </row>
    <row r="3920" spans="1:14" x14ac:dyDescent="0.3">
      <c r="A3920" s="1" t="s">
        <v>6332</v>
      </c>
      <c r="B3920" t="s">
        <v>6357</v>
      </c>
      <c r="C3920" s="2" t="s">
        <v>6363</v>
      </c>
      <c r="D3920" t="s">
        <v>282</v>
      </c>
      <c r="E3920" s="10" t="s">
        <v>187</v>
      </c>
      <c r="F3920" s="14" t="s">
        <v>119</v>
      </c>
      <c r="G3920" s="5" t="s">
        <v>6359</v>
      </c>
      <c r="H3920" s="6" t="s">
        <v>120</v>
      </c>
      <c r="I3920" s="4" t="s">
        <v>149</v>
      </c>
      <c r="J3920" s="4" t="s">
        <v>121</v>
      </c>
      <c r="K3920" t="s">
        <v>254</v>
      </c>
      <c r="L3920" s="16" t="s">
        <v>6360</v>
      </c>
      <c r="M3920" t="s">
        <v>6361</v>
      </c>
      <c r="N3920" s="1" t="s">
        <v>247</v>
      </c>
    </row>
    <row r="3921" spans="1:14" x14ac:dyDescent="0.3">
      <c r="A3921" s="1" t="s">
        <v>6332</v>
      </c>
      <c r="B3921" t="s">
        <v>6357</v>
      </c>
      <c r="C3921" s="2" t="s">
        <v>6364</v>
      </c>
      <c r="D3921" t="s">
        <v>282</v>
      </c>
      <c r="E3921" s="10" t="s">
        <v>187</v>
      </c>
      <c r="F3921" s="14" t="s">
        <v>119</v>
      </c>
      <c r="G3921" s="5" t="s">
        <v>6359</v>
      </c>
      <c r="H3921" s="6" t="s">
        <v>120</v>
      </c>
      <c r="I3921" s="4" t="s">
        <v>149</v>
      </c>
      <c r="J3921" s="4" t="s">
        <v>121</v>
      </c>
      <c r="K3921" t="s">
        <v>254</v>
      </c>
      <c r="L3921" s="16" t="s">
        <v>6360</v>
      </c>
      <c r="M3921" t="s">
        <v>6361</v>
      </c>
      <c r="N3921" s="1" t="s">
        <v>247</v>
      </c>
    </row>
    <row r="3922" spans="1:14" x14ac:dyDescent="0.3">
      <c r="A3922" s="1" t="s">
        <v>6332</v>
      </c>
      <c r="B3922" t="s">
        <v>6357</v>
      </c>
      <c r="C3922" s="2" t="s">
        <v>6365</v>
      </c>
      <c r="D3922" t="s">
        <v>282</v>
      </c>
      <c r="E3922" s="10" t="s">
        <v>187</v>
      </c>
      <c r="F3922" s="14" t="s">
        <v>119</v>
      </c>
      <c r="G3922" s="5" t="s">
        <v>6359</v>
      </c>
      <c r="H3922" s="6" t="s">
        <v>120</v>
      </c>
      <c r="I3922" s="4" t="s">
        <v>149</v>
      </c>
      <c r="J3922" s="4" t="s">
        <v>121</v>
      </c>
      <c r="K3922" t="s">
        <v>254</v>
      </c>
      <c r="L3922" s="16" t="s">
        <v>6360</v>
      </c>
      <c r="M3922" t="s">
        <v>6361</v>
      </c>
      <c r="N3922" s="1" t="s">
        <v>247</v>
      </c>
    </row>
    <row r="3923" spans="1:14" x14ac:dyDescent="0.3">
      <c r="A3923" s="1" t="s">
        <v>6332</v>
      </c>
      <c r="B3923" t="s">
        <v>6357</v>
      </c>
      <c r="C3923" s="2" t="s">
        <v>6366</v>
      </c>
      <c r="D3923" t="s">
        <v>282</v>
      </c>
      <c r="E3923" s="10" t="s">
        <v>187</v>
      </c>
      <c r="F3923" s="14" t="s">
        <v>119</v>
      </c>
      <c r="G3923" s="5" t="s">
        <v>6359</v>
      </c>
      <c r="H3923" s="6" t="s">
        <v>120</v>
      </c>
      <c r="I3923" s="4" t="s">
        <v>149</v>
      </c>
      <c r="J3923" s="4" t="s">
        <v>121</v>
      </c>
      <c r="K3923" t="s">
        <v>254</v>
      </c>
      <c r="L3923" s="16" t="s">
        <v>6360</v>
      </c>
      <c r="M3923" t="s">
        <v>6361</v>
      </c>
      <c r="N3923" s="1" t="s">
        <v>247</v>
      </c>
    </row>
    <row r="3924" spans="1:14" x14ac:dyDescent="0.3">
      <c r="A3924" s="1" t="s">
        <v>6332</v>
      </c>
      <c r="B3924" t="s">
        <v>6357</v>
      </c>
      <c r="C3924" s="2" t="s">
        <v>6367</v>
      </c>
      <c r="D3924" t="s">
        <v>282</v>
      </c>
      <c r="E3924" s="10" t="s">
        <v>187</v>
      </c>
      <c r="F3924" s="14" t="s">
        <v>119</v>
      </c>
      <c r="G3924" s="5" t="s">
        <v>6359</v>
      </c>
      <c r="H3924" s="6" t="s">
        <v>120</v>
      </c>
      <c r="I3924" s="4" t="s">
        <v>149</v>
      </c>
      <c r="J3924" s="4" t="s">
        <v>121</v>
      </c>
      <c r="K3924" t="s">
        <v>230</v>
      </c>
      <c r="L3924" s="16" t="s">
        <v>6360</v>
      </c>
      <c r="M3924" t="s">
        <v>6361</v>
      </c>
      <c r="N3924" s="1" t="s">
        <v>247</v>
      </c>
    </row>
    <row r="3925" spans="1:14" x14ac:dyDescent="0.3">
      <c r="A3925" s="1" t="s">
        <v>6332</v>
      </c>
      <c r="B3925" t="s">
        <v>6357</v>
      </c>
      <c r="C3925" s="2" t="s">
        <v>6368</v>
      </c>
      <c r="D3925" t="s">
        <v>282</v>
      </c>
      <c r="E3925" s="10" t="s">
        <v>187</v>
      </c>
      <c r="F3925" s="14" t="s">
        <v>119</v>
      </c>
      <c r="G3925" s="5" t="s">
        <v>6359</v>
      </c>
      <c r="H3925" s="6" t="s">
        <v>120</v>
      </c>
      <c r="I3925" s="4" t="s">
        <v>149</v>
      </c>
      <c r="J3925" s="4" t="s">
        <v>121</v>
      </c>
      <c r="K3925" t="s">
        <v>254</v>
      </c>
      <c r="L3925" s="16" t="s">
        <v>6360</v>
      </c>
      <c r="M3925" t="s">
        <v>6361</v>
      </c>
      <c r="N3925" s="1" t="s">
        <v>247</v>
      </c>
    </row>
    <row r="3926" spans="1:14" x14ac:dyDescent="0.3">
      <c r="A3926" s="1" t="s">
        <v>6332</v>
      </c>
      <c r="B3926" t="s">
        <v>6357</v>
      </c>
      <c r="C3926" s="2" t="s">
        <v>6369</v>
      </c>
      <c r="D3926" t="s">
        <v>282</v>
      </c>
      <c r="E3926" s="10" t="s">
        <v>187</v>
      </c>
      <c r="F3926" s="14" t="s">
        <v>119</v>
      </c>
      <c r="G3926" s="5" t="s">
        <v>6359</v>
      </c>
      <c r="H3926" s="6" t="s">
        <v>120</v>
      </c>
      <c r="I3926" s="4" t="s">
        <v>149</v>
      </c>
      <c r="J3926" s="4" t="s">
        <v>121</v>
      </c>
      <c r="K3926" t="s">
        <v>254</v>
      </c>
      <c r="L3926" s="16" t="s">
        <v>6360</v>
      </c>
      <c r="M3926" t="s">
        <v>6361</v>
      </c>
      <c r="N3926" t="s">
        <v>247</v>
      </c>
    </row>
    <row r="3927" spans="1:14" x14ac:dyDescent="0.3">
      <c r="A3927" s="1" t="s">
        <v>6332</v>
      </c>
      <c r="B3927" t="s">
        <v>6357</v>
      </c>
      <c r="C3927" s="2" t="s">
        <v>6370</v>
      </c>
      <c r="D3927" t="s">
        <v>282</v>
      </c>
      <c r="E3927" s="10" t="s">
        <v>187</v>
      </c>
      <c r="F3927" s="14" t="s">
        <v>119</v>
      </c>
      <c r="G3927" s="5" t="s">
        <v>6359</v>
      </c>
      <c r="H3927" s="6" t="s">
        <v>120</v>
      </c>
      <c r="I3927" s="4" t="s">
        <v>149</v>
      </c>
      <c r="J3927" s="4" t="s">
        <v>121</v>
      </c>
      <c r="K3927" t="s">
        <v>254</v>
      </c>
      <c r="L3927" s="16" t="s">
        <v>6360</v>
      </c>
      <c r="M3927" t="s">
        <v>6361</v>
      </c>
      <c r="N3927" s="1" t="s">
        <v>247</v>
      </c>
    </row>
    <row r="3928" spans="1:14" x14ac:dyDescent="0.3">
      <c r="A3928" s="1" t="s">
        <v>6332</v>
      </c>
      <c r="B3928" t="s">
        <v>6357</v>
      </c>
      <c r="C3928" s="2" t="s">
        <v>6371</v>
      </c>
      <c r="D3928" t="s">
        <v>282</v>
      </c>
      <c r="E3928" s="3" t="s">
        <v>152</v>
      </c>
      <c r="F3928" s="14" t="s">
        <v>119</v>
      </c>
      <c r="G3928" s="5" t="s">
        <v>6359</v>
      </c>
      <c r="H3928" s="6" t="s">
        <v>120</v>
      </c>
      <c r="I3928" s="4" t="s">
        <v>149</v>
      </c>
      <c r="J3928" s="4" t="s">
        <v>121</v>
      </c>
      <c r="K3928" t="s">
        <v>238</v>
      </c>
      <c r="L3928" s="16" t="s">
        <v>6360</v>
      </c>
      <c r="M3928" t="s">
        <v>6361</v>
      </c>
      <c r="N3928" s="1" t="s">
        <v>247</v>
      </c>
    </row>
    <row r="3929" spans="1:14" x14ac:dyDescent="0.3">
      <c r="A3929" s="1" t="s">
        <v>6332</v>
      </c>
      <c r="B3929" t="s">
        <v>6357</v>
      </c>
      <c r="C3929" s="2" t="s">
        <v>6372</v>
      </c>
      <c r="D3929" t="s">
        <v>282</v>
      </c>
      <c r="E3929" s="10" t="s">
        <v>187</v>
      </c>
      <c r="F3929" s="14" t="s">
        <v>119</v>
      </c>
      <c r="G3929" s="5" t="s">
        <v>6359</v>
      </c>
      <c r="H3929" s="6" t="s">
        <v>120</v>
      </c>
      <c r="I3929" s="4" t="s">
        <v>149</v>
      </c>
      <c r="J3929" s="4" t="s">
        <v>121</v>
      </c>
      <c r="K3929" t="s">
        <v>254</v>
      </c>
      <c r="L3929" s="16" t="s">
        <v>6360</v>
      </c>
      <c r="M3929" t="s">
        <v>6361</v>
      </c>
      <c r="N3929" t="s">
        <v>247</v>
      </c>
    </row>
    <row r="3930" spans="1:14" x14ac:dyDescent="0.3">
      <c r="A3930" s="1" t="s">
        <v>6332</v>
      </c>
      <c r="B3930" t="s">
        <v>6357</v>
      </c>
      <c r="C3930" s="2" t="s">
        <v>6373</v>
      </c>
      <c r="D3930" t="s">
        <v>282</v>
      </c>
      <c r="E3930" s="10" t="s">
        <v>187</v>
      </c>
      <c r="F3930" s="14" t="s">
        <v>119</v>
      </c>
      <c r="G3930" s="5" t="s">
        <v>6359</v>
      </c>
      <c r="H3930" s="6" t="s">
        <v>120</v>
      </c>
      <c r="I3930" s="4" t="s">
        <v>149</v>
      </c>
      <c r="J3930" s="4" t="s">
        <v>121</v>
      </c>
      <c r="K3930" t="s">
        <v>254</v>
      </c>
      <c r="L3930" s="16" t="s">
        <v>6360</v>
      </c>
      <c r="M3930" t="s">
        <v>6361</v>
      </c>
      <c r="N3930" t="s">
        <v>247</v>
      </c>
    </row>
    <row r="3931" spans="1:14" x14ac:dyDescent="0.3">
      <c r="A3931" s="1" t="s">
        <v>6332</v>
      </c>
      <c r="B3931" t="s">
        <v>6374</v>
      </c>
      <c r="C3931" s="2" t="s">
        <v>6375</v>
      </c>
      <c r="D3931" t="s">
        <v>282</v>
      </c>
      <c r="E3931" s="3" t="s">
        <v>152</v>
      </c>
      <c r="F3931" s="15" t="s">
        <v>118</v>
      </c>
      <c r="G3931" s="5" t="s">
        <v>6355</v>
      </c>
      <c r="H3931" s="6" t="s">
        <v>120</v>
      </c>
      <c r="I3931" s="5" t="s">
        <v>156</v>
      </c>
      <c r="J3931" s="5" t="s">
        <v>120</v>
      </c>
      <c r="K3931" t="s">
        <v>254</v>
      </c>
      <c r="L3931" t="s">
        <v>6356</v>
      </c>
      <c r="M3931" t="s">
        <v>6361</v>
      </c>
      <c r="N3931" t="s">
        <v>247</v>
      </c>
    </row>
    <row r="3932" spans="1:14" x14ac:dyDescent="0.3">
      <c r="A3932" s="1" t="s">
        <v>6332</v>
      </c>
      <c r="B3932" t="s">
        <v>6374</v>
      </c>
      <c r="C3932" s="2" t="s">
        <v>6376</v>
      </c>
      <c r="D3932" t="s">
        <v>282</v>
      </c>
      <c r="E3932" s="3" t="s">
        <v>152</v>
      </c>
      <c r="F3932" s="14" t="s">
        <v>119</v>
      </c>
      <c r="G3932" s="5" t="s">
        <v>6355</v>
      </c>
      <c r="H3932" s="6" t="s">
        <v>120</v>
      </c>
      <c r="I3932" s="5" t="s">
        <v>156</v>
      </c>
      <c r="J3932" s="5" t="s">
        <v>120</v>
      </c>
      <c r="K3932" t="s">
        <v>235</v>
      </c>
      <c r="L3932" t="s">
        <v>6356</v>
      </c>
      <c r="M3932" t="s">
        <v>6361</v>
      </c>
      <c r="N3932" t="s">
        <v>247</v>
      </c>
    </row>
    <row r="3933" spans="1:14" x14ac:dyDescent="0.3">
      <c r="A3933" s="1" t="s">
        <v>6332</v>
      </c>
      <c r="B3933" t="s">
        <v>6374</v>
      </c>
      <c r="C3933" s="2" t="s">
        <v>6377</v>
      </c>
      <c r="D3933" t="s">
        <v>282</v>
      </c>
      <c r="E3933" s="10" t="s">
        <v>187</v>
      </c>
      <c r="F3933" s="14" t="s">
        <v>119</v>
      </c>
      <c r="G3933" s="5" t="s">
        <v>6355</v>
      </c>
      <c r="H3933" s="6" t="s">
        <v>120</v>
      </c>
      <c r="I3933" s="5" t="s">
        <v>156</v>
      </c>
      <c r="J3933" s="5" t="s">
        <v>120</v>
      </c>
      <c r="K3933" t="s">
        <v>387</v>
      </c>
      <c r="L3933" t="s">
        <v>6356</v>
      </c>
      <c r="M3933" t="s">
        <v>6378</v>
      </c>
      <c r="N3933" t="s">
        <v>247</v>
      </c>
    </row>
    <row r="3934" spans="1:14" x14ac:dyDescent="0.3">
      <c r="A3934" s="1" t="s">
        <v>6332</v>
      </c>
      <c r="B3934" t="s">
        <v>6374</v>
      </c>
      <c r="C3934" s="2" t="s">
        <v>6379</v>
      </c>
      <c r="D3934" t="s">
        <v>282</v>
      </c>
      <c r="E3934" s="7" t="s">
        <v>158</v>
      </c>
      <c r="F3934" s="15" t="s">
        <v>118</v>
      </c>
      <c r="G3934" s="5" t="s">
        <v>6355</v>
      </c>
      <c r="H3934" s="6" t="s">
        <v>120</v>
      </c>
      <c r="I3934" s="5" t="s">
        <v>156</v>
      </c>
      <c r="J3934" s="5" t="s">
        <v>120</v>
      </c>
      <c r="K3934" t="s">
        <v>254</v>
      </c>
      <c r="L3934" t="s">
        <v>6356</v>
      </c>
      <c r="M3934" t="s">
        <v>6378</v>
      </c>
      <c r="N3934" t="s">
        <v>247</v>
      </c>
    </row>
    <row r="3935" spans="1:14" x14ac:dyDescent="0.3">
      <c r="A3935" s="1" t="s">
        <v>6332</v>
      </c>
      <c r="B3935" t="s">
        <v>6374</v>
      </c>
      <c r="C3935" s="2" t="s">
        <v>6380</v>
      </c>
      <c r="D3935" t="s">
        <v>282</v>
      </c>
      <c r="E3935" s="3" t="s">
        <v>152</v>
      </c>
      <c r="F3935" s="14" t="s">
        <v>119</v>
      </c>
      <c r="G3935" s="5" t="s">
        <v>6355</v>
      </c>
      <c r="H3935" s="6" t="s">
        <v>120</v>
      </c>
      <c r="I3935" s="5" t="s">
        <v>156</v>
      </c>
      <c r="J3935" s="5" t="s">
        <v>120</v>
      </c>
      <c r="K3935" t="s">
        <v>254</v>
      </c>
      <c r="L3935" t="s">
        <v>6356</v>
      </c>
      <c r="M3935" t="s">
        <v>6381</v>
      </c>
      <c r="N3935" t="s">
        <v>247</v>
      </c>
    </row>
    <row r="3936" spans="1:14" x14ac:dyDescent="0.3">
      <c r="A3936" s="1" t="s">
        <v>6332</v>
      </c>
      <c r="B3936" t="s">
        <v>6374</v>
      </c>
      <c r="C3936" s="2" t="s">
        <v>6382</v>
      </c>
      <c r="D3936" t="s">
        <v>282</v>
      </c>
      <c r="E3936" s="7" t="s">
        <v>158</v>
      </c>
      <c r="F3936" s="15" t="s">
        <v>118</v>
      </c>
      <c r="G3936" s="5" t="s">
        <v>6355</v>
      </c>
      <c r="H3936" s="6" t="s">
        <v>120</v>
      </c>
      <c r="I3936" s="5" t="s">
        <v>156</v>
      </c>
      <c r="J3936" s="5" t="s">
        <v>120</v>
      </c>
      <c r="K3936" t="s">
        <v>254</v>
      </c>
      <c r="L3936" t="s">
        <v>6356</v>
      </c>
      <c r="M3936" t="s">
        <v>6383</v>
      </c>
      <c r="N3936" s="1" t="s">
        <v>247</v>
      </c>
    </row>
    <row r="3937" spans="1:14" x14ac:dyDescent="0.3">
      <c r="A3937" s="1" t="s">
        <v>6332</v>
      </c>
      <c r="B3937" t="s">
        <v>6374</v>
      </c>
      <c r="C3937" s="2" t="s">
        <v>6384</v>
      </c>
      <c r="D3937" t="s">
        <v>282</v>
      </c>
      <c r="E3937" s="7" t="s">
        <v>158</v>
      </c>
      <c r="F3937" s="15" t="s">
        <v>118</v>
      </c>
      <c r="G3937" s="5" t="s">
        <v>6355</v>
      </c>
      <c r="H3937" s="6" t="s">
        <v>120</v>
      </c>
      <c r="I3937" s="5" t="s">
        <v>156</v>
      </c>
      <c r="J3937" s="5" t="s">
        <v>120</v>
      </c>
      <c r="K3937" t="s">
        <v>230</v>
      </c>
      <c r="L3937" t="s">
        <v>6356</v>
      </c>
      <c r="M3937" t="s">
        <v>6381</v>
      </c>
      <c r="N3937" s="1" t="s">
        <v>247</v>
      </c>
    </row>
    <row r="3938" spans="1:14" x14ac:dyDescent="0.3">
      <c r="A3938" s="1" t="s">
        <v>6332</v>
      </c>
      <c r="B3938" t="s">
        <v>6374</v>
      </c>
      <c r="C3938" s="2" t="s">
        <v>6385</v>
      </c>
      <c r="D3938" t="s">
        <v>282</v>
      </c>
      <c r="E3938" s="3" t="s">
        <v>152</v>
      </c>
      <c r="F3938" s="14" t="s">
        <v>119</v>
      </c>
      <c r="G3938" s="5" t="s">
        <v>6355</v>
      </c>
      <c r="H3938" s="6" t="s">
        <v>120</v>
      </c>
      <c r="I3938" s="5" t="s">
        <v>156</v>
      </c>
      <c r="J3938" s="5" t="s">
        <v>120</v>
      </c>
      <c r="K3938" t="s">
        <v>254</v>
      </c>
      <c r="L3938" t="s">
        <v>6356</v>
      </c>
      <c r="M3938" t="s">
        <v>6386</v>
      </c>
      <c r="N3938" s="1" t="s">
        <v>247</v>
      </c>
    </row>
    <row r="3939" spans="1:14" x14ac:dyDescent="0.3">
      <c r="A3939" s="1" t="s">
        <v>6332</v>
      </c>
      <c r="B3939" t="s">
        <v>6374</v>
      </c>
      <c r="C3939" s="2" t="s">
        <v>6387</v>
      </c>
      <c r="D3939" t="s">
        <v>282</v>
      </c>
      <c r="E3939" s="3" t="s">
        <v>152</v>
      </c>
      <c r="F3939" s="14" t="s">
        <v>119</v>
      </c>
      <c r="G3939" s="5" t="s">
        <v>6355</v>
      </c>
      <c r="H3939" s="6" t="s">
        <v>120</v>
      </c>
      <c r="I3939" s="5" t="s">
        <v>156</v>
      </c>
      <c r="J3939" s="5" t="s">
        <v>120</v>
      </c>
      <c r="K3939" t="s">
        <v>254</v>
      </c>
      <c r="L3939" t="s">
        <v>6356</v>
      </c>
      <c r="M3939" t="s">
        <v>6388</v>
      </c>
      <c r="N3939" s="1" t="s">
        <v>247</v>
      </c>
    </row>
    <row r="3940" spans="1:14" x14ac:dyDescent="0.3">
      <c r="A3940" s="1" t="s">
        <v>6332</v>
      </c>
      <c r="B3940" t="s">
        <v>6374</v>
      </c>
      <c r="C3940" s="2" t="s">
        <v>6389</v>
      </c>
      <c r="D3940" t="s">
        <v>282</v>
      </c>
      <c r="E3940" s="7" t="s">
        <v>158</v>
      </c>
      <c r="F3940" s="15" t="s">
        <v>118</v>
      </c>
      <c r="G3940" s="5" t="s">
        <v>6355</v>
      </c>
      <c r="H3940" s="6" t="s">
        <v>120</v>
      </c>
      <c r="I3940" s="5" t="s">
        <v>156</v>
      </c>
      <c r="J3940" s="5" t="s">
        <v>120</v>
      </c>
      <c r="K3940" t="s">
        <v>254</v>
      </c>
      <c r="L3940" t="s">
        <v>6356</v>
      </c>
      <c r="M3940" t="s">
        <v>6390</v>
      </c>
      <c r="N3940" t="s">
        <v>247</v>
      </c>
    </row>
    <row r="3941" spans="1:14" x14ac:dyDescent="0.3">
      <c r="A3941" s="1" t="s">
        <v>6332</v>
      </c>
      <c r="B3941" t="s">
        <v>6374</v>
      </c>
      <c r="C3941" s="2" t="s">
        <v>6391</v>
      </c>
      <c r="D3941" t="s">
        <v>282</v>
      </c>
      <c r="E3941" s="3" t="s">
        <v>152</v>
      </c>
      <c r="F3941" s="15" t="s">
        <v>118</v>
      </c>
      <c r="G3941" s="5" t="s">
        <v>6355</v>
      </c>
      <c r="H3941" s="6" t="s">
        <v>120</v>
      </c>
      <c r="I3941" s="5" t="s">
        <v>156</v>
      </c>
      <c r="J3941" s="5" t="s">
        <v>120</v>
      </c>
      <c r="K3941" t="s">
        <v>254</v>
      </c>
      <c r="L3941" t="s">
        <v>6356</v>
      </c>
      <c r="M3941" t="s">
        <v>6392</v>
      </c>
      <c r="N3941" s="1" t="s">
        <v>247</v>
      </c>
    </row>
    <row r="3942" spans="1:14" x14ac:dyDescent="0.3">
      <c r="A3942" s="1" t="s">
        <v>6332</v>
      </c>
      <c r="B3942" t="s">
        <v>6374</v>
      </c>
      <c r="C3942" s="2" t="s">
        <v>6393</v>
      </c>
      <c r="D3942" t="s">
        <v>282</v>
      </c>
      <c r="E3942" s="3" t="s">
        <v>152</v>
      </c>
      <c r="F3942" s="14" t="s">
        <v>119</v>
      </c>
      <c r="G3942" s="5" t="s">
        <v>6355</v>
      </c>
      <c r="H3942" s="6" t="s">
        <v>120</v>
      </c>
      <c r="I3942" s="5" t="s">
        <v>156</v>
      </c>
      <c r="J3942" s="5" t="s">
        <v>120</v>
      </c>
      <c r="K3942" t="s">
        <v>254</v>
      </c>
      <c r="L3942" t="s">
        <v>6356</v>
      </c>
      <c r="M3942" t="s">
        <v>6394</v>
      </c>
      <c r="N3942" s="1" t="s">
        <v>247</v>
      </c>
    </row>
    <row r="3943" spans="1:14" x14ac:dyDescent="0.3">
      <c r="A3943" s="1" t="s">
        <v>6332</v>
      </c>
      <c r="B3943" t="s">
        <v>6374</v>
      </c>
      <c r="C3943" s="2" t="s">
        <v>6395</v>
      </c>
      <c r="D3943" t="s">
        <v>282</v>
      </c>
      <c r="E3943" s="3" t="s">
        <v>152</v>
      </c>
      <c r="F3943" s="14" t="s">
        <v>119</v>
      </c>
      <c r="G3943" s="5" t="s">
        <v>6355</v>
      </c>
      <c r="H3943" s="6" t="s">
        <v>120</v>
      </c>
      <c r="I3943" s="5" t="s">
        <v>156</v>
      </c>
      <c r="J3943" s="5" t="s">
        <v>120</v>
      </c>
      <c r="K3943" t="s">
        <v>254</v>
      </c>
      <c r="L3943" t="s">
        <v>6356</v>
      </c>
      <c r="M3943" t="s">
        <v>6396</v>
      </c>
      <c r="N3943" s="1" t="s">
        <v>247</v>
      </c>
    </row>
    <row r="3944" spans="1:14" x14ac:dyDescent="0.3">
      <c r="A3944" s="1" t="s">
        <v>6332</v>
      </c>
      <c r="B3944" t="s">
        <v>6374</v>
      </c>
      <c r="C3944" s="2" t="s">
        <v>6397</v>
      </c>
      <c r="D3944" t="s">
        <v>282</v>
      </c>
      <c r="E3944" s="7" t="s">
        <v>158</v>
      </c>
      <c r="F3944" s="15" t="s">
        <v>118</v>
      </c>
      <c r="G3944" s="5" t="s">
        <v>6355</v>
      </c>
      <c r="H3944" s="6" t="s">
        <v>120</v>
      </c>
      <c r="I3944" s="5" t="s">
        <v>156</v>
      </c>
      <c r="J3944" s="5" t="s">
        <v>120</v>
      </c>
      <c r="K3944" t="s">
        <v>254</v>
      </c>
      <c r="L3944" t="s">
        <v>6356</v>
      </c>
      <c r="M3944" t="s">
        <v>6398</v>
      </c>
      <c r="N3944" s="1" t="s">
        <v>247</v>
      </c>
    </row>
    <row r="3945" spans="1:14" x14ac:dyDescent="0.3">
      <c r="A3945" s="1" t="s">
        <v>6332</v>
      </c>
      <c r="B3945" t="s">
        <v>6374</v>
      </c>
      <c r="C3945" s="2" t="s">
        <v>6399</v>
      </c>
      <c r="D3945" t="s">
        <v>282</v>
      </c>
      <c r="E3945" s="7" t="s">
        <v>158</v>
      </c>
      <c r="F3945" s="15" t="s">
        <v>118</v>
      </c>
      <c r="G3945" s="5" t="s">
        <v>6355</v>
      </c>
      <c r="H3945" s="6" t="s">
        <v>120</v>
      </c>
      <c r="I3945" s="5" t="s">
        <v>156</v>
      </c>
      <c r="J3945" s="5" t="s">
        <v>120</v>
      </c>
      <c r="K3945" t="s">
        <v>235</v>
      </c>
      <c r="L3945" t="s">
        <v>6356</v>
      </c>
      <c r="M3945" t="s">
        <v>6383</v>
      </c>
      <c r="N3945" s="1" t="s">
        <v>247</v>
      </c>
    </row>
    <row r="3946" spans="1:14" x14ac:dyDescent="0.3">
      <c r="A3946" s="1" t="s">
        <v>6332</v>
      </c>
      <c r="B3946" t="s">
        <v>6374</v>
      </c>
      <c r="C3946" s="2" t="s">
        <v>6400</v>
      </c>
      <c r="D3946" t="s">
        <v>282</v>
      </c>
      <c r="E3946" s="3" t="s">
        <v>152</v>
      </c>
      <c r="F3946" s="14" t="s">
        <v>119</v>
      </c>
      <c r="G3946" s="5" t="s">
        <v>6355</v>
      </c>
      <c r="H3946" s="6" t="s">
        <v>120</v>
      </c>
      <c r="I3946" s="5" t="s">
        <v>156</v>
      </c>
      <c r="J3946" s="5" t="s">
        <v>120</v>
      </c>
      <c r="K3946" t="s">
        <v>254</v>
      </c>
      <c r="L3946" t="s">
        <v>6356</v>
      </c>
      <c r="M3946" t="s">
        <v>6401</v>
      </c>
      <c r="N3946" s="1" t="s">
        <v>247</v>
      </c>
    </row>
    <row r="3947" spans="1:14" x14ac:dyDescent="0.3">
      <c r="A3947" s="1" t="s">
        <v>6332</v>
      </c>
      <c r="B3947" t="s">
        <v>6374</v>
      </c>
      <c r="C3947" s="2" t="s">
        <v>6402</v>
      </c>
      <c r="D3947" t="s">
        <v>282</v>
      </c>
      <c r="E3947" s="3" t="s">
        <v>152</v>
      </c>
      <c r="F3947" s="14" t="s">
        <v>119</v>
      </c>
      <c r="G3947" s="5" t="s">
        <v>6355</v>
      </c>
      <c r="H3947" s="6" t="s">
        <v>120</v>
      </c>
      <c r="I3947" s="5" t="s">
        <v>156</v>
      </c>
      <c r="J3947" s="5" t="s">
        <v>120</v>
      </c>
      <c r="K3947" t="s">
        <v>254</v>
      </c>
      <c r="L3947" t="s">
        <v>6356</v>
      </c>
      <c r="M3947" t="s">
        <v>6403</v>
      </c>
      <c r="N3947" t="s">
        <v>247</v>
      </c>
    </row>
    <row r="3948" spans="1:14" x14ac:dyDescent="0.3">
      <c r="A3948" s="1" t="s">
        <v>6332</v>
      </c>
      <c r="B3948" t="s">
        <v>6374</v>
      </c>
      <c r="C3948" s="2" t="s">
        <v>6404</v>
      </c>
      <c r="D3948" t="s">
        <v>282</v>
      </c>
      <c r="E3948" s="7" t="s">
        <v>158</v>
      </c>
      <c r="F3948" s="15" t="s">
        <v>118</v>
      </c>
      <c r="G3948" s="5" t="s">
        <v>6355</v>
      </c>
      <c r="H3948" s="6" t="s">
        <v>120</v>
      </c>
      <c r="I3948" s="5" t="s">
        <v>156</v>
      </c>
      <c r="J3948" s="5" t="s">
        <v>120</v>
      </c>
      <c r="K3948" t="s">
        <v>254</v>
      </c>
      <c r="L3948" t="s">
        <v>6356</v>
      </c>
      <c r="M3948" t="s">
        <v>6405</v>
      </c>
      <c r="N3948" s="1" t="s">
        <v>247</v>
      </c>
    </row>
    <row r="3949" spans="1:14" x14ac:dyDescent="0.3">
      <c r="A3949" s="1" t="s">
        <v>6332</v>
      </c>
      <c r="B3949" t="s">
        <v>6374</v>
      </c>
      <c r="C3949" s="2" t="s">
        <v>6406</v>
      </c>
      <c r="D3949" t="s">
        <v>282</v>
      </c>
      <c r="E3949" s="3" t="s">
        <v>152</v>
      </c>
      <c r="F3949" s="14" t="s">
        <v>119</v>
      </c>
      <c r="G3949" s="5" t="s">
        <v>6355</v>
      </c>
      <c r="H3949" s="6" t="s">
        <v>120</v>
      </c>
      <c r="I3949" s="5" t="s">
        <v>156</v>
      </c>
      <c r="J3949" s="5" t="s">
        <v>120</v>
      </c>
      <c r="K3949" t="s">
        <v>254</v>
      </c>
      <c r="L3949" t="s">
        <v>6356</v>
      </c>
      <c r="M3949" t="s">
        <v>6407</v>
      </c>
      <c r="N3949" t="s">
        <v>247</v>
      </c>
    </row>
    <row r="3950" spans="1:14" x14ac:dyDescent="0.3">
      <c r="A3950" s="1" t="s">
        <v>6332</v>
      </c>
      <c r="B3950" t="s">
        <v>6374</v>
      </c>
      <c r="C3950" s="2" t="s">
        <v>6408</v>
      </c>
      <c r="D3950" t="s">
        <v>282</v>
      </c>
      <c r="E3950" s="7" t="s">
        <v>158</v>
      </c>
      <c r="F3950" s="15" t="s">
        <v>118</v>
      </c>
      <c r="G3950" s="5" t="s">
        <v>6355</v>
      </c>
      <c r="H3950" s="6" t="s">
        <v>120</v>
      </c>
      <c r="I3950" s="5" t="s">
        <v>156</v>
      </c>
      <c r="J3950" s="5" t="s">
        <v>120</v>
      </c>
      <c r="K3950" t="s">
        <v>254</v>
      </c>
      <c r="L3950" t="s">
        <v>6356</v>
      </c>
      <c r="M3950" t="s">
        <v>6409</v>
      </c>
      <c r="N3950" s="1" t="s">
        <v>247</v>
      </c>
    </row>
    <row r="3951" spans="1:14" x14ac:dyDescent="0.3">
      <c r="A3951" s="1" t="s">
        <v>6332</v>
      </c>
      <c r="B3951" t="s">
        <v>6374</v>
      </c>
      <c r="C3951" s="2" t="s">
        <v>6410</v>
      </c>
      <c r="D3951" t="s">
        <v>282</v>
      </c>
      <c r="E3951" s="3" t="s">
        <v>152</v>
      </c>
      <c r="F3951" s="14" t="s">
        <v>119</v>
      </c>
      <c r="G3951" s="5" t="s">
        <v>6355</v>
      </c>
      <c r="H3951" s="6" t="s">
        <v>120</v>
      </c>
      <c r="I3951" s="5" t="s">
        <v>156</v>
      </c>
      <c r="J3951" s="5" t="s">
        <v>120</v>
      </c>
      <c r="K3951" t="s">
        <v>254</v>
      </c>
      <c r="L3951" t="s">
        <v>6356</v>
      </c>
      <c r="M3951" t="s">
        <v>6411</v>
      </c>
      <c r="N3951" s="1" t="s">
        <v>247</v>
      </c>
    </row>
    <row r="3952" spans="1:14" x14ac:dyDescent="0.3">
      <c r="A3952" s="1" t="s">
        <v>6332</v>
      </c>
      <c r="B3952" t="s">
        <v>6374</v>
      </c>
      <c r="C3952" s="2" t="s">
        <v>6412</v>
      </c>
      <c r="D3952" t="s">
        <v>282</v>
      </c>
      <c r="E3952" s="7" t="s">
        <v>158</v>
      </c>
      <c r="F3952" s="15" t="s">
        <v>118</v>
      </c>
      <c r="G3952" s="5" t="s">
        <v>6355</v>
      </c>
      <c r="H3952" s="6" t="s">
        <v>120</v>
      </c>
      <c r="I3952" s="5" t="s">
        <v>156</v>
      </c>
      <c r="J3952" s="5" t="s">
        <v>120</v>
      </c>
      <c r="K3952" t="s">
        <v>254</v>
      </c>
      <c r="L3952" t="s">
        <v>6356</v>
      </c>
      <c r="M3952" t="s">
        <v>6413</v>
      </c>
      <c r="N3952" s="1" t="s">
        <v>247</v>
      </c>
    </row>
    <row r="3953" spans="1:14" x14ac:dyDescent="0.3">
      <c r="A3953" s="1" t="s">
        <v>6332</v>
      </c>
      <c r="B3953" t="s">
        <v>6374</v>
      </c>
      <c r="C3953" s="2" t="s">
        <v>6414</v>
      </c>
      <c r="D3953" t="s">
        <v>282</v>
      </c>
      <c r="E3953" s="7" t="s">
        <v>158</v>
      </c>
      <c r="F3953" s="15" t="s">
        <v>118</v>
      </c>
      <c r="G3953" s="5" t="s">
        <v>6355</v>
      </c>
      <c r="H3953" s="6" t="s">
        <v>120</v>
      </c>
      <c r="I3953" s="5" t="s">
        <v>156</v>
      </c>
      <c r="J3953" s="5" t="s">
        <v>120</v>
      </c>
      <c r="K3953" t="s">
        <v>235</v>
      </c>
      <c r="L3953" t="s">
        <v>6356</v>
      </c>
      <c r="M3953" t="s">
        <v>6386</v>
      </c>
      <c r="N3953" s="1" t="s">
        <v>247</v>
      </c>
    </row>
    <row r="3954" spans="1:14" x14ac:dyDescent="0.3">
      <c r="A3954" s="1" t="s">
        <v>6332</v>
      </c>
      <c r="B3954" t="s">
        <v>6374</v>
      </c>
      <c r="C3954" s="2" t="s">
        <v>6415</v>
      </c>
      <c r="D3954" t="s">
        <v>282</v>
      </c>
      <c r="E3954" s="7" t="s">
        <v>158</v>
      </c>
      <c r="F3954" s="15" t="s">
        <v>118</v>
      </c>
      <c r="G3954" s="5" t="s">
        <v>6355</v>
      </c>
      <c r="H3954" s="6" t="s">
        <v>120</v>
      </c>
      <c r="I3954" s="5" t="s">
        <v>156</v>
      </c>
      <c r="J3954" s="5" t="s">
        <v>120</v>
      </c>
      <c r="K3954" t="s">
        <v>235</v>
      </c>
      <c r="L3954" t="s">
        <v>6356</v>
      </c>
      <c r="M3954" t="s">
        <v>6388</v>
      </c>
      <c r="N3954" s="1" t="s">
        <v>247</v>
      </c>
    </row>
    <row r="3955" spans="1:14" x14ac:dyDescent="0.3">
      <c r="A3955" s="1" t="s">
        <v>6332</v>
      </c>
      <c r="B3955" t="s">
        <v>6374</v>
      </c>
      <c r="C3955" s="2" t="s">
        <v>6416</v>
      </c>
      <c r="D3955" t="s">
        <v>282</v>
      </c>
      <c r="E3955" s="7" t="s">
        <v>158</v>
      </c>
      <c r="F3955" s="15" t="s">
        <v>118</v>
      </c>
      <c r="G3955" s="5" t="s">
        <v>6355</v>
      </c>
      <c r="H3955" s="6" t="s">
        <v>120</v>
      </c>
      <c r="I3955" s="5" t="s">
        <v>156</v>
      </c>
      <c r="J3955" s="5" t="s">
        <v>120</v>
      </c>
      <c r="K3955" t="s">
        <v>235</v>
      </c>
      <c r="L3955" t="s">
        <v>6356</v>
      </c>
      <c r="M3955" t="s">
        <v>6390</v>
      </c>
      <c r="N3955" s="1" t="s">
        <v>247</v>
      </c>
    </row>
    <row r="3956" spans="1:14" x14ac:dyDescent="0.3">
      <c r="A3956" s="1" t="s">
        <v>6332</v>
      </c>
      <c r="B3956" t="s">
        <v>6374</v>
      </c>
      <c r="C3956" s="2" t="s">
        <v>6417</v>
      </c>
      <c r="D3956" t="s">
        <v>282</v>
      </c>
      <c r="E3956" s="3" t="s">
        <v>152</v>
      </c>
      <c r="F3956" s="14" t="s">
        <v>119</v>
      </c>
      <c r="G3956" s="5" t="s">
        <v>6355</v>
      </c>
      <c r="H3956" s="6" t="s">
        <v>120</v>
      </c>
      <c r="I3956" s="5" t="s">
        <v>156</v>
      </c>
      <c r="J3956" s="5" t="s">
        <v>120</v>
      </c>
      <c r="K3956" t="s">
        <v>254</v>
      </c>
      <c r="L3956" t="s">
        <v>6356</v>
      </c>
      <c r="M3956" t="s">
        <v>6418</v>
      </c>
      <c r="N3956" s="1" t="s">
        <v>247</v>
      </c>
    </row>
    <row r="3957" spans="1:14" x14ac:dyDescent="0.3">
      <c r="A3957" s="1" t="s">
        <v>6332</v>
      </c>
      <c r="B3957" t="s">
        <v>6374</v>
      </c>
      <c r="C3957" s="2" t="s">
        <v>6419</v>
      </c>
      <c r="D3957" t="s">
        <v>282</v>
      </c>
      <c r="E3957" s="10" t="s">
        <v>187</v>
      </c>
      <c r="F3957" s="14" t="s">
        <v>119</v>
      </c>
      <c r="G3957" s="5" t="s">
        <v>6355</v>
      </c>
      <c r="H3957" s="6" t="s">
        <v>120</v>
      </c>
      <c r="I3957" s="5" t="s">
        <v>156</v>
      </c>
      <c r="J3957" s="5" t="s">
        <v>120</v>
      </c>
      <c r="K3957" t="s">
        <v>254</v>
      </c>
      <c r="L3957" t="s">
        <v>6356</v>
      </c>
      <c r="M3957" t="s">
        <v>6420</v>
      </c>
      <c r="N3957" s="1" t="s">
        <v>247</v>
      </c>
    </row>
    <row r="3958" spans="1:14" x14ac:dyDescent="0.3">
      <c r="A3958" s="1" t="s">
        <v>6332</v>
      </c>
      <c r="B3958" t="s">
        <v>6374</v>
      </c>
      <c r="C3958" s="2" t="s">
        <v>6421</v>
      </c>
      <c r="D3958" t="s">
        <v>282</v>
      </c>
      <c r="E3958" s="7" t="s">
        <v>158</v>
      </c>
      <c r="F3958" s="15" t="s">
        <v>118</v>
      </c>
      <c r="G3958" s="5" t="s">
        <v>6355</v>
      </c>
      <c r="H3958" s="6" t="s">
        <v>120</v>
      </c>
      <c r="I3958" s="5" t="s">
        <v>156</v>
      </c>
      <c r="J3958" s="5" t="s">
        <v>120</v>
      </c>
      <c r="K3958" t="s">
        <v>254</v>
      </c>
      <c r="L3958" t="s">
        <v>6356</v>
      </c>
      <c r="M3958" t="s">
        <v>6422</v>
      </c>
      <c r="N3958" s="1" t="s">
        <v>247</v>
      </c>
    </row>
    <row r="3959" spans="1:14" x14ac:dyDescent="0.3">
      <c r="A3959" s="1" t="s">
        <v>6332</v>
      </c>
      <c r="B3959" t="s">
        <v>6374</v>
      </c>
      <c r="C3959" s="2" t="s">
        <v>6423</v>
      </c>
      <c r="D3959" t="s">
        <v>282</v>
      </c>
      <c r="E3959" s="7" t="s">
        <v>158</v>
      </c>
      <c r="F3959" s="15" t="s">
        <v>118</v>
      </c>
      <c r="G3959" s="5" t="s">
        <v>6355</v>
      </c>
      <c r="H3959" s="6" t="s">
        <v>120</v>
      </c>
      <c r="I3959" s="5" t="s">
        <v>156</v>
      </c>
      <c r="J3959" s="5" t="s">
        <v>120</v>
      </c>
      <c r="K3959" t="s">
        <v>254</v>
      </c>
      <c r="L3959" t="s">
        <v>6356</v>
      </c>
      <c r="M3959" t="s">
        <v>6424</v>
      </c>
      <c r="N3959" s="1" t="s">
        <v>247</v>
      </c>
    </row>
    <row r="3960" spans="1:14" x14ac:dyDescent="0.3">
      <c r="A3960" s="1" t="s">
        <v>6332</v>
      </c>
      <c r="B3960" t="s">
        <v>6374</v>
      </c>
      <c r="C3960" s="2" t="s">
        <v>6425</v>
      </c>
      <c r="D3960" t="s">
        <v>282</v>
      </c>
      <c r="E3960" s="7" t="s">
        <v>158</v>
      </c>
      <c r="F3960" s="15" t="s">
        <v>118</v>
      </c>
      <c r="G3960" s="5" t="s">
        <v>6355</v>
      </c>
      <c r="H3960" s="6" t="s">
        <v>120</v>
      </c>
      <c r="I3960" s="5" t="s">
        <v>156</v>
      </c>
      <c r="J3960" s="5" t="s">
        <v>120</v>
      </c>
      <c r="K3960" t="s">
        <v>254</v>
      </c>
      <c r="L3960" t="s">
        <v>6356</v>
      </c>
      <c r="M3960" t="s">
        <v>6426</v>
      </c>
      <c r="N3960" s="1" t="s">
        <v>247</v>
      </c>
    </row>
    <row r="3961" spans="1:14" x14ac:dyDescent="0.3">
      <c r="A3961" s="1" t="s">
        <v>6332</v>
      </c>
      <c r="B3961" t="s">
        <v>6374</v>
      </c>
      <c r="C3961" s="2" t="s">
        <v>6427</v>
      </c>
      <c r="D3961" t="s">
        <v>282</v>
      </c>
      <c r="E3961" s="7" t="s">
        <v>158</v>
      </c>
      <c r="F3961" s="15" t="s">
        <v>118</v>
      </c>
      <c r="G3961" s="5" t="s">
        <v>6355</v>
      </c>
      <c r="H3961" s="6" t="s">
        <v>120</v>
      </c>
      <c r="I3961" s="5" t="s">
        <v>156</v>
      </c>
      <c r="J3961" s="5" t="s">
        <v>120</v>
      </c>
      <c r="K3961" t="s">
        <v>235</v>
      </c>
      <c r="L3961" t="s">
        <v>6356</v>
      </c>
      <c r="M3961" t="s">
        <v>6392</v>
      </c>
      <c r="N3961" s="1" t="s">
        <v>247</v>
      </c>
    </row>
    <row r="3962" spans="1:14" x14ac:dyDescent="0.3">
      <c r="A3962" s="1" t="s">
        <v>6332</v>
      </c>
      <c r="B3962" t="s">
        <v>6374</v>
      </c>
      <c r="C3962" s="2" t="s">
        <v>6428</v>
      </c>
      <c r="D3962" t="s">
        <v>282</v>
      </c>
      <c r="E3962" s="7" t="s">
        <v>158</v>
      </c>
      <c r="F3962" s="15" t="s">
        <v>118</v>
      </c>
      <c r="G3962" s="5" t="s">
        <v>6355</v>
      </c>
      <c r="H3962" s="6" t="s">
        <v>120</v>
      </c>
      <c r="I3962" s="5" t="s">
        <v>156</v>
      </c>
      <c r="J3962" s="5" t="s">
        <v>120</v>
      </c>
      <c r="K3962" t="s">
        <v>254</v>
      </c>
      <c r="L3962" t="s">
        <v>6356</v>
      </c>
      <c r="M3962" t="s">
        <v>6429</v>
      </c>
      <c r="N3962" t="s">
        <v>247</v>
      </c>
    </row>
    <row r="3963" spans="1:14" x14ac:dyDescent="0.3">
      <c r="A3963" s="1" t="s">
        <v>6332</v>
      </c>
      <c r="B3963" t="s">
        <v>6374</v>
      </c>
      <c r="C3963" s="2" t="s">
        <v>6430</v>
      </c>
      <c r="D3963" t="s">
        <v>282</v>
      </c>
      <c r="E3963" s="7" t="s">
        <v>158</v>
      </c>
      <c r="F3963" s="15" t="s">
        <v>118</v>
      </c>
      <c r="G3963" s="5" t="s">
        <v>6355</v>
      </c>
      <c r="H3963" s="6" t="s">
        <v>120</v>
      </c>
      <c r="I3963" s="5" t="s">
        <v>156</v>
      </c>
      <c r="J3963" s="5" t="s">
        <v>120</v>
      </c>
      <c r="K3963" t="s">
        <v>254</v>
      </c>
      <c r="L3963" t="s">
        <v>6356</v>
      </c>
      <c r="M3963" t="s">
        <v>6431</v>
      </c>
      <c r="N3963" s="1" t="s">
        <v>247</v>
      </c>
    </row>
    <row r="3964" spans="1:14" x14ac:dyDescent="0.3">
      <c r="A3964" s="1" t="s">
        <v>6332</v>
      </c>
      <c r="B3964" t="s">
        <v>6374</v>
      </c>
      <c r="C3964" s="2" t="s">
        <v>6432</v>
      </c>
      <c r="D3964" t="s">
        <v>282</v>
      </c>
      <c r="E3964" s="7" t="s">
        <v>158</v>
      </c>
      <c r="F3964" s="15" t="s">
        <v>118</v>
      </c>
      <c r="G3964" s="5" t="s">
        <v>6355</v>
      </c>
      <c r="H3964" s="6" t="s">
        <v>120</v>
      </c>
      <c r="I3964" s="5" t="s">
        <v>156</v>
      </c>
      <c r="J3964" s="5" t="s">
        <v>120</v>
      </c>
      <c r="K3964" t="s">
        <v>254</v>
      </c>
      <c r="L3964" t="s">
        <v>6356</v>
      </c>
      <c r="M3964" t="s">
        <v>6433</v>
      </c>
      <c r="N3964" s="1" t="s">
        <v>247</v>
      </c>
    </row>
    <row r="3965" spans="1:14" x14ac:dyDescent="0.3">
      <c r="A3965" s="1" t="s">
        <v>6332</v>
      </c>
      <c r="B3965" t="s">
        <v>6374</v>
      </c>
      <c r="C3965" s="2" t="s">
        <v>6434</v>
      </c>
      <c r="D3965" t="s">
        <v>282</v>
      </c>
      <c r="E3965" s="7" t="s">
        <v>158</v>
      </c>
      <c r="F3965" s="15" t="s">
        <v>118</v>
      </c>
      <c r="G3965" s="5" t="s">
        <v>6355</v>
      </c>
      <c r="H3965" s="6" t="s">
        <v>120</v>
      </c>
      <c r="I3965" s="5" t="s">
        <v>156</v>
      </c>
      <c r="J3965" s="5" t="s">
        <v>120</v>
      </c>
      <c r="K3965" t="s">
        <v>387</v>
      </c>
      <c r="L3965" t="s">
        <v>6356</v>
      </c>
      <c r="M3965" t="s">
        <v>6394</v>
      </c>
      <c r="N3965" s="1" t="s">
        <v>247</v>
      </c>
    </row>
    <row r="3966" spans="1:14" x14ac:dyDescent="0.3">
      <c r="A3966" s="1" t="s">
        <v>6332</v>
      </c>
      <c r="B3966" t="s">
        <v>6374</v>
      </c>
      <c r="C3966" s="2" t="s">
        <v>6435</v>
      </c>
      <c r="D3966" t="s">
        <v>282</v>
      </c>
      <c r="E3966" s="7" t="s">
        <v>158</v>
      </c>
      <c r="F3966" s="15" t="s">
        <v>118</v>
      </c>
      <c r="G3966" s="5" t="s">
        <v>6355</v>
      </c>
      <c r="H3966" s="6" t="s">
        <v>120</v>
      </c>
      <c r="I3966" s="5" t="s">
        <v>156</v>
      </c>
      <c r="J3966" s="5" t="s">
        <v>120</v>
      </c>
      <c r="K3966" t="s">
        <v>254</v>
      </c>
      <c r="L3966" t="s">
        <v>6356</v>
      </c>
      <c r="M3966" t="s">
        <v>6433</v>
      </c>
      <c r="N3966" s="1" t="s">
        <v>247</v>
      </c>
    </row>
    <row r="3967" spans="1:14" x14ac:dyDescent="0.3">
      <c r="A3967" s="1" t="s">
        <v>6332</v>
      </c>
      <c r="B3967" t="s">
        <v>6374</v>
      </c>
      <c r="C3967" s="2" t="s">
        <v>6436</v>
      </c>
      <c r="D3967" t="s">
        <v>282</v>
      </c>
      <c r="E3967" s="7" t="s">
        <v>158</v>
      </c>
      <c r="F3967" s="15" t="s">
        <v>118</v>
      </c>
      <c r="G3967" s="5" t="s">
        <v>6355</v>
      </c>
      <c r="H3967" s="6" t="s">
        <v>120</v>
      </c>
      <c r="I3967" s="5" t="s">
        <v>156</v>
      </c>
      <c r="J3967" s="5" t="s">
        <v>120</v>
      </c>
      <c r="K3967" t="s">
        <v>6093</v>
      </c>
      <c r="L3967" t="s">
        <v>6356</v>
      </c>
      <c r="M3967" t="s">
        <v>6396</v>
      </c>
      <c r="N3967" s="1" t="s">
        <v>247</v>
      </c>
    </row>
    <row r="3968" spans="1:14" x14ac:dyDescent="0.3">
      <c r="A3968" s="1" t="s">
        <v>6332</v>
      </c>
      <c r="B3968" t="s">
        <v>6374</v>
      </c>
      <c r="C3968" s="2" t="s">
        <v>6437</v>
      </c>
      <c r="D3968" t="s">
        <v>282</v>
      </c>
      <c r="E3968" s="7" t="s">
        <v>158</v>
      </c>
      <c r="F3968" s="15" t="s">
        <v>118</v>
      </c>
      <c r="G3968" s="5" t="s">
        <v>6355</v>
      </c>
      <c r="H3968" s="6" t="s">
        <v>120</v>
      </c>
      <c r="I3968" s="5" t="s">
        <v>156</v>
      </c>
      <c r="J3968" s="5" t="s">
        <v>120</v>
      </c>
      <c r="K3968" t="s">
        <v>254</v>
      </c>
      <c r="L3968" t="s">
        <v>6356</v>
      </c>
      <c r="M3968" t="s">
        <v>6433</v>
      </c>
      <c r="N3968" s="1" t="s">
        <v>247</v>
      </c>
    </row>
    <row r="3969" spans="1:14" x14ac:dyDescent="0.3">
      <c r="A3969" s="1" t="s">
        <v>6332</v>
      </c>
      <c r="B3969" t="s">
        <v>6374</v>
      </c>
      <c r="C3969" s="2" t="s">
        <v>6438</v>
      </c>
      <c r="D3969" t="s">
        <v>282</v>
      </c>
      <c r="E3969" s="3" t="s">
        <v>152</v>
      </c>
      <c r="F3969" s="14" t="s">
        <v>119</v>
      </c>
      <c r="G3969" s="5" t="s">
        <v>6355</v>
      </c>
      <c r="H3969" s="6" t="s">
        <v>120</v>
      </c>
      <c r="I3969" s="5" t="s">
        <v>156</v>
      </c>
      <c r="J3969" s="5" t="s">
        <v>120</v>
      </c>
      <c r="K3969" t="s">
        <v>230</v>
      </c>
      <c r="L3969" t="s">
        <v>6356</v>
      </c>
      <c r="M3969" t="s">
        <v>6398</v>
      </c>
      <c r="N3969" s="1" t="s">
        <v>247</v>
      </c>
    </row>
    <row r="3970" spans="1:14" x14ac:dyDescent="0.3">
      <c r="A3970" s="1" t="s">
        <v>6439</v>
      </c>
      <c r="B3970" t="s">
        <v>6440</v>
      </c>
      <c r="C3970" s="2" t="s">
        <v>6441</v>
      </c>
      <c r="D3970" t="s">
        <v>282</v>
      </c>
      <c r="E3970" s="7" t="s">
        <v>158</v>
      </c>
      <c r="F3970" s="15" t="s">
        <v>118</v>
      </c>
      <c r="G3970" s="5" t="s">
        <v>283</v>
      </c>
      <c r="H3970" s="6" t="s">
        <v>120</v>
      </c>
      <c r="I3970" s="4" t="s">
        <v>2790</v>
      </c>
      <c r="J3970" s="4" t="s">
        <v>121</v>
      </c>
      <c r="K3970" t="s">
        <v>235</v>
      </c>
      <c r="L3970" t="s">
        <v>235</v>
      </c>
      <c r="M3970" t="s">
        <v>6442</v>
      </c>
      <c r="N3970" s="1" t="s">
        <v>247</v>
      </c>
    </row>
    <row r="3971" spans="1:14" x14ac:dyDescent="0.3">
      <c r="A3971" s="1" t="s">
        <v>6443</v>
      </c>
      <c r="B3971" t="s">
        <v>6444</v>
      </c>
      <c r="C3971" s="2" t="s">
        <v>6445</v>
      </c>
      <c r="D3971" t="s">
        <v>282</v>
      </c>
      <c r="E3971" s="3" t="s">
        <v>152</v>
      </c>
      <c r="F3971" s="14" t="s">
        <v>119</v>
      </c>
      <c r="G3971" s="5" t="s">
        <v>551</v>
      </c>
      <c r="H3971" s="6" t="s">
        <v>120</v>
      </c>
      <c r="I3971" s="4" t="s">
        <v>6446</v>
      </c>
      <c r="J3971" s="4" t="s">
        <v>121</v>
      </c>
      <c r="K3971" t="s">
        <v>254</v>
      </c>
      <c r="L3971" t="s">
        <v>6447</v>
      </c>
      <c r="M3971" t="s">
        <v>247</v>
      </c>
      <c r="N3971" t="s">
        <v>247</v>
      </c>
    </row>
    <row r="3972" spans="1:14" x14ac:dyDescent="0.3">
      <c r="A3972" s="1" t="s">
        <v>6443</v>
      </c>
      <c r="B3972" t="s">
        <v>6448</v>
      </c>
      <c r="C3972" s="2" t="s">
        <v>6449</v>
      </c>
      <c r="D3972" t="s">
        <v>282</v>
      </c>
      <c r="E3972" s="3" t="s">
        <v>152</v>
      </c>
      <c r="F3972" s="14" t="s">
        <v>119</v>
      </c>
      <c r="G3972" s="5" t="s">
        <v>551</v>
      </c>
      <c r="H3972" s="6" t="s">
        <v>120</v>
      </c>
      <c r="I3972" s="4" t="s">
        <v>6446</v>
      </c>
      <c r="J3972" s="4" t="s">
        <v>121</v>
      </c>
      <c r="K3972" t="s">
        <v>254</v>
      </c>
      <c r="L3972" t="s">
        <v>6447</v>
      </c>
      <c r="M3972" t="s">
        <v>247</v>
      </c>
      <c r="N3972" s="1" t="s">
        <v>247</v>
      </c>
    </row>
    <row r="3973" spans="1:14" x14ac:dyDescent="0.3">
      <c r="A3973" s="1" t="s">
        <v>6443</v>
      </c>
      <c r="B3973" t="s">
        <v>6448</v>
      </c>
      <c r="C3973" s="2" t="s">
        <v>6450</v>
      </c>
      <c r="D3973" t="s">
        <v>282</v>
      </c>
      <c r="E3973" s="3" t="s">
        <v>152</v>
      </c>
      <c r="F3973" s="14" t="s">
        <v>119</v>
      </c>
      <c r="G3973" s="5" t="s">
        <v>551</v>
      </c>
      <c r="H3973" s="6" t="s">
        <v>120</v>
      </c>
      <c r="I3973" s="4" t="s">
        <v>6446</v>
      </c>
      <c r="J3973" s="4" t="s">
        <v>121</v>
      </c>
      <c r="K3973" t="s">
        <v>254</v>
      </c>
      <c r="L3973" t="s">
        <v>6447</v>
      </c>
      <c r="M3973" t="s">
        <v>247</v>
      </c>
      <c r="N3973" s="1" t="s">
        <v>247</v>
      </c>
    </row>
    <row r="3974" spans="1:14" x14ac:dyDescent="0.3">
      <c r="A3974" s="1" t="s">
        <v>6443</v>
      </c>
      <c r="B3974" t="s">
        <v>6448</v>
      </c>
      <c r="C3974" s="2" t="s">
        <v>6451</v>
      </c>
      <c r="D3974" t="s">
        <v>282</v>
      </c>
      <c r="E3974" s="3" t="s">
        <v>152</v>
      </c>
      <c r="F3974" s="14" t="s">
        <v>119</v>
      </c>
      <c r="G3974" s="5" t="s">
        <v>551</v>
      </c>
      <c r="H3974" s="6" t="s">
        <v>120</v>
      </c>
      <c r="I3974" s="4" t="s">
        <v>6446</v>
      </c>
      <c r="J3974" s="4" t="s">
        <v>121</v>
      </c>
      <c r="K3974" t="s">
        <v>254</v>
      </c>
      <c r="L3974" t="s">
        <v>6447</v>
      </c>
      <c r="M3974" t="s">
        <v>247</v>
      </c>
      <c r="N3974" s="1" t="s">
        <v>247</v>
      </c>
    </row>
    <row r="3975" spans="1:14" x14ac:dyDescent="0.3">
      <c r="A3975" s="1" t="s">
        <v>6443</v>
      </c>
      <c r="B3975" t="s">
        <v>6448</v>
      </c>
      <c r="C3975" s="2" t="s">
        <v>6452</v>
      </c>
      <c r="D3975" t="s">
        <v>282</v>
      </c>
      <c r="E3975" s="10" t="s">
        <v>187</v>
      </c>
      <c r="F3975" s="14" t="s">
        <v>119</v>
      </c>
      <c r="G3975" s="5" t="s">
        <v>551</v>
      </c>
      <c r="H3975" s="6" t="s">
        <v>120</v>
      </c>
      <c r="I3975" s="4" t="s">
        <v>6446</v>
      </c>
      <c r="J3975" s="4" t="s">
        <v>121</v>
      </c>
      <c r="K3975" t="s">
        <v>235</v>
      </c>
      <c r="L3975" t="s">
        <v>6447</v>
      </c>
      <c r="N3975" s="1" t="s">
        <v>247</v>
      </c>
    </row>
    <row r="3976" spans="1:14" x14ac:dyDescent="0.3">
      <c r="A3976" s="1" t="s">
        <v>6443</v>
      </c>
      <c r="B3976" t="s">
        <v>6448</v>
      </c>
      <c r="C3976" s="2" t="s">
        <v>6453</v>
      </c>
      <c r="D3976" t="s">
        <v>282</v>
      </c>
      <c r="E3976" s="3" t="s">
        <v>152</v>
      </c>
      <c r="F3976" s="14" t="s">
        <v>119</v>
      </c>
      <c r="G3976" s="5" t="s">
        <v>551</v>
      </c>
      <c r="H3976" s="6" t="s">
        <v>120</v>
      </c>
      <c r="I3976" s="4" t="s">
        <v>6446</v>
      </c>
      <c r="J3976" s="4" t="s">
        <v>121</v>
      </c>
      <c r="K3976" t="s">
        <v>254</v>
      </c>
      <c r="L3976" t="s">
        <v>6447</v>
      </c>
      <c r="M3976" t="s">
        <v>247</v>
      </c>
      <c r="N3976" s="1" t="s">
        <v>247</v>
      </c>
    </row>
    <row r="3977" spans="1:14" x14ac:dyDescent="0.3">
      <c r="A3977" s="1" t="s">
        <v>6443</v>
      </c>
      <c r="B3977" t="s">
        <v>6448</v>
      </c>
      <c r="C3977" s="2" t="s">
        <v>6454</v>
      </c>
      <c r="D3977" t="s">
        <v>282</v>
      </c>
      <c r="E3977" s="3" t="s">
        <v>152</v>
      </c>
      <c r="F3977" s="14" t="s">
        <v>119</v>
      </c>
      <c r="G3977" s="5" t="s">
        <v>551</v>
      </c>
      <c r="H3977" s="6" t="s">
        <v>120</v>
      </c>
      <c r="I3977" s="4" t="s">
        <v>6446</v>
      </c>
      <c r="J3977" s="4" t="s">
        <v>121</v>
      </c>
      <c r="K3977" t="s">
        <v>254</v>
      </c>
      <c r="L3977" t="s">
        <v>6447</v>
      </c>
      <c r="M3977" t="s">
        <v>247</v>
      </c>
      <c r="N3977" s="1" t="s">
        <v>247</v>
      </c>
    </row>
    <row r="3978" spans="1:14" x14ac:dyDescent="0.3">
      <c r="A3978" s="1" t="s">
        <v>6443</v>
      </c>
      <c r="B3978" t="s">
        <v>6448</v>
      </c>
      <c r="C3978" s="2" t="s">
        <v>6455</v>
      </c>
      <c r="D3978" t="s">
        <v>282</v>
      </c>
      <c r="E3978" s="3" t="s">
        <v>152</v>
      </c>
      <c r="F3978" s="14" t="s">
        <v>119</v>
      </c>
      <c r="G3978" s="5" t="s">
        <v>551</v>
      </c>
      <c r="H3978" s="6" t="s">
        <v>120</v>
      </c>
      <c r="I3978" s="4" t="s">
        <v>6446</v>
      </c>
      <c r="J3978" s="4" t="s">
        <v>121</v>
      </c>
      <c r="K3978" t="s">
        <v>254</v>
      </c>
      <c r="L3978" t="s">
        <v>6447</v>
      </c>
      <c r="M3978" t="s">
        <v>247</v>
      </c>
      <c r="N3978" s="1" t="s">
        <v>247</v>
      </c>
    </row>
    <row r="3979" spans="1:14" x14ac:dyDescent="0.3">
      <c r="A3979" s="1" t="s">
        <v>6443</v>
      </c>
      <c r="B3979" t="s">
        <v>6448</v>
      </c>
      <c r="C3979" s="2" t="s">
        <v>6456</v>
      </c>
      <c r="D3979" t="s">
        <v>282</v>
      </c>
      <c r="E3979" s="3" t="s">
        <v>152</v>
      </c>
      <c r="F3979" s="14" t="s">
        <v>119</v>
      </c>
      <c r="G3979" s="5" t="s">
        <v>551</v>
      </c>
      <c r="H3979" s="6" t="s">
        <v>120</v>
      </c>
      <c r="I3979" s="4" t="s">
        <v>6446</v>
      </c>
      <c r="J3979" s="4" t="s">
        <v>121</v>
      </c>
      <c r="K3979" t="s">
        <v>254</v>
      </c>
      <c r="L3979" t="s">
        <v>6447</v>
      </c>
      <c r="M3979" t="s">
        <v>247</v>
      </c>
      <c r="N3979" s="1" t="s">
        <v>247</v>
      </c>
    </row>
    <row r="3980" spans="1:14" x14ac:dyDescent="0.3">
      <c r="A3980" s="1" t="s">
        <v>6443</v>
      </c>
      <c r="B3980" t="s">
        <v>6448</v>
      </c>
      <c r="C3980" s="2" t="s">
        <v>6457</v>
      </c>
      <c r="D3980" t="s">
        <v>282</v>
      </c>
      <c r="E3980" s="3" t="s">
        <v>152</v>
      </c>
      <c r="F3980" s="14" t="s">
        <v>119</v>
      </c>
      <c r="G3980" s="5" t="s">
        <v>551</v>
      </c>
      <c r="H3980" s="6" t="s">
        <v>120</v>
      </c>
      <c r="I3980" s="4" t="s">
        <v>6446</v>
      </c>
      <c r="J3980" s="4" t="s">
        <v>121</v>
      </c>
      <c r="K3980" t="s">
        <v>254</v>
      </c>
      <c r="L3980" t="s">
        <v>6447</v>
      </c>
      <c r="M3980" t="s">
        <v>247</v>
      </c>
      <c r="N3980" s="1" t="s">
        <v>247</v>
      </c>
    </row>
    <row r="3981" spans="1:14" x14ac:dyDescent="0.3">
      <c r="A3981" s="1" t="s">
        <v>6443</v>
      </c>
      <c r="B3981" t="s">
        <v>6448</v>
      </c>
      <c r="C3981" s="2" t="s">
        <v>6458</v>
      </c>
      <c r="D3981" t="s">
        <v>282</v>
      </c>
      <c r="E3981" s="3" t="s">
        <v>152</v>
      </c>
      <c r="F3981" s="14" t="s">
        <v>119</v>
      </c>
      <c r="G3981" s="5" t="s">
        <v>551</v>
      </c>
      <c r="H3981" s="6" t="s">
        <v>120</v>
      </c>
      <c r="I3981" s="4" t="s">
        <v>6446</v>
      </c>
      <c r="J3981" s="4" t="s">
        <v>121</v>
      </c>
      <c r="K3981" t="s">
        <v>387</v>
      </c>
      <c r="L3981" t="s">
        <v>6447</v>
      </c>
      <c r="N3981" t="s">
        <v>247</v>
      </c>
    </row>
    <row r="3982" spans="1:14" x14ac:dyDescent="0.3">
      <c r="A3982" s="1" t="s">
        <v>6459</v>
      </c>
      <c r="B3982" t="s">
        <v>6460</v>
      </c>
      <c r="C3982" s="2" t="s">
        <v>6461</v>
      </c>
      <c r="D3982" t="s">
        <v>282</v>
      </c>
      <c r="E3982" s="7" t="s">
        <v>158</v>
      </c>
      <c r="F3982" s="15" t="s">
        <v>118</v>
      </c>
      <c r="G3982" s="5" t="s">
        <v>299</v>
      </c>
      <c r="H3982" s="6" t="s">
        <v>120</v>
      </c>
      <c r="I3982" s="5" t="s">
        <v>6462</v>
      </c>
      <c r="J3982" s="5" t="s">
        <v>120</v>
      </c>
      <c r="K3982" t="s">
        <v>254</v>
      </c>
      <c r="L3982" t="s">
        <v>6463</v>
      </c>
      <c r="M3982" t="s">
        <v>6464</v>
      </c>
      <c r="N3982" s="1" t="s">
        <v>247</v>
      </c>
    </row>
    <row r="3983" spans="1:14" x14ac:dyDescent="0.3">
      <c r="A3983" s="1" t="s">
        <v>6459</v>
      </c>
      <c r="B3983" t="s">
        <v>6460</v>
      </c>
      <c r="C3983" s="2" t="s">
        <v>6465</v>
      </c>
      <c r="D3983" t="s">
        <v>282</v>
      </c>
      <c r="E3983" s="7" t="s">
        <v>158</v>
      </c>
      <c r="F3983" s="15" t="s">
        <v>118</v>
      </c>
      <c r="G3983" s="5" t="s">
        <v>299</v>
      </c>
      <c r="H3983" s="6" t="s">
        <v>120</v>
      </c>
      <c r="I3983" s="5" t="s">
        <v>6462</v>
      </c>
      <c r="J3983" s="5" t="s">
        <v>120</v>
      </c>
      <c r="K3983" t="s">
        <v>254</v>
      </c>
      <c r="L3983" t="s">
        <v>6463</v>
      </c>
      <c r="M3983" t="s">
        <v>6464</v>
      </c>
      <c r="N3983" t="s">
        <v>247</v>
      </c>
    </row>
    <row r="3984" spans="1:14" x14ac:dyDescent="0.3">
      <c r="A3984" s="1" t="s">
        <v>6459</v>
      </c>
      <c r="B3984" t="s">
        <v>6460</v>
      </c>
      <c r="C3984" s="2" t="s">
        <v>6466</v>
      </c>
      <c r="D3984" t="s">
        <v>282</v>
      </c>
      <c r="E3984" s="7" t="s">
        <v>158</v>
      </c>
      <c r="F3984" s="15" t="s">
        <v>118</v>
      </c>
      <c r="G3984" s="5" t="s">
        <v>299</v>
      </c>
      <c r="H3984" s="6" t="s">
        <v>120</v>
      </c>
      <c r="I3984" s="5" t="s">
        <v>6462</v>
      </c>
      <c r="J3984" s="5" t="s">
        <v>120</v>
      </c>
      <c r="K3984" t="s">
        <v>254</v>
      </c>
      <c r="L3984" t="s">
        <v>6463</v>
      </c>
      <c r="M3984" t="s">
        <v>6464</v>
      </c>
      <c r="N3984" s="1" t="s">
        <v>247</v>
      </c>
    </row>
    <row r="3985" spans="1:14" x14ac:dyDescent="0.3">
      <c r="A3985" s="1" t="s">
        <v>6459</v>
      </c>
      <c r="B3985" t="s">
        <v>3950</v>
      </c>
      <c r="C3985" s="2" t="s">
        <v>6467</v>
      </c>
      <c r="D3985" t="s">
        <v>282</v>
      </c>
      <c r="E3985" s="8" t="s">
        <v>166</v>
      </c>
      <c r="F3985" s="15" t="s">
        <v>118</v>
      </c>
      <c r="G3985" s="6" t="s">
        <v>3879</v>
      </c>
      <c r="H3985" s="6" t="s">
        <v>120</v>
      </c>
      <c r="I3985" s="5" t="s">
        <v>6468</v>
      </c>
      <c r="J3985" s="5" t="s">
        <v>120</v>
      </c>
      <c r="K3985" t="s">
        <v>254</v>
      </c>
      <c r="L3985" t="s">
        <v>3952</v>
      </c>
      <c r="M3985" t="s">
        <v>6469</v>
      </c>
      <c r="N3985" s="1" t="s">
        <v>247</v>
      </c>
    </row>
    <row r="3986" spans="1:14" x14ac:dyDescent="0.3">
      <c r="A3986" s="1" t="s">
        <v>6459</v>
      </c>
      <c r="B3986" t="s">
        <v>3956</v>
      </c>
      <c r="C3986" s="2" t="s">
        <v>6470</v>
      </c>
      <c r="D3986" t="s">
        <v>282</v>
      </c>
      <c r="E3986" s="7" t="s">
        <v>158</v>
      </c>
      <c r="F3986" s="15" t="s">
        <v>118</v>
      </c>
      <c r="G3986" s="5" t="s">
        <v>310</v>
      </c>
      <c r="H3986" s="6" t="s">
        <v>120</v>
      </c>
      <c r="I3986" s="5" t="s">
        <v>6471</v>
      </c>
      <c r="J3986" s="5" t="s">
        <v>120</v>
      </c>
      <c r="K3986" t="s">
        <v>254</v>
      </c>
      <c r="L3986" t="s">
        <v>3959</v>
      </c>
      <c r="M3986" t="s">
        <v>3960</v>
      </c>
      <c r="N3986" s="1" t="s">
        <v>247</v>
      </c>
    </row>
    <row r="3987" spans="1:14" x14ac:dyDescent="0.3">
      <c r="A3987" s="1" t="s">
        <v>6459</v>
      </c>
      <c r="B3987" t="s">
        <v>3956</v>
      </c>
      <c r="C3987" s="2" t="s">
        <v>6472</v>
      </c>
      <c r="D3987" t="s">
        <v>282</v>
      </c>
      <c r="E3987" s="7" t="s">
        <v>158</v>
      </c>
      <c r="F3987" s="15" t="s">
        <v>118</v>
      </c>
      <c r="G3987" s="5" t="s">
        <v>310</v>
      </c>
      <c r="H3987" s="6" t="s">
        <v>120</v>
      </c>
      <c r="I3987" s="5" t="s">
        <v>6471</v>
      </c>
      <c r="J3987" s="5" t="s">
        <v>120</v>
      </c>
      <c r="K3987" t="s">
        <v>254</v>
      </c>
      <c r="L3987" t="s">
        <v>3959</v>
      </c>
      <c r="M3987" t="s">
        <v>3960</v>
      </c>
      <c r="N3987" s="1" t="s">
        <v>247</v>
      </c>
    </row>
    <row r="3988" spans="1:14" x14ac:dyDescent="0.3">
      <c r="A3988" s="1" t="s">
        <v>6459</v>
      </c>
      <c r="B3988" t="s">
        <v>6473</v>
      </c>
      <c r="C3988" s="2" t="s">
        <v>6474</v>
      </c>
      <c r="D3988" t="s">
        <v>282</v>
      </c>
      <c r="E3988" s="7" t="s">
        <v>158</v>
      </c>
      <c r="F3988" s="15" t="s">
        <v>118</v>
      </c>
      <c r="G3988" s="5" t="s">
        <v>904</v>
      </c>
      <c r="H3988" s="6" t="s">
        <v>120</v>
      </c>
      <c r="I3988" s="5" t="s">
        <v>6475</v>
      </c>
      <c r="J3988" s="5" t="s">
        <v>120</v>
      </c>
      <c r="K3988" t="s">
        <v>254</v>
      </c>
      <c r="L3988" t="s">
        <v>905</v>
      </c>
      <c r="M3988" t="s">
        <v>247</v>
      </c>
      <c r="N3988" s="1" t="s">
        <v>247</v>
      </c>
    </row>
    <row r="3989" spans="1:14" x14ac:dyDescent="0.3">
      <c r="A3989" s="1" t="s">
        <v>6459</v>
      </c>
      <c r="B3989" t="s">
        <v>6476</v>
      </c>
      <c r="C3989" s="2" t="s">
        <v>6477</v>
      </c>
      <c r="D3989" t="s">
        <v>282</v>
      </c>
      <c r="E3989" s="7" t="s">
        <v>158</v>
      </c>
      <c r="F3989" s="15" t="s">
        <v>118</v>
      </c>
      <c r="G3989" s="5" t="s">
        <v>904</v>
      </c>
      <c r="H3989" s="6" t="s">
        <v>120</v>
      </c>
      <c r="I3989" s="9" t="s">
        <v>2158</v>
      </c>
      <c r="J3989" s="5" t="s">
        <v>120</v>
      </c>
      <c r="K3989" t="s">
        <v>254</v>
      </c>
      <c r="L3989" t="s">
        <v>905</v>
      </c>
      <c r="M3989" t="s">
        <v>2982</v>
      </c>
      <c r="N3989" s="1" t="s">
        <v>247</v>
      </c>
    </row>
    <row r="3990" spans="1:14" x14ac:dyDescent="0.3">
      <c r="A3990" s="1" t="s">
        <v>6459</v>
      </c>
      <c r="B3990" t="s">
        <v>6478</v>
      </c>
      <c r="C3990" s="2" t="s">
        <v>6479</v>
      </c>
      <c r="D3990" t="s">
        <v>282</v>
      </c>
      <c r="E3990" s="7" t="s">
        <v>158</v>
      </c>
      <c r="F3990" s="15" t="s">
        <v>118</v>
      </c>
      <c r="G3990" s="5" t="s">
        <v>1210</v>
      </c>
      <c r="H3990" s="6" t="s">
        <v>120</v>
      </c>
      <c r="I3990" s="9" t="s">
        <v>1477</v>
      </c>
      <c r="J3990" s="5" t="s">
        <v>120</v>
      </c>
      <c r="K3990" t="s">
        <v>254</v>
      </c>
      <c r="L3990" t="s">
        <v>6480</v>
      </c>
      <c r="M3990" t="s">
        <v>2982</v>
      </c>
      <c r="N3990" s="1" t="s">
        <v>247</v>
      </c>
    </row>
    <row r="3991" spans="1:14" x14ac:dyDescent="0.3">
      <c r="A3991" s="1" t="s">
        <v>6459</v>
      </c>
      <c r="B3991" t="s">
        <v>6478</v>
      </c>
      <c r="C3991" s="2" t="s">
        <v>6481</v>
      </c>
      <c r="D3991" t="s">
        <v>282</v>
      </c>
      <c r="E3991" s="7" t="s">
        <v>158</v>
      </c>
      <c r="F3991" s="15" t="s">
        <v>118</v>
      </c>
      <c r="G3991" s="5" t="s">
        <v>1210</v>
      </c>
      <c r="H3991" s="6" t="s">
        <v>120</v>
      </c>
      <c r="I3991" s="9" t="s">
        <v>1477</v>
      </c>
      <c r="J3991" s="5" t="s">
        <v>120</v>
      </c>
      <c r="K3991" t="s">
        <v>254</v>
      </c>
      <c r="L3991" t="s">
        <v>6480</v>
      </c>
      <c r="M3991" t="s">
        <v>2982</v>
      </c>
      <c r="N3991" s="1" t="s">
        <v>247</v>
      </c>
    </row>
    <row r="3992" spans="1:14" x14ac:dyDescent="0.3">
      <c r="A3992" s="1" t="s">
        <v>6459</v>
      </c>
      <c r="B3992" t="s">
        <v>861</v>
      </c>
      <c r="C3992" s="2" t="s">
        <v>6482</v>
      </c>
      <c r="D3992" t="s">
        <v>282</v>
      </c>
      <c r="E3992" s="7" t="s">
        <v>158</v>
      </c>
      <c r="F3992" s="15" t="s">
        <v>118</v>
      </c>
      <c r="G3992" s="5" t="s">
        <v>863</v>
      </c>
      <c r="H3992" s="6" t="s">
        <v>120</v>
      </c>
      <c r="I3992" s="9" t="s">
        <v>2158</v>
      </c>
      <c r="J3992" s="5" t="s">
        <v>120</v>
      </c>
      <c r="K3992" t="s">
        <v>254</v>
      </c>
      <c r="L3992" t="s">
        <v>864</v>
      </c>
      <c r="M3992" t="s">
        <v>2982</v>
      </c>
      <c r="N3992" s="1" t="s">
        <v>247</v>
      </c>
    </row>
    <row r="3993" spans="1:14" x14ac:dyDescent="0.3">
      <c r="A3993" s="1" t="s">
        <v>6459</v>
      </c>
      <c r="B3993" t="s">
        <v>861</v>
      </c>
      <c r="C3993" s="2" t="s">
        <v>6483</v>
      </c>
      <c r="D3993" t="s">
        <v>282</v>
      </c>
      <c r="E3993" s="7" t="s">
        <v>158</v>
      </c>
      <c r="F3993" s="15" t="s">
        <v>118</v>
      </c>
      <c r="G3993" s="5" t="s">
        <v>863</v>
      </c>
      <c r="H3993" s="6" t="s">
        <v>120</v>
      </c>
      <c r="I3993" s="9" t="s">
        <v>2158</v>
      </c>
      <c r="J3993" s="5" t="s">
        <v>120</v>
      </c>
      <c r="K3993" t="s">
        <v>254</v>
      </c>
      <c r="L3993" t="s">
        <v>864</v>
      </c>
      <c r="M3993" t="s">
        <v>2982</v>
      </c>
      <c r="N3993" s="1" t="s">
        <v>247</v>
      </c>
    </row>
    <row r="3994" spans="1:14" x14ac:dyDescent="0.3">
      <c r="A3994" s="1" t="s">
        <v>6459</v>
      </c>
      <c r="B3994" t="s">
        <v>861</v>
      </c>
      <c r="C3994" s="2" t="s">
        <v>6484</v>
      </c>
      <c r="D3994" t="s">
        <v>282</v>
      </c>
      <c r="E3994" s="7" t="s">
        <v>158</v>
      </c>
      <c r="F3994" s="15" t="s">
        <v>118</v>
      </c>
      <c r="G3994" s="5" t="s">
        <v>863</v>
      </c>
      <c r="H3994" s="6" t="s">
        <v>120</v>
      </c>
      <c r="I3994" s="9" t="s">
        <v>2158</v>
      </c>
      <c r="J3994" s="5" t="s">
        <v>120</v>
      </c>
      <c r="K3994" t="s">
        <v>254</v>
      </c>
      <c r="L3994" t="s">
        <v>864</v>
      </c>
      <c r="M3994" t="s">
        <v>2982</v>
      </c>
      <c r="N3994" s="1" t="s">
        <v>247</v>
      </c>
    </row>
    <row r="3995" spans="1:14" x14ac:dyDescent="0.3">
      <c r="A3995" s="1" t="s">
        <v>6459</v>
      </c>
      <c r="B3995" t="s">
        <v>861</v>
      </c>
      <c r="C3995" s="2" t="s">
        <v>6485</v>
      </c>
      <c r="D3995" t="s">
        <v>282</v>
      </c>
      <c r="E3995" s="7" t="s">
        <v>158</v>
      </c>
      <c r="F3995" s="15" t="s">
        <v>118</v>
      </c>
      <c r="G3995" s="5" t="s">
        <v>863</v>
      </c>
      <c r="H3995" s="6" t="s">
        <v>120</v>
      </c>
      <c r="I3995" s="9" t="s">
        <v>2158</v>
      </c>
      <c r="J3995" s="5" t="s">
        <v>120</v>
      </c>
      <c r="K3995" t="s">
        <v>254</v>
      </c>
      <c r="L3995" t="s">
        <v>864</v>
      </c>
      <c r="M3995" t="s">
        <v>2982</v>
      </c>
      <c r="N3995" s="1" t="s">
        <v>247</v>
      </c>
    </row>
    <row r="3996" spans="1:14" x14ac:dyDescent="0.3">
      <c r="A3996" s="1" t="s">
        <v>6459</v>
      </c>
      <c r="B3996" t="s">
        <v>861</v>
      </c>
      <c r="C3996" s="2" t="s">
        <v>6486</v>
      </c>
      <c r="D3996" t="s">
        <v>282</v>
      </c>
      <c r="E3996" s="7" t="s">
        <v>158</v>
      </c>
      <c r="F3996" s="15" t="s">
        <v>118</v>
      </c>
      <c r="G3996" s="5" t="s">
        <v>863</v>
      </c>
      <c r="H3996" s="6" t="s">
        <v>120</v>
      </c>
      <c r="I3996" s="9" t="s">
        <v>2158</v>
      </c>
      <c r="J3996" s="5" t="s">
        <v>120</v>
      </c>
      <c r="K3996" t="s">
        <v>254</v>
      </c>
      <c r="L3996" t="s">
        <v>864</v>
      </c>
      <c r="M3996" t="s">
        <v>2982</v>
      </c>
      <c r="N3996" s="1" t="s">
        <v>247</v>
      </c>
    </row>
    <row r="3997" spans="1:14" x14ac:dyDescent="0.3">
      <c r="A3997" s="1" t="s">
        <v>6459</v>
      </c>
      <c r="B3997" t="s">
        <v>902</v>
      </c>
      <c r="C3997" s="2" t="s">
        <v>6487</v>
      </c>
      <c r="D3997" t="s">
        <v>282</v>
      </c>
      <c r="E3997" s="7" t="s">
        <v>158</v>
      </c>
      <c r="F3997" s="15" t="s">
        <v>118</v>
      </c>
      <c r="G3997" s="5" t="s">
        <v>904</v>
      </c>
      <c r="H3997" s="6" t="s">
        <v>120</v>
      </c>
      <c r="I3997" s="5" t="s">
        <v>6475</v>
      </c>
      <c r="J3997" s="5" t="s">
        <v>120</v>
      </c>
      <c r="K3997" t="s">
        <v>254</v>
      </c>
      <c r="L3997" t="s">
        <v>905</v>
      </c>
      <c r="M3997" t="s">
        <v>247</v>
      </c>
      <c r="N3997" s="1" t="s">
        <v>247</v>
      </c>
    </row>
    <row r="3998" spans="1:14" x14ac:dyDescent="0.3">
      <c r="A3998" s="1" t="s">
        <v>6459</v>
      </c>
      <c r="B3998" t="s">
        <v>1155</v>
      </c>
      <c r="C3998" s="2" t="s">
        <v>6488</v>
      </c>
      <c r="D3998" t="s">
        <v>282</v>
      </c>
      <c r="E3998" s="7" t="s">
        <v>158</v>
      </c>
      <c r="F3998" s="15" t="s">
        <v>118</v>
      </c>
      <c r="G3998" s="5" t="s">
        <v>904</v>
      </c>
      <c r="H3998" s="6" t="s">
        <v>120</v>
      </c>
      <c r="I3998" s="9" t="s">
        <v>2158</v>
      </c>
      <c r="J3998" s="5" t="s">
        <v>120</v>
      </c>
      <c r="K3998" t="s">
        <v>254</v>
      </c>
      <c r="L3998" t="s">
        <v>905</v>
      </c>
      <c r="M3998" t="s">
        <v>2982</v>
      </c>
      <c r="N3998" s="1" t="s">
        <v>247</v>
      </c>
    </row>
    <row r="3999" spans="1:14" x14ac:dyDescent="0.3">
      <c r="A3999" s="1" t="s">
        <v>6489</v>
      </c>
      <c r="B3999" t="s">
        <v>6490</v>
      </c>
      <c r="C3999" s="2" t="s">
        <v>6491</v>
      </c>
      <c r="D3999" t="s">
        <v>282</v>
      </c>
      <c r="E3999" s="10" t="s">
        <v>187</v>
      </c>
      <c r="F3999" s="14" t="s">
        <v>119</v>
      </c>
      <c r="G3999" s="5" t="s">
        <v>468</v>
      </c>
      <c r="H3999" s="6" t="s">
        <v>120</v>
      </c>
      <c r="I3999" s="5" t="s">
        <v>6492</v>
      </c>
      <c r="J3999" s="5" t="s">
        <v>120</v>
      </c>
      <c r="K3999" t="s">
        <v>254</v>
      </c>
      <c r="L3999" t="s">
        <v>6493</v>
      </c>
      <c r="M3999" t="s">
        <v>6493</v>
      </c>
      <c r="N3999" s="1" t="s">
        <v>247</v>
      </c>
    </row>
    <row r="4000" spans="1:14" x14ac:dyDescent="0.3">
      <c r="A4000" s="1" t="s">
        <v>6489</v>
      </c>
      <c r="B4000" t="s">
        <v>6490</v>
      </c>
      <c r="C4000" s="2" t="s">
        <v>6494</v>
      </c>
      <c r="D4000" t="s">
        <v>282</v>
      </c>
      <c r="E4000" s="10" t="s">
        <v>187</v>
      </c>
      <c r="F4000" s="14" t="s">
        <v>119</v>
      </c>
      <c r="G4000" s="5" t="s">
        <v>468</v>
      </c>
      <c r="H4000" s="6" t="s">
        <v>120</v>
      </c>
      <c r="I4000" s="5" t="s">
        <v>6492</v>
      </c>
      <c r="J4000" s="5" t="s">
        <v>120</v>
      </c>
      <c r="K4000" t="s">
        <v>254</v>
      </c>
      <c r="L4000" t="s">
        <v>6493</v>
      </c>
      <c r="M4000" t="s">
        <v>6493</v>
      </c>
      <c r="N4000" s="1" t="s">
        <v>247</v>
      </c>
    </row>
    <row r="4001" spans="1:14" x14ac:dyDescent="0.3">
      <c r="A4001" s="1" t="s">
        <v>6489</v>
      </c>
      <c r="B4001" t="s">
        <v>6490</v>
      </c>
      <c r="C4001" s="2" t="s">
        <v>6495</v>
      </c>
      <c r="D4001" t="s">
        <v>282</v>
      </c>
      <c r="E4001" s="10" t="s">
        <v>187</v>
      </c>
      <c r="F4001" s="14" t="s">
        <v>119</v>
      </c>
      <c r="G4001" s="5" t="s">
        <v>468</v>
      </c>
      <c r="H4001" s="6" t="s">
        <v>120</v>
      </c>
      <c r="I4001" s="5" t="s">
        <v>6492</v>
      </c>
      <c r="J4001" s="5" t="s">
        <v>120</v>
      </c>
      <c r="K4001" t="s">
        <v>254</v>
      </c>
      <c r="L4001" t="s">
        <v>6493</v>
      </c>
      <c r="M4001" t="s">
        <v>6493</v>
      </c>
      <c r="N4001" s="1" t="s">
        <v>247</v>
      </c>
    </row>
    <row r="4002" spans="1:14" x14ac:dyDescent="0.3">
      <c r="A4002" s="1" t="s">
        <v>6489</v>
      </c>
      <c r="B4002" t="s">
        <v>6490</v>
      </c>
      <c r="C4002" s="2" t="s">
        <v>6496</v>
      </c>
      <c r="D4002" t="s">
        <v>282</v>
      </c>
      <c r="E4002" s="10" t="s">
        <v>187</v>
      </c>
      <c r="F4002" s="14" t="s">
        <v>119</v>
      </c>
      <c r="G4002" s="5" t="s">
        <v>468</v>
      </c>
      <c r="H4002" s="6" t="s">
        <v>120</v>
      </c>
      <c r="I4002" s="5" t="s">
        <v>6492</v>
      </c>
      <c r="J4002" s="5" t="s">
        <v>120</v>
      </c>
      <c r="K4002" t="s">
        <v>254</v>
      </c>
      <c r="L4002" t="s">
        <v>6493</v>
      </c>
      <c r="M4002" t="s">
        <v>6493</v>
      </c>
      <c r="N4002" s="1" t="s">
        <v>247</v>
      </c>
    </row>
    <row r="4003" spans="1:14" x14ac:dyDescent="0.3">
      <c r="A4003" s="1" t="s">
        <v>6489</v>
      </c>
      <c r="B4003" t="s">
        <v>6497</v>
      </c>
      <c r="C4003" s="2" t="s">
        <v>6498</v>
      </c>
      <c r="D4003" t="s">
        <v>282</v>
      </c>
      <c r="E4003" s="3" t="s">
        <v>152</v>
      </c>
      <c r="F4003" s="14" t="s">
        <v>119</v>
      </c>
      <c r="G4003" s="5" t="s">
        <v>468</v>
      </c>
      <c r="H4003" s="6" t="s">
        <v>120</v>
      </c>
      <c r="I4003" s="5" t="s">
        <v>6492</v>
      </c>
      <c r="J4003" s="5" t="s">
        <v>120</v>
      </c>
      <c r="K4003" t="s">
        <v>235</v>
      </c>
      <c r="L4003" t="s">
        <v>6499</v>
      </c>
      <c r="M4003" t="s">
        <v>6493</v>
      </c>
      <c r="N4003" s="1" t="s">
        <v>247</v>
      </c>
    </row>
    <row r="4004" spans="1:14" x14ac:dyDescent="0.3">
      <c r="A4004" s="1" t="s">
        <v>6489</v>
      </c>
      <c r="B4004" t="s">
        <v>6497</v>
      </c>
      <c r="C4004" s="2" t="s">
        <v>6500</v>
      </c>
      <c r="D4004" t="s">
        <v>282</v>
      </c>
      <c r="E4004" s="10" t="s">
        <v>187</v>
      </c>
      <c r="F4004" s="14" t="s">
        <v>119</v>
      </c>
      <c r="G4004" s="5" t="s">
        <v>468</v>
      </c>
      <c r="H4004" s="6" t="s">
        <v>120</v>
      </c>
      <c r="I4004" s="5" t="s">
        <v>6492</v>
      </c>
      <c r="J4004" s="5" t="s">
        <v>120</v>
      </c>
      <c r="K4004" t="s">
        <v>254</v>
      </c>
      <c r="L4004" t="s">
        <v>6499</v>
      </c>
      <c r="M4004" t="s">
        <v>6493</v>
      </c>
      <c r="N4004" s="1" t="s">
        <v>247</v>
      </c>
    </row>
    <row r="4005" spans="1:14" x14ac:dyDescent="0.3">
      <c r="A4005" s="1" t="s">
        <v>6489</v>
      </c>
      <c r="B4005" t="s">
        <v>6497</v>
      </c>
      <c r="C4005" s="2" t="s">
        <v>6501</v>
      </c>
      <c r="D4005" t="s">
        <v>282</v>
      </c>
      <c r="E4005" s="10" t="s">
        <v>187</v>
      </c>
      <c r="F4005" s="14" t="s">
        <v>119</v>
      </c>
      <c r="G4005" s="5" t="s">
        <v>468</v>
      </c>
      <c r="H4005" s="6" t="s">
        <v>120</v>
      </c>
      <c r="I4005" s="5" t="s">
        <v>6492</v>
      </c>
      <c r="J4005" s="5" t="s">
        <v>120</v>
      </c>
      <c r="K4005" t="s">
        <v>254</v>
      </c>
      <c r="L4005" t="s">
        <v>6499</v>
      </c>
      <c r="M4005" t="s">
        <v>6493</v>
      </c>
      <c r="N4005" s="1" t="s">
        <v>247</v>
      </c>
    </row>
    <row r="4006" spans="1:14" x14ac:dyDescent="0.3">
      <c r="A4006" s="1" t="s">
        <v>6489</v>
      </c>
      <c r="B4006" t="s">
        <v>6497</v>
      </c>
      <c r="C4006" s="2" t="s">
        <v>6502</v>
      </c>
      <c r="D4006" t="s">
        <v>282</v>
      </c>
      <c r="E4006" s="10" t="s">
        <v>187</v>
      </c>
      <c r="F4006" s="14" t="s">
        <v>119</v>
      </c>
      <c r="G4006" s="5" t="s">
        <v>468</v>
      </c>
      <c r="H4006" s="6" t="s">
        <v>120</v>
      </c>
      <c r="I4006" s="5" t="s">
        <v>6492</v>
      </c>
      <c r="J4006" s="5" t="s">
        <v>120</v>
      </c>
      <c r="K4006" t="s">
        <v>254</v>
      </c>
      <c r="L4006" t="s">
        <v>6499</v>
      </c>
      <c r="M4006" t="s">
        <v>6493</v>
      </c>
      <c r="N4006" s="1" t="s">
        <v>247</v>
      </c>
    </row>
    <row r="4007" spans="1:14" x14ac:dyDescent="0.3">
      <c r="A4007" s="1" t="s">
        <v>6489</v>
      </c>
      <c r="B4007" t="s">
        <v>6497</v>
      </c>
      <c r="C4007" s="2" t="s">
        <v>6503</v>
      </c>
      <c r="D4007" t="s">
        <v>282</v>
      </c>
      <c r="E4007" s="10" t="s">
        <v>187</v>
      </c>
      <c r="F4007" s="14" t="s">
        <v>119</v>
      </c>
      <c r="G4007" s="5" t="s">
        <v>468</v>
      </c>
      <c r="H4007" s="6" t="s">
        <v>120</v>
      </c>
      <c r="I4007" s="5" t="s">
        <v>6492</v>
      </c>
      <c r="J4007" s="5" t="s">
        <v>120</v>
      </c>
      <c r="K4007" t="s">
        <v>254</v>
      </c>
      <c r="L4007" t="s">
        <v>6499</v>
      </c>
      <c r="M4007" t="s">
        <v>6493</v>
      </c>
      <c r="N4007" t="s">
        <v>247</v>
      </c>
    </row>
    <row r="4008" spans="1:14" x14ac:dyDescent="0.3">
      <c r="A4008" s="1" t="s">
        <v>6489</v>
      </c>
      <c r="B4008" t="s">
        <v>6497</v>
      </c>
      <c r="C4008" s="2" t="s">
        <v>6504</v>
      </c>
      <c r="D4008" t="s">
        <v>282</v>
      </c>
      <c r="E4008" s="10" t="s">
        <v>187</v>
      </c>
      <c r="F4008" s="14" t="s">
        <v>119</v>
      </c>
      <c r="G4008" s="5" t="s">
        <v>468</v>
      </c>
      <c r="H4008" s="6" t="s">
        <v>120</v>
      </c>
      <c r="I4008" s="5" t="s">
        <v>6492</v>
      </c>
      <c r="J4008" s="5" t="s">
        <v>120</v>
      </c>
      <c r="K4008" t="s">
        <v>254</v>
      </c>
      <c r="L4008" t="s">
        <v>6499</v>
      </c>
      <c r="M4008" t="s">
        <v>6493</v>
      </c>
      <c r="N4008" s="1" t="s">
        <v>247</v>
      </c>
    </row>
    <row r="4009" spans="1:14" x14ac:dyDescent="0.3">
      <c r="A4009" s="1" t="s">
        <v>6489</v>
      </c>
      <c r="B4009" t="s">
        <v>6497</v>
      </c>
      <c r="C4009" s="2" t="s">
        <v>6505</v>
      </c>
      <c r="D4009" t="s">
        <v>282</v>
      </c>
      <c r="E4009" s="10" t="s">
        <v>187</v>
      </c>
      <c r="F4009" s="14" t="s">
        <v>119</v>
      </c>
      <c r="G4009" s="5" t="s">
        <v>468</v>
      </c>
      <c r="H4009" s="6" t="s">
        <v>120</v>
      </c>
      <c r="I4009" s="5" t="s">
        <v>6492</v>
      </c>
      <c r="J4009" s="5" t="s">
        <v>120</v>
      </c>
      <c r="K4009" t="s">
        <v>254</v>
      </c>
      <c r="L4009" t="s">
        <v>6499</v>
      </c>
      <c r="M4009" t="s">
        <v>6493</v>
      </c>
      <c r="N4009" s="1" t="s">
        <v>247</v>
      </c>
    </row>
    <row r="4010" spans="1:14" x14ac:dyDescent="0.3">
      <c r="A4010" s="1" t="s">
        <v>6489</v>
      </c>
      <c r="B4010" t="s">
        <v>6497</v>
      </c>
      <c r="C4010" s="2" t="s">
        <v>6506</v>
      </c>
      <c r="D4010" t="s">
        <v>282</v>
      </c>
      <c r="E4010" s="10" t="s">
        <v>187</v>
      </c>
      <c r="F4010" s="14" t="s">
        <v>119</v>
      </c>
      <c r="G4010" s="5" t="s">
        <v>468</v>
      </c>
      <c r="H4010" s="6" t="s">
        <v>120</v>
      </c>
      <c r="I4010" s="5" t="s">
        <v>6492</v>
      </c>
      <c r="J4010" s="5" t="s">
        <v>120</v>
      </c>
      <c r="K4010" t="s">
        <v>235</v>
      </c>
      <c r="L4010" t="s">
        <v>6499</v>
      </c>
      <c r="M4010" t="s">
        <v>6493</v>
      </c>
      <c r="N4010" s="1" t="s">
        <v>247</v>
      </c>
    </row>
    <row r="4011" spans="1:14" x14ac:dyDescent="0.3">
      <c r="A4011" s="1" t="s">
        <v>6489</v>
      </c>
      <c r="B4011" t="s">
        <v>6497</v>
      </c>
      <c r="C4011" s="2" t="s">
        <v>6507</v>
      </c>
      <c r="D4011" t="s">
        <v>282</v>
      </c>
      <c r="E4011" s="10" t="s">
        <v>187</v>
      </c>
      <c r="F4011" s="14" t="s">
        <v>119</v>
      </c>
      <c r="G4011" s="5" t="s">
        <v>468</v>
      </c>
      <c r="H4011" s="6" t="s">
        <v>120</v>
      </c>
      <c r="I4011" s="5" t="s">
        <v>6492</v>
      </c>
      <c r="J4011" s="5" t="s">
        <v>120</v>
      </c>
      <c r="K4011" t="s">
        <v>254</v>
      </c>
      <c r="L4011" t="s">
        <v>6499</v>
      </c>
      <c r="M4011" t="s">
        <v>6493</v>
      </c>
      <c r="N4011" s="1" t="s">
        <v>247</v>
      </c>
    </row>
    <row r="4012" spans="1:14" x14ac:dyDescent="0.3">
      <c r="A4012" s="1" t="s">
        <v>6489</v>
      </c>
      <c r="B4012" t="s">
        <v>6497</v>
      </c>
      <c r="C4012" s="2" t="s">
        <v>6508</v>
      </c>
      <c r="D4012" t="s">
        <v>282</v>
      </c>
      <c r="E4012" s="3" t="s">
        <v>152</v>
      </c>
      <c r="F4012" s="14" t="s">
        <v>119</v>
      </c>
      <c r="G4012" s="5" t="s">
        <v>468</v>
      </c>
      <c r="H4012" s="6" t="s">
        <v>120</v>
      </c>
      <c r="I4012" s="5" t="s">
        <v>6492</v>
      </c>
      <c r="J4012" s="5" t="s">
        <v>120</v>
      </c>
      <c r="K4012" t="s">
        <v>235</v>
      </c>
      <c r="L4012" t="s">
        <v>6499</v>
      </c>
      <c r="M4012" t="s">
        <v>6493</v>
      </c>
      <c r="N4012" s="1" t="s">
        <v>247</v>
      </c>
    </row>
    <row r="4013" spans="1:14" x14ac:dyDescent="0.3">
      <c r="A4013" s="1" t="s">
        <v>6489</v>
      </c>
      <c r="B4013" t="s">
        <v>6497</v>
      </c>
      <c r="C4013" s="2" t="s">
        <v>6509</v>
      </c>
      <c r="D4013" t="s">
        <v>282</v>
      </c>
      <c r="E4013" s="10" t="s">
        <v>187</v>
      </c>
      <c r="F4013" s="14" t="s">
        <v>119</v>
      </c>
      <c r="G4013" s="5" t="s">
        <v>468</v>
      </c>
      <c r="H4013" s="6" t="s">
        <v>120</v>
      </c>
      <c r="I4013" s="5" t="s">
        <v>6492</v>
      </c>
      <c r="J4013" s="5" t="s">
        <v>120</v>
      </c>
      <c r="K4013" t="s">
        <v>254</v>
      </c>
      <c r="L4013" t="s">
        <v>6499</v>
      </c>
      <c r="M4013" t="s">
        <v>6493</v>
      </c>
      <c r="N4013" s="1" t="s">
        <v>247</v>
      </c>
    </row>
    <row r="4014" spans="1:14" x14ac:dyDescent="0.3">
      <c r="A4014" s="1" t="s">
        <v>6489</v>
      </c>
      <c r="B4014" t="s">
        <v>6497</v>
      </c>
      <c r="C4014" s="2" t="s">
        <v>6510</v>
      </c>
      <c r="D4014" t="s">
        <v>282</v>
      </c>
      <c r="E4014" s="10" t="s">
        <v>187</v>
      </c>
      <c r="F4014" s="14" t="s">
        <v>119</v>
      </c>
      <c r="G4014" s="5" t="s">
        <v>468</v>
      </c>
      <c r="H4014" s="6" t="s">
        <v>120</v>
      </c>
      <c r="I4014" s="5" t="s">
        <v>6492</v>
      </c>
      <c r="J4014" s="5" t="s">
        <v>120</v>
      </c>
      <c r="K4014" t="s">
        <v>235</v>
      </c>
      <c r="L4014" t="s">
        <v>6499</v>
      </c>
      <c r="M4014" t="s">
        <v>6493</v>
      </c>
      <c r="N4014" s="1" t="s">
        <v>247</v>
      </c>
    </row>
    <row r="4015" spans="1:14" x14ac:dyDescent="0.3">
      <c r="A4015" s="1" t="s">
        <v>6489</v>
      </c>
      <c r="B4015" t="s">
        <v>6497</v>
      </c>
      <c r="C4015" s="2" t="s">
        <v>6511</v>
      </c>
      <c r="D4015" t="s">
        <v>282</v>
      </c>
      <c r="E4015" s="3" t="s">
        <v>152</v>
      </c>
      <c r="F4015" s="14" t="s">
        <v>119</v>
      </c>
      <c r="G4015" s="5" t="s">
        <v>468</v>
      </c>
      <c r="H4015" s="6" t="s">
        <v>120</v>
      </c>
      <c r="I4015" s="5" t="s">
        <v>6492</v>
      </c>
      <c r="J4015" s="5" t="s">
        <v>120</v>
      </c>
      <c r="K4015" t="s">
        <v>235</v>
      </c>
      <c r="L4015" t="s">
        <v>6499</v>
      </c>
      <c r="M4015" t="s">
        <v>6493</v>
      </c>
      <c r="N4015" t="s">
        <v>247</v>
      </c>
    </row>
    <row r="4016" spans="1:14" x14ac:dyDescent="0.3">
      <c r="A4016" s="1" t="s">
        <v>6489</v>
      </c>
      <c r="B4016" t="s">
        <v>6497</v>
      </c>
      <c r="C4016" s="2" t="s">
        <v>6512</v>
      </c>
      <c r="D4016" t="s">
        <v>282</v>
      </c>
      <c r="E4016" s="10" t="s">
        <v>187</v>
      </c>
      <c r="F4016" s="14" t="s">
        <v>119</v>
      </c>
      <c r="G4016" s="5" t="s">
        <v>468</v>
      </c>
      <c r="H4016" s="6" t="s">
        <v>120</v>
      </c>
      <c r="I4016" s="5" t="s">
        <v>6492</v>
      </c>
      <c r="J4016" s="5" t="s">
        <v>120</v>
      </c>
      <c r="K4016" t="s">
        <v>254</v>
      </c>
      <c r="L4016" t="s">
        <v>6499</v>
      </c>
      <c r="M4016" t="s">
        <v>6493</v>
      </c>
      <c r="N4016" t="s">
        <v>247</v>
      </c>
    </row>
    <row r="4017" spans="1:14" x14ac:dyDescent="0.3">
      <c r="A4017" s="1" t="s">
        <v>6489</v>
      </c>
      <c r="B4017" t="s">
        <v>6497</v>
      </c>
      <c r="C4017" s="2" t="s">
        <v>6513</v>
      </c>
      <c r="D4017" t="s">
        <v>282</v>
      </c>
      <c r="E4017" s="3" t="s">
        <v>152</v>
      </c>
      <c r="F4017" s="14" t="s">
        <v>119</v>
      </c>
      <c r="G4017" s="5" t="s">
        <v>468</v>
      </c>
      <c r="H4017" s="6" t="s">
        <v>120</v>
      </c>
      <c r="I4017" s="5" t="s">
        <v>6492</v>
      </c>
      <c r="J4017" s="5" t="s">
        <v>120</v>
      </c>
      <c r="K4017" t="s">
        <v>235</v>
      </c>
      <c r="L4017" t="s">
        <v>6499</v>
      </c>
      <c r="M4017" t="s">
        <v>6493</v>
      </c>
      <c r="N4017" t="s">
        <v>247</v>
      </c>
    </row>
    <row r="4018" spans="1:14" x14ac:dyDescent="0.3">
      <c r="A4018" s="1" t="s">
        <v>6489</v>
      </c>
      <c r="B4018" t="s">
        <v>6497</v>
      </c>
      <c r="C4018" s="2" t="s">
        <v>6514</v>
      </c>
      <c r="D4018" t="s">
        <v>282</v>
      </c>
      <c r="E4018" s="3" t="s">
        <v>152</v>
      </c>
      <c r="F4018" s="14" t="s">
        <v>119</v>
      </c>
      <c r="G4018" s="5" t="s">
        <v>468</v>
      </c>
      <c r="H4018" s="6" t="s">
        <v>120</v>
      </c>
      <c r="I4018" s="5" t="s">
        <v>6492</v>
      </c>
      <c r="J4018" s="5" t="s">
        <v>120</v>
      </c>
      <c r="K4018" t="s">
        <v>238</v>
      </c>
      <c r="L4018" t="s">
        <v>6499</v>
      </c>
      <c r="M4018" t="s">
        <v>6493</v>
      </c>
      <c r="N4018" s="1" t="s">
        <v>247</v>
      </c>
    </row>
    <row r="4019" spans="1:14" x14ac:dyDescent="0.3">
      <c r="A4019" s="1" t="s">
        <v>6489</v>
      </c>
      <c r="B4019" t="s">
        <v>6497</v>
      </c>
      <c r="C4019" s="2" t="s">
        <v>6515</v>
      </c>
      <c r="D4019" t="s">
        <v>282</v>
      </c>
      <c r="E4019" s="10" t="s">
        <v>187</v>
      </c>
      <c r="F4019" s="14" t="s">
        <v>119</v>
      </c>
      <c r="G4019" s="5" t="s">
        <v>468</v>
      </c>
      <c r="H4019" s="6" t="s">
        <v>120</v>
      </c>
      <c r="I4019" s="5" t="s">
        <v>6492</v>
      </c>
      <c r="J4019" s="5" t="s">
        <v>120</v>
      </c>
      <c r="K4019" t="s">
        <v>254</v>
      </c>
      <c r="L4019" t="s">
        <v>6499</v>
      </c>
      <c r="M4019" t="s">
        <v>6493</v>
      </c>
      <c r="N4019" t="s">
        <v>247</v>
      </c>
    </row>
    <row r="4020" spans="1:14" x14ac:dyDescent="0.3">
      <c r="A4020" s="1" t="s">
        <v>6516</v>
      </c>
      <c r="B4020" t="s">
        <v>6517</v>
      </c>
      <c r="C4020" s="2" t="s">
        <v>6518</v>
      </c>
      <c r="D4020" t="s">
        <v>282</v>
      </c>
      <c r="E4020" s="7" t="s">
        <v>158</v>
      </c>
      <c r="F4020" s="15" t="s">
        <v>118</v>
      </c>
      <c r="G4020" s="4" t="s">
        <v>149</v>
      </c>
      <c r="H4020" s="4" t="s">
        <v>121</v>
      </c>
      <c r="I4020" s="5" t="s">
        <v>181</v>
      </c>
      <c r="J4020" s="5" t="s">
        <v>120</v>
      </c>
      <c r="K4020" t="s">
        <v>235</v>
      </c>
      <c r="L4020" t="s">
        <v>6519</v>
      </c>
      <c r="N4020" s="1" t="s">
        <v>247</v>
      </c>
    </row>
    <row r="4021" spans="1:14" x14ac:dyDescent="0.3">
      <c r="A4021" s="1" t="s">
        <v>144</v>
      </c>
      <c r="B4021" t="s">
        <v>6520</v>
      </c>
      <c r="C4021" s="2" t="s">
        <v>6521</v>
      </c>
      <c r="D4021" t="s">
        <v>282</v>
      </c>
      <c r="E4021" s="7" t="s">
        <v>158</v>
      </c>
      <c r="F4021" s="15" t="s">
        <v>118</v>
      </c>
      <c r="G4021" s="5" t="s">
        <v>223</v>
      </c>
      <c r="H4021" s="6" t="s">
        <v>120</v>
      </c>
      <c r="I4021" s="9" t="s">
        <v>6522</v>
      </c>
      <c r="J4021" s="4" t="s">
        <v>121</v>
      </c>
      <c r="K4021" t="s">
        <v>254</v>
      </c>
      <c r="L4021" t="s">
        <v>253</v>
      </c>
      <c r="M4021" t="s">
        <v>6523</v>
      </c>
      <c r="N4021" t="s">
        <v>247</v>
      </c>
    </row>
    <row r="4022" spans="1:14" x14ac:dyDescent="0.3">
      <c r="A4022" s="1" t="s">
        <v>144</v>
      </c>
      <c r="B4022" t="s">
        <v>6520</v>
      </c>
      <c r="C4022" s="2" t="s">
        <v>6524</v>
      </c>
      <c r="D4022" t="s">
        <v>282</v>
      </c>
      <c r="E4022" s="7" t="s">
        <v>158</v>
      </c>
      <c r="F4022" s="15" t="s">
        <v>118</v>
      </c>
      <c r="G4022" s="5" t="s">
        <v>223</v>
      </c>
      <c r="H4022" s="6" t="s">
        <v>120</v>
      </c>
      <c r="I4022" s="9" t="s">
        <v>6522</v>
      </c>
      <c r="J4022" s="4" t="s">
        <v>121</v>
      </c>
      <c r="K4022" t="s">
        <v>6525</v>
      </c>
      <c r="L4022" t="s">
        <v>253</v>
      </c>
      <c r="M4022" t="s">
        <v>6523</v>
      </c>
      <c r="N4022" s="1" t="s">
        <v>247</v>
      </c>
    </row>
    <row r="4023" spans="1:14" x14ac:dyDescent="0.3">
      <c r="A4023" s="1" t="s">
        <v>144</v>
      </c>
      <c r="B4023" t="s">
        <v>6520</v>
      </c>
      <c r="C4023" s="2" t="s">
        <v>6526</v>
      </c>
      <c r="D4023" t="s">
        <v>282</v>
      </c>
      <c r="E4023" s="7" t="s">
        <v>158</v>
      </c>
      <c r="F4023" s="15" t="s">
        <v>118</v>
      </c>
      <c r="G4023" s="5" t="s">
        <v>223</v>
      </c>
      <c r="H4023" s="6" t="s">
        <v>120</v>
      </c>
      <c r="I4023" s="9" t="s">
        <v>6522</v>
      </c>
      <c r="J4023" s="4" t="s">
        <v>121</v>
      </c>
      <c r="K4023" t="s">
        <v>254</v>
      </c>
      <c r="L4023" t="s">
        <v>253</v>
      </c>
      <c r="M4023" t="s">
        <v>6527</v>
      </c>
      <c r="N4023" s="1" t="s">
        <v>247</v>
      </c>
    </row>
    <row r="4024" spans="1:14" x14ac:dyDescent="0.3">
      <c r="A4024" s="1" t="s">
        <v>144</v>
      </c>
      <c r="B4024" t="s">
        <v>6520</v>
      </c>
      <c r="C4024" s="2" t="s">
        <v>6528</v>
      </c>
      <c r="D4024" t="s">
        <v>282</v>
      </c>
      <c r="E4024" s="7" t="s">
        <v>158</v>
      </c>
      <c r="F4024" s="15" t="s">
        <v>118</v>
      </c>
      <c r="G4024" s="5" t="s">
        <v>223</v>
      </c>
      <c r="H4024" s="6" t="s">
        <v>120</v>
      </c>
      <c r="I4024" s="9" t="s">
        <v>6522</v>
      </c>
      <c r="J4024" s="4" t="s">
        <v>121</v>
      </c>
      <c r="K4024" t="s">
        <v>254</v>
      </c>
      <c r="L4024" t="s">
        <v>253</v>
      </c>
      <c r="M4024" t="s">
        <v>6527</v>
      </c>
      <c r="N4024" t="s">
        <v>247</v>
      </c>
    </row>
    <row r="4025" spans="1:14" x14ac:dyDescent="0.3">
      <c r="A4025" s="1" t="s">
        <v>144</v>
      </c>
      <c r="B4025" t="s">
        <v>6520</v>
      </c>
      <c r="C4025" s="2" t="s">
        <v>222</v>
      </c>
      <c r="D4025" t="s">
        <v>470</v>
      </c>
      <c r="E4025" s="7" t="s">
        <v>158</v>
      </c>
      <c r="F4025" s="15" t="s">
        <v>118</v>
      </c>
      <c r="G4025" s="5" t="s">
        <v>223</v>
      </c>
      <c r="H4025" s="6" t="s">
        <v>120</v>
      </c>
      <c r="I4025" s="9" t="s">
        <v>6522</v>
      </c>
      <c r="J4025" s="4" t="s">
        <v>121</v>
      </c>
      <c r="K4025" t="s">
        <v>254</v>
      </c>
      <c r="L4025" t="s">
        <v>253</v>
      </c>
      <c r="M4025" t="s">
        <v>6527</v>
      </c>
      <c r="N4025" t="s">
        <v>247</v>
      </c>
    </row>
    <row r="4026" spans="1:14" x14ac:dyDescent="0.3">
      <c r="A4026" s="1" t="s">
        <v>144</v>
      </c>
      <c r="B4026" t="s">
        <v>6520</v>
      </c>
      <c r="C4026" s="2" t="s">
        <v>6529</v>
      </c>
      <c r="D4026" t="s">
        <v>282</v>
      </c>
      <c r="E4026" s="7" t="s">
        <v>158</v>
      </c>
      <c r="F4026" s="15" t="s">
        <v>118</v>
      </c>
      <c r="G4026" s="5" t="s">
        <v>223</v>
      </c>
      <c r="H4026" s="6" t="s">
        <v>120</v>
      </c>
      <c r="I4026" s="9" t="s">
        <v>6522</v>
      </c>
      <c r="J4026" s="4" t="s">
        <v>121</v>
      </c>
      <c r="K4026" t="s">
        <v>254</v>
      </c>
      <c r="L4026" t="s">
        <v>253</v>
      </c>
      <c r="M4026" t="s">
        <v>6527</v>
      </c>
      <c r="N4026" s="1" t="s">
        <v>247</v>
      </c>
    </row>
    <row r="4027" spans="1:14" x14ac:dyDescent="0.3">
      <c r="A4027" s="1" t="s">
        <v>144</v>
      </c>
      <c r="B4027" t="s">
        <v>6520</v>
      </c>
      <c r="C4027" s="2" t="s">
        <v>113</v>
      </c>
      <c r="D4027" t="s">
        <v>470</v>
      </c>
      <c r="E4027" s="7" t="s">
        <v>158</v>
      </c>
      <c r="F4027" s="15" t="s">
        <v>118</v>
      </c>
      <c r="G4027" s="5" t="s">
        <v>223</v>
      </c>
      <c r="H4027" s="6" t="s">
        <v>120</v>
      </c>
      <c r="I4027" s="9" t="s">
        <v>6522</v>
      </c>
      <c r="J4027" s="4" t="s">
        <v>121</v>
      </c>
      <c r="K4027" t="s">
        <v>254</v>
      </c>
      <c r="L4027" t="s">
        <v>253</v>
      </c>
      <c r="M4027" t="s">
        <v>6527</v>
      </c>
      <c r="N4027" t="s">
        <v>247</v>
      </c>
    </row>
    <row r="4028" spans="1:14" x14ac:dyDescent="0.3">
      <c r="A4028" s="1" t="s">
        <v>144</v>
      </c>
      <c r="B4028" t="s">
        <v>6520</v>
      </c>
      <c r="C4028" s="2" t="s">
        <v>6530</v>
      </c>
      <c r="D4028" t="s">
        <v>282</v>
      </c>
      <c r="E4028" s="7" t="s">
        <v>158</v>
      </c>
      <c r="F4028" s="15" t="s">
        <v>118</v>
      </c>
      <c r="G4028" s="5" t="s">
        <v>223</v>
      </c>
      <c r="H4028" s="6" t="s">
        <v>120</v>
      </c>
      <c r="I4028" s="9" t="s">
        <v>6522</v>
      </c>
      <c r="J4028" s="4" t="s">
        <v>121</v>
      </c>
      <c r="K4028" t="s">
        <v>254</v>
      </c>
      <c r="L4028" t="s">
        <v>253</v>
      </c>
      <c r="M4028" t="s">
        <v>6527</v>
      </c>
      <c r="N4028" s="1" t="s">
        <v>247</v>
      </c>
    </row>
    <row r="4029" spans="1:14" x14ac:dyDescent="0.3">
      <c r="A4029" s="1" t="s">
        <v>144</v>
      </c>
      <c r="B4029" t="s">
        <v>6520</v>
      </c>
      <c r="C4029" s="2" t="s">
        <v>6531</v>
      </c>
      <c r="D4029" t="s">
        <v>282</v>
      </c>
      <c r="E4029" s="7" t="s">
        <v>158</v>
      </c>
      <c r="F4029" s="15" t="s">
        <v>118</v>
      </c>
      <c r="G4029" s="5" t="s">
        <v>223</v>
      </c>
      <c r="H4029" s="6" t="s">
        <v>120</v>
      </c>
      <c r="I4029" s="9" t="s">
        <v>6522</v>
      </c>
      <c r="J4029" s="4" t="s">
        <v>121</v>
      </c>
      <c r="K4029" t="s">
        <v>254</v>
      </c>
      <c r="L4029" t="s">
        <v>253</v>
      </c>
      <c r="M4029" t="s">
        <v>6523</v>
      </c>
      <c r="N4029" s="1" t="s">
        <v>247</v>
      </c>
    </row>
    <row r="4030" spans="1:14" x14ac:dyDescent="0.3">
      <c r="A4030" s="1" t="s">
        <v>144</v>
      </c>
      <c r="B4030" t="s">
        <v>6520</v>
      </c>
      <c r="C4030" s="2" t="s">
        <v>6532</v>
      </c>
      <c r="D4030" t="s">
        <v>282</v>
      </c>
      <c r="E4030" s="7" t="s">
        <v>158</v>
      </c>
      <c r="F4030" s="15" t="s">
        <v>118</v>
      </c>
      <c r="G4030" s="5" t="s">
        <v>223</v>
      </c>
      <c r="H4030" s="6" t="s">
        <v>120</v>
      </c>
      <c r="I4030" s="9" t="s">
        <v>6522</v>
      </c>
      <c r="J4030" s="4" t="s">
        <v>121</v>
      </c>
      <c r="K4030" t="s">
        <v>254</v>
      </c>
      <c r="L4030" t="s">
        <v>253</v>
      </c>
      <c r="M4030" t="s">
        <v>6527</v>
      </c>
      <c r="N4030" s="1" t="s">
        <v>247</v>
      </c>
    </row>
    <row r="4031" spans="1:14" x14ac:dyDescent="0.3">
      <c r="A4031" s="1" t="s">
        <v>144</v>
      </c>
      <c r="B4031" t="s">
        <v>6520</v>
      </c>
      <c r="C4031" s="2" t="s">
        <v>6533</v>
      </c>
      <c r="D4031" t="s">
        <v>282</v>
      </c>
      <c r="E4031" s="7" t="s">
        <v>158</v>
      </c>
      <c r="F4031" s="15" t="s">
        <v>118</v>
      </c>
      <c r="G4031" s="5" t="s">
        <v>223</v>
      </c>
      <c r="H4031" s="6" t="s">
        <v>120</v>
      </c>
      <c r="I4031" s="9" t="s">
        <v>6522</v>
      </c>
      <c r="J4031" s="4" t="s">
        <v>121</v>
      </c>
      <c r="K4031" t="s">
        <v>254</v>
      </c>
      <c r="L4031" t="s">
        <v>253</v>
      </c>
      <c r="M4031" t="s">
        <v>6527</v>
      </c>
      <c r="N4031" t="s">
        <v>247</v>
      </c>
    </row>
    <row r="4032" spans="1:14" x14ac:dyDescent="0.3">
      <c r="A4032" s="1" t="s">
        <v>144</v>
      </c>
      <c r="B4032" t="s">
        <v>6520</v>
      </c>
      <c r="C4032" s="2" t="s">
        <v>6534</v>
      </c>
      <c r="D4032" t="s">
        <v>282</v>
      </c>
      <c r="E4032" s="7" t="s">
        <v>158</v>
      </c>
      <c r="F4032" s="15" t="s">
        <v>118</v>
      </c>
      <c r="G4032" s="5" t="s">
        <v>223</v>
      </c>
      <c r="H4032" s="6" t="s">
        <v>120</v>
      </c>
      <c r="I4032" s="9" t="s">
        <v>6522</v>
      </c>
      <c r="J4032" s="4" t="s">
        <v>121</v>
      </c>
      <c r="K4032" t="s">
        <v>254</v>
      </c>
      <c r="L4032" t="s">
        <v>253</v>
      </c>
      <c r="M4032" t="s">
        <v>6527</v>
      </c>
      <c r="N4032" s="1" t="s">
        <v>247</v>
      </c>
    </row>
    <row r="4033" spans="1:14" x14ac:dyDescent="0.3">
      <c r="A4033" s="1" t="s">
        <v>144</v>
      </c>
      <c r="B4033" t="s">
        <v>6520</v>
      </c>
      <c r="C4033" s="2" t="s">
        <v>6535</v>
      </c>
      <c r="D4033" t="s">
        <v>282</v>
      </c>
      <c r="E4033" s="7" t="s">
        <v>158</v>
      </c>
      <c r="F4033" s="15" t="s">
        <v>118</v>
      </c>
      <c r="G4033" s="5" t="s">
        <v>223</v>
      </c>
      <c r="H4033" s="6" t="s">
        <v>120</v>
      </c>
      <c r="I4033" s="9" t="s">
        <v>6522</v>
      </c>
      <c r="J4033" s="4" t="s">
        <v>121</v>
      </c>
      <c r="K4033" t="s">
        <v>6525</v>
      </c>
      <c r="L4033" t="s">
        <v>253</v>
      </c>
      <c r="M4033" t="s">
        <v>6523</v>
      </c>
      <c r="N4033" t="s">
        <v>247</v>
      </c>
    </row>
    <row r="4034" spans="1:14" x14ac:dyDescent="0.3">
      <c r="A4034" s="1" t="s">
        <v>144</v>
      </c>
      <c r="B4034" t="s">
        <v>6520</v>
      </c>
      <c r="C4034" s="2" t="s">
        <v>6536</v>
      </c>
      <c r="D4034" t="s">
        <v>470</v>
      </c>
      <c r="E4034" s="7" t="s">
        <v>158</v>
      </c>
      <c r="F4034" s="15" t="s">
        <v>118</v>
      </c>
      <c r="G4034" s="5" t="s">
        <v>223</v>
      </c>
      <c r="H4034" s="6" t="s">
        <v>120</v>
      </c>
      <c r="I4034" s="5" t="s">
        <v>6537</v>
      </c>
      <c r="J4034" s="5" t="s">
        <v>120</v>
      </c>
      <c r="K4034" t="s">
        <v>254</v>
      </c>
      <c r="L4034" t="s">
        <v>253</v>
      </c>
      <c r="M4034" t="s">
        <v>6527</v>
      </c>
      <c r="N4034" s="1" t="s">
        <v>247</v>
      </c>
    </row>
    <row r="4035" spans="1:14" x14ac:dyDescent="0.3">
      <c r="A4035" s="1" t="s">
        <v>144</v>
      </c>
      <c r="B4035" t="s">
        <v>6520</v>
      </c>
      <c r="C4035" s="2" t="s">
        <v>6538</v>
      </c>
      <c r="D4035" t="s">
        <v>282</v>
      </c>
      <c r="E4035" s="7" t="s">
        <v>158</v>
      </c>
      <c r="F4035" s="15" t="s">
        <v>118</v>
      </c>
      <c r="G4035" s="5" t="s">
        <v>223</v>
      </c>
      <c r="H4035" s="6" t="s">
        <v>120</v>
      </c>
      <c r="I4035" s="9" t="s">
        <v>6522</v>
      </c>
      <c r="J4035" s="4" t="s">
        <v>121</v>
      </c>
      <c r="K4035" t="s">
        <v>254</v>
      </c>
      <c r="L4035" t="s">
        <v>253</v>
      </c>
      <c r="M4035" t="s">
        <v>6527</v>
      </c>
      <c r="N4035" s="1" t="s">
        <v>247</v>
      </c>
    </row>
    <row r="4036" spans="1:14" x14ac:dyDescent="0.3">
      <c r="A4036" s="1" t="s">
        <v>144</v>
      </c>
      <c r="B4036" t="s">
        <v>6520</v>
      </c>
      <c r="C4036" s="2" t="s">
        <v>114</v>
      </c>
      <c r="D4036" t="s">
        <v>470</v>
      </c>
      <c r="E4036" s="7" t="s">
        <v>158</v>
      </c>
      <c r="F4036" s="15" t="s">
        <v>118</v>
      </c>
      <c r="G4036" s="5" t="s">
        <v>223</v>
      </c>
      <c r="H4036" s="6" t="s">
        <v>120</v>
      </c>
      <c r="I4036" s="9" t="s">
        <v>6522</v>
      </c>
      <c r="J4036" s="4" t="s">
        <v>121</v>
      </c>
      <c r="K4036" t="s">
        <v>254</v>
      </c>
      <c r="L4036" t="s">
        <v>253</v>
      </c>
      <c r="M4036" t="s">
        <v>6527</v>
      </c>
      <c r="N4036" s="1" t="s">
        <v>247</v>
      </c>
    </row>
    <row r="4037" spans="1:14" x14ac:dyDescent="0.3">
      <c r="A4037" s="1" t="s">
        <v>144</v>
      </c>
      <c r="B4037" t="s">
        <v>6520</v>
      </c>
      <c r="C4037" s="2" t="s">
        <v>115</v>
      </c>
      <c r="D4037" t="s">
        <v>470</v>
      </c>
      <c r="E4037" s="7" t="s">
        <v>158</v>
      </c>
      <c r="F4037" s="15" t="s">
        <v>118</v>
      </c>
      <c r="G4037" s="5" t="s">
        <v>223</v>
      </c>
      <c r="H4037" s="6" t="s">
        <v>120</v>
      </c>
      <c r="I4037" s="9" t="s">
        <v>6522</v>
      </c>
      <c r="J4037" s="4" t="s">
        <v>121</v>
      </c>
      <c r="K4037" t="s">
        <v>254</v>
      </c>
      <c r="L4037" t="s">
        <v>253</v>
      </c>
      <c r="M4037" t="s">
        <v>6527</v>
      </c>
      <c r="N4037" s="1" t="s">
        <v>247</v>
      </c>
    </row>
    <row r="4038" spans="1:14" x14ac:dyDescent="0.3">
      <c r="A4038" s="1" t="s">
        <v>144</v>
      </c>
      <c r="B4038" t="s">
        <v>6520</v>
      </c>
      <c r="C4038" s="2" t="s">
        <v>6539</v>
      </c>
      <c r="D4038" t="s">
        <v>282</v>
      </c>
      <c r="E4038" s="7" t="s">
        <v>158</v>
      </c>
      <c r="F4038" s="15" t="s">
        <v>118</v>
      </c>
      <c r="G4038" s="5" t="s">
        <v>223</v>
      </c>
      <c r="H4038" s="6" t="s">
        <v>120</v>
      </c>
      <c r="I4038" s="9" t="s">
        <v>6522</v>
      </c>
      <c r="J4038" s="4" t="s">
        <v>121</v>
      </c>
      <c r="K4038" t="s">
        <v>254</v>
      </c>
      <c r="L4038" t="s">
        <v>253</v>
      </c>
      <c r="M4038" t="s">
        <v>6527</v>
      </c>
      <c r="N4038" s="1" t="s">
        <v>247</v>
      </c>
    </row>
    <row r="4039" spans="1:14" x14ac:dyDescent="0.3">
      <c r="A4039" s="1" t="s">
        <v>144</v>
      </c>
      <c r="B4039" t="s">
        <v>6520</v>
      </c>
      <c r="C4039" s="2" t="s">
        <v>224</v>
      </c>
      <c r="D4039" t="s">
        <v>470</v>
      </c>
      <c r="E4039" s="7" t="s">
        <v>158</v>
      </c>
      <c r="F4039" s="15" t="s">
        <v>118</v>
      </c>
      <c r="G4039" s="5" t="s">
        <v>223</v>
      </c>
      <c r="H4039" s="6" t="s">
        <v>120</v>
      </c>
      <c r="I4039" s="9" t="s">
        <v>6522</v>
      </c>
      <c r="J4039" s="4" t="s">
        <v>121</v>
      </c>
      <c r="K4039" t="s">
        <v>254</v>
      </c>
      <c r="L4039" t="s">
        <v>253</v>
      </c>
      <c r="M4039" t="s">
        <v>6523</v>
      </c>
      <c r="N4039" s="1" t="s">
        <v>247</v>
      </c>
    </row>
    <row r="4040" spans="1:14" x14ac:dyDescent="0.3">
      <c r="A4040" s="1" t="s">
        <v>144</v>
      </c>
      <c r="B4040" t="s">
        <v>6520</v>
      </c>
      <c r="C4040" s="2" t="s">
        <v>6540</v>
      </c>
      <c r="D4040" t="s">
        <v>282</v>
      </c>
      <c r="E4040" s="7" t="s">
        <v>158</v>
      </c>
      <c r="F4040" s="15" t="s">
        <v>118</v>
      </c>
      <c r="G4040" s="5" t="s">
        <v>223</v>
      </c>
      <c r="H4040" s="6" t="s">
        <v>120</v>
      </c>
      <c r="I4040" s="9" t="s">
        <v>6522</v>
      </c>
      <c r="J4040" s="4" t="s">
        <v>121</v>
      </c>
      <c r="K4040" t="s">
        <v>254</v>
      </c>
      <c r="L4040" t="s">
        <v>253</v>
      </c>
      <c r="M4040" t="s">
        <v>6527</v>
      </c>
      <c r="N4040" s="1" t="s">
        <v>247</v>
      </c>
    </row>
    <row r="4041" spans="1:14" x14ac:dyDescent="0.3">
      <c r="A4041" s="1" t="s">
        <v>144</v>
      </c>
      <c r="B4041" t="s">
        <v>6520</v>
      </c>
      <c r="C4041" s="2" t="s">
        <v>225</v>
      </c>
      <c r="D4041" t="s">
        <v>470</v>
      </c>
      <c r="E4041" s="7" t="s">
        <v>158</v>
      </c>
      <c r="F4041" s="15" t="s">
        <v>118</v>
      </c>
      <c r="G4041" s="5" t="s">
        <v>223</v>
      </c>
      <c r="H4041" s="6" t="s">
        <v>120</v>
      </c>
      <c r="I4041" s="9" t="s">
        <v>6522</v>
      </c>
      <c r="J4041" s="4" t="s">
        <v>121</v>
      </c>
      <c r="K4041" t="s">
        <v>6525</v>
      </c>
      <c r="L4041" t="s">
        <v>253</v>
      </c>
      <c r="M4041" t="s">
        <v>6527</v>
      </c>
      <c r="N4041" s="1" t="s">
        <v>247</v>
      </c>
    </row>
    <row r="4042" spans="1:14" x14ac:dyDescent="0.3">
      <c r="A4042" s="1" t="s">
        <v>144</v>
      </c>
      <c r="B4042" t="s">
        <v>6520</v>
      </c>
      <c r="C4042" s="2" t="s">
        <v>6541</v>
      </c>
      <c r="D4042" t="s">
        <v>282</v>
      </c>
      <c r="E4042" s="7" t="s">
        <v>158</v>
      </c>
      <c r="F4042" s="15" t="s">
        <v>118</v>
      </c>
      <c r="G4042" s="5" t="s">
        <v>223</v>
      </c>
      <c r="H4042" s="6" t="s">
        <v>120</v>
      </c>
      <c r="I4042" s="9" t="s">
        <v>6522</v>
      </c>
      <c r="J4042" s="4" t="s">
        <v>121</v>
      </c>
      <c r="K4042" t="s">
        <v>254</v>
      </c>
      <c r="L4042" t="s">
        <v>253</v>
      </c>
      <c r="M4042" t="s">
        <v>6527</v>
      </c>
      <c r="N4042" s="1" t="s">
        <v>247</v>
      </c>
    </row>
    <row r="4043" spans="1:14" x14ac:dyDescent="0.3">
      <c r="A4043" s="1" t="s">
        <v>144</v>
      </c>
      <c r="B4043" t="s">
        <v>6520</v>
      </c>
      <c r="C4043" s="2" t="s">
        <v>6542</v>
      </c>
      <c r="D4043" t="s">
        <v>282</v>
      </c>
      <c r="E4043" s="7" t="s">
        <v>158</v>
      </c>
      <c r="F4043" s="15" t="s">
        <v>118</v>
      </c>
      <c r="G4043" s="5" t="s">
        <v>223</v>
      </c>
      <c r="H4043" s="6" t="s">
        <v>120</v>
      </c>
      <c r="I4043" s="9" t="s">
        <v>6522</v>
      </c>
      <c r="J4043" s="4" t="s">
        <v>121</v>
      </c>
      <c r="K4043" t="s">
        <v>254</v>
      </c>
      <c r="L4043" t="s">
        <v>253</v>
      </c>
      <c r="M4043" t="s">
        <v>6523</v>
      </c>
      <c r="N4043" t="s">
        <v>247</v>
      </c>
    </row>
    <row r="4044" spans="1:14" x14ac:dyDescent="0.3">
      <c r="A4044" s="1" t="s">
        <v>144</v>
      </c>
      <c r="B4044" t="s">
        <v>6520</v>
      </c>
      <c r="C4044" s="2" t="s">
        <v>6543</v>
      </c>
      <c r="D4044" t="s">
        <v>282</v>
      </c>
      <c r="E4044" s="7" t="s">
        <v>158</v>
      </c>
      <c r="F4044" s="15" t="s">
        <v>118</v>
      </c>
      <c r="G4044" s="5" t="s">
        <v>223</v>
      </c>
      <c r="H4044" s="6" t="s">
        <v>120</v>
      </c>
      <c r="I4044" s="9" t="s">
        <v>6522</v>
      </c>
      <c r="J4044" s="4" t="s">
        <v>121</v>
      </c>
      <c r="K4044" t="s">
        <v>235</v>
      </c>
      <c r="L4044" t="s">
        <v>253</v>
      </c>
      <c r="M4044" t="s">
        <v>6523</v>
      </c>
      <c r="N4044" s="1" t="s">
        <v>247</v>
      </c>
    </row>
    <row r="4045" spans="1:14" x14ac:dyDescent="0.3">
      <c r="A4045" s="1" t="s">
        <v>144</v>
      </c>
      <c r="B4045" t="s">
        <v>6520</v>
      </c>
      <c r="C4045" s="2" t="s">
        <v>6544</v>
      </c>
      <c r="D4045" t="s">
        <v>282</v>
      </c>
      <c r="E4045" s="10" t="s">
        <v>187</v>
      </c>
      <c r="F4045" s="15" t="s">
        <v>118</v>
      </c>
      <c r="G4045" s="5" t="s">
        <v>223</v>
      </c>
      <c r="H4045" s="6" t="s">
        <v>120</v>
      </c>
      <c r="I4045" s="9" t="s">
        <v>6522</v>
      </c>
      <c r="J4045" s="4" t="s">
        <v>121</v>
      </c>
      <c r="K4045" t="s">
        <v>6525</v>
      </c>
      <c r="L4045" t="s">
        <v>253</v>
      </c>
      <c r="M4045" t="s">
        <v>6523</v>
      </c>
      <c r="N4045" s="1" t="s">
        <v>247</v>
      </c>
    </row>
    <row r="4046" spans="1:14" x14ac:dyDescent="0.3">
      <c r="A4046" s="1" t="s">
        <v>144</v>
      </c>
      <c r="B4046" t="s">
        <v>6520</v>
      </c>
      <c r="C4046" s="2" t="s">
        <v>6545</v>
      </c>
      <c r="D4046" t="s">
        <v>282</v>
      </c>
      <c r="E4046" s="7" t="s">
        <v>158</v>
      </c>
      <c r="F4046" s="15" t="s">
        <v>118</v>
      </c>
      <c r="G4046" s="5" t="s">
        <v>223</v>
      </c>
      <c r="H4046" s="6" t="s">
        <v>120</v>
      </c>
      <c r="I4046" s="9" t="s">
        <v>6522</v>
      </c>
      <c r="J4046" s="4" t="s">
        <v>121</v>
      </c>
      <c r="K4046" t="s">
        <v>230</v>
      </c>
      <c r="L4046" t="s">
        <v>253</v>
      </c>
      <c r="M4046" t="s">
        <v>6527</v>
      </c>
      <c r="N4046" s="1" t="s">
        <v>247</v>
      </c>
    </row>
    <row r="4047" spans="1:14" x14ac:dyDescent="0.3">
      <c r="A4047" s="1" t="s">
        <v>144</v>
      </c>
      <c r="B4047" t="s">
        <v>6546</v>
      </c>
      <c r="C4047" s="2" t="s">
        <v>6547</v>
      </c>
      <c r="D4047" t="s">
        <v>282</v>
      </c>
      <c r="E4047" s="10" t="s">
        <v>187</v>
      </c>
      <c r="F4047" s="14" t="s">
        <v>119</v>
      </c>
      <c r="G4047" s="9" t="s">
        <v>6548</v>
      </c>
      <c r="H4047" s="6" t="s">
        <v>120</v>
      </c>
      <c r="I4047" s="9" t="s">
        <v>6549</v>
      </c>
      <c r="J4047" s="4" t="s">
        <v>121</v>
      </c>
      <c r="K4047" t="s">
        <v>238</v>
      </c>
      <c r="L4047" t="s">
        <v>6550</v>
      </c>
      <c r="M4047" t="s">
        <v>6551</v>
      </c>
      <c r="N4047" s="1" t="s">
        <v>247</v>
      </c>
    </row>
    <row r="4048" spans="1:14" x14ac:dyDescent="0.3">
      <c r="A4048" s="1" t="s">
        <v>6552</v>
      </c>
      <c r="B4048" t="s">
        <v>3961</v>
      </c>
      <c r="C4048" s="2" t="s">
        <v>6553</v>
      </c>
      <c r="D4048" t="s">
        <v>282</v>
      </c>
      <c r="E4048" s="7" t="s">
        <v>158</v>
      </c>
      <c r="F4048" s="15" t="s">
        <v>118</v>
      </c>
      <c r="G4048" s="5" t="s">
        <v>6554</v>
      </c>
      <c r="H4048" s="6" t="s">
        <v>120</v>
      </c>
      <c r="I4048" s="4" t="s">
        <v>6555</v>
      </c>
      <c r="J4048" s="4" t="s">
        <v>121</v>
      </c>
      <c r="K4048" t="s">
        <v>254</v>
      </c>
      <c r="L4048" t="s">
        <v>3963</v>
      </c>
      <c r="M4048" t="s">
        <v>6556</v>
      </c>
      <c r="N4048" s="1" t="s">
        <v>247</v>
      </c>
    </row>
    <row r="4049" spans="1:14" x14ac:dyDescent="0.3">
      <c r="A4049" s="1" t="s">
        <v>6557</v>
      </c>
      <c r="B4049" t="s">
        <v>6558</v>
      </c>
      <c r="C4049" s="2" t="s">
        <v>6559</v>
      </c>
      <c r="D4049" t="s">
        <v>282</v>
      </c>
      <c r="E4049" s="7" t="s">
        <v>158</v>
      </c>
      <c r="F4049" s="15" t="s">
        <v>118</v>
      </c>
      <c r="G4049" s="5" t="s">
        <v>5846</v>
      </c>
      <c r="H4049" s="6" t="s">
        <v>120</v>
      </c>
      <c r="I4049" s="4" t="s">
        <v>1529</v>
      </c>
      <c r="J4049" s="4" t="s">
        <v>121</v>
      </c>
      <c r="K4049" t="s">
        <v>254</v>
      </c>
      <c r="L4049" t="s">
        <v>6560</v>
      </c>
      <c r="M4049" t="s">
        <v>6561</v>
      </c>
      <c r="N4049" t="s">
        <v>247</v>
      </c>
    </row>
    <row r="4050" spans="1:14" x14ac:dyDescent="0.3">
      <c r="A4050" s="1" t="s">
        <v>6557</v>
      </c>
      <c r="B4050" t="s">
        <v>6558</v>
      </c>
      <c r="C4050" s="2" t="s">
        <v>6562</v>
      </c>
      <c r="D4050" t="s">
        <v>282</v>
      </c>
      <c r="E4050" s="7" t="s">
        <v>158</v>
      </c>
      <c r="F4050" s="15" t="s">
        <v>118</v>
      </c>
      <c r="G4050" s="5" t="s">
        <v>5846</v>
      </c>
      <c r="H4050" s="6" t="s">
        <v>120</v>
      </c>
      <c r="I4050" s="4" t="s">
        <v>1529</v>
      </c>
      <c r="J4050" s="4" t="s">
        <v>121</v>
      </c>
      <c r="K4050" t="s">
        <v>254</v>
      </c>
      <c r="L4050" t="s">
        <v>6560</v>
      </c>
      <c r="M4050" t="s">
        <v>6561</v>
      </c>
      <c r="N4050" s="1" t="s">
        <v>247</v>
      </c>
    </row>
    <row r="4051" spans="1:14" x14ac:dyDescent="0.3">
      <c r="A4051" s="1" t="s">
        <v>6557</v>
      </c>
      <c r="B4051" t="s">
        <v>6558</v>
      </c>
      <c r="C4051" s="2" t="s">
        <v>6563</v>
      </c>
      <c r="D4051" t="s">
        <v>282</v>
      </c>
      <c r="E4051" s="7" t="s">
        <v>158</v>
      </c>
      <c r="F4051" s="15" t="s">
        <v>118</v>
      </c>
      <c r="G4051" s="5" t="s">
        <v>5846</v>
      </c>
      <c r="H4051" s="6" t="s">
        <v>120</v>
      </c>
      <c r="I4051" s="4" t="s">
        <v>1529</v>
      </c>
      <c r="J4051" s="4" t="s">
        <v>121</v>
      </c>
      <c r="K4051" t="s">
        <v>254</v>
      </c>
      <c r="L4051" t="s">
        <v>6560</v>
      </c>
      <c r="M4051" t="s">
        <v>6561</v>
      </c>
      <c r="N4051" t="s">
        <v>247</v>
      </c>
    </row>
    <row r="4052" spans="1:14" x14ac:dyDescent="0.3">
      <c r="A4052" s="1" t="s">
        <v>6557</v>
      </c>
      <c r="B4052" t="s">
        <v>6558</v>
      </c>
      <c r="C4052" s="2" t="s">
        <v>6564</v>
      </c>
      <c r="D4052" t="s">
        <v>282</v>
      </c>
      <c r="E4052" s="7" t="s">
        <v>158</v>
      </c>
      <c r="F4052" s="15" t="s">
        <v>118</v>
      </c>
      <c r="G4052" s="5" t="s">
        <v>5846</v>
      </c>
      <c r="H4052" s="6" t="s">
        <v>120</v>
      </c>
      <c r="I4052" s="4" t="s">
        <v>1529</v>
      </c>
      <c r="J4052" s="4" t="s">
        <v>121</v>
      </c>
      <c r="K4052" t="s">
        <v>254</v>
      </c>
      <c r="L4052" t="s">
        <v>6560</v>
      </c>
      <c r="M4052" t="s">
        <v>6561</v>
      </c>
      <c r="N4052" s="1" t="s">
        <v>247</v>
      </c>
    </row>
    <row r="4053" spans="1:14" x14ac:dyDescent="0.3">
      <c r="A4053" s="1" t="s">
        <v>6565</v>
      </c>
      <c r="B4053" t="s">
        <v>6566</v>
      </c>
      <c r="C4053" s="2" t="s">
        <v>6567</v>
      </c>
      <c r="D4053" t="s">
        <v>282</v>
      </c>
      <c r="E4053" s="3" t="s">
        <v>152</v>
      </c>
      <c r="F4053" s="14" t="s">
        <v>119</v>
      </c>
      <c r="G4053" s="4" t="s">
        <v>6568</v>
      </c>
      <c r="H4053" s="4" t="s">
        <v>121</v>
      </c>
      <c r="I4053" s="4" t="s">
        <v>1980</v>
      </c>
      <c r="J4053" s="4" t="s">
        <v>121</v>
      </c>
      <c r="K4053" t="s">
        <v>254</v>
      </c>
      <c r="L4053" t="s">
        <v>6569</v>
      </c>
      <c r="M4053" t="s">
        <v>6570</v>
      </c>
      <c r="N4053" s="1" t="s">
        <v>247</v>
      </c>
    </row>
    <row r="4054" spans="1:14" x14ac:dyDescent="0.3">
      <c r="A4054" s="1" t="s">
        <v>6565</v>
      </c>
      <c r="B4054" t="s">
        <v>6566</v>
      </c>
      <c r="C4054" s="2" t="s">
        <v>6571</v>
      </c>
      <c r="D4054" t="s">
        <v>282</v>
      </c>
      <c r="E4054" s="3" t="s">
        <v>152</v>
      </c>
      <c r="F4054" s="14" t="s">
        <v>119</v>
      </c>
      <c r="G4054" s="4" t="s">
        <v>6568</v>
      </c>
      <c r="H4054" s="4" t="s">
        <v>121</v>
      </c>
      <c r="I4054" s="4" t="s">
        <v>1980</v>
      </c>
      <c r="J4054" s="4" t="s">
        <v>121</v>
      </c>
      <c r="K4054" t="s">
        <v>254</v>
      </c>
      <c r="L4054" t="s">
        <v>6569</v>
      </c>
      <c r="M4054" t="s">
        <v>6570</v>
      </c>
      <c r="N4054" s="1" t="s">
        <v>247</v>
      </c>
    </row>
    <row r="4055" spans="1:14" x14ac:dyDescent="0.3">
      <c r="A4055" s="1" t="s">
        <v>145</v>
      </c>
      <c r="B4055" t="s">
        <v>6572</v>
      </c>
      <c r="C4055" s="2" t="s">
        <v>6573</v>
      </c>
      <c r="D4055" t="s">
        <v>282</v>
      </c>
      <c r="E4055" s="10" t="s">
        <v>187</v>
      </c>
      <c r="F4055" s="14" t="s">
        <v>119</v>
      </c>
      <c r="G4055" s="4" t="s">
        <v>149</v>
      </c>
      <c r="H4055" s="4" t="s">
        <v>121</v>
      </c>
      <c r="I4055" s="9" t="s">
        <v>1477</v>
      </c>
      <c r="J4055" s="5" t="s">
        <v>120</v>
      </c>
      <c r="K4055" t="s">
        <v>254</v>
      </c>
      <c r="L4055" t="s">
        <v>276</v>
      </c>
      <c r="M4055" t="s">
        <v>2388</v>
      </c>
      <c r="N4055" s="1" t="s">
        <v>247</v>
      </c>
    </row>
    <row r="4056" spans="1:14" x14ac:dyDescent="0.3">
      <c r="A4056" s="1" t="s">
        <v>145</v>
      </c>
      <c r="B4056" t="s">
        <v>6572</v>
      </c>
      <c r="C4056" s="2" t="s">
        <v>6574</v>
      </c>
      <c r="D4056" t="s">
        <v>282</v>
      </c>
      <c r="E4056" s="10" t="s">
        <v>187</v>
      </c>
      <c r="F4056" s="14" t="s">
        <v>119</v>
      </c>
      <c r="G4056" s="4" t="s">
        <v>149</v>
      </c>
      <c r="H4056" s="4" t="s">
        <v>121</v>
      </c>
      <c r="I4056" s="9" t="s">
        <v>1477</v>
      </c>
      <c r="J4056" s="5" t="s">
        <v>120</v>
      </c>
      <c r="K4056" t="s">
        <v>254</v>
      </c>
      <c r="L4056" t="s">
        <v>276</v>
      </c>
      <c r="M4056" t="s">
        <v>2388</v>
      </c>
      <c r="N4056" s="1" t="s">
        <v>247</v>
      </c>
    </row>
    <row r="4057" spans="1:14" x14ac:dyDescent="0.3">
      <c r="A4057" s="1" t="s">
        <v>145</v>
      </c>
      <c r="B4057" t="s">
        <v>6572</v>
      </c>
      <c r="C4057" s="2" t="s">
        <v>6575</v>
      </c>
      <c r="D4057" t="s">
        <v>282</v>
      </c>
      <c r="E4057" s="10" t="s">
        <v>187</v>
      </c>
      <c r="F4057" s="14" t="s">
        <v>119</v>
      </c>
      <c r="G4057" s="4" t="s">
        <v>149</v>
      </c>
      <c r="H4057" s="4" t="s">
        <v>121</v>
      </c>
      <c r="I4057" s="9" t="s">
        <v>1477</v>
      </c>
      <c r="J4057" s="5" t="s">
        <v>120</v>
      </c>
      <c r="K4057" t="s">
        <v>254</v>
      </c>
      <c r="L4057" t="s">
        <v>276</v>
      </c>
      <c r="M4057" t="s">
        <v>2388</v>
      </c>
      <c r="N4057" t="s">
        <v>247</v>
      </c>
    </row>
    <row r="4058" spans="1:14" x14ac:dyDescent="0.3">
      <c r="A4058" s="1" t="s">
        <v>145</v>
      </c>
      <c r="B4058" t="s">
        <v>6576</v>
      </c>
      <c r="C4058" s="2" t="s">
        <v>116</v>
      </c>
      <c r="D4058" t="s">
        <v>470</v>
      </c>
      <c r="E4058" s="3" t="s">
        <v>152</v>
      </c>
      <c r="F4058" s="14" t="s">
        <v>119</v>
      </c>
      <c r="G4058" s="4" t="s">
        <v>149</v>
      </c>
      <c r="H4058" s="4" t="s">
        <v>121</v>
      </c>
      <c r="I4058" s="9" t="s">
        <v>6577</v>
      </c>
      <c r="J4058" s="5" t="s">
        <v>120</v>
      </c>
      <c r="K4058" t="s">
        <v>254</v>
      </c>
      <c r="L4058" t="s">
        <v>276</v>
      </c>
      <c r="M4058" t="s">
        <v>275</v>
      </c>
      <c r="N4058" s="1" t="s">
        <v>247</v>
      </c>
    </row>
    <row r="4059" spans="1:14" x14ac:dyDescent="0.3">
      <c r="A4059" s="1" t="s">
        <v>6578</v>
      </c>
      <c r="B4059" t="s">
        <v>6579</v>
      </c>
      <c r="C4059" s="2" t="s">
        <v>6580</v>
      </c>
      <c r="D4059" t="s">
        <v>282</v>
      </c>
      <c r="E4059" s="10" t="s">
        <v>187</v>
      </c>
      <c r="F4059" s="14" t="s">
        <v>119</v>
      </c>
      <c r="G4059" s="5" t="s">
        <v>6581</v>
      </c>
      <c r="H4059" s="6" t="s">
        <v>120</v>
      </c>
      <c r="I4059" s="4" t="s">
        <v>193</v>
      </c>
      <c r="J4059" s="4" t="s">
        <v>121</v>
      </c>
      <c r="K4059" t="s">
        <v>387</v>
      </c>
      <c r="L4059" t="s">
        <v>6582</v>
      </c>
      <c r="M4059" t="s">
        <v>6583</v>
      </c>
      <c r="N4059" s="1" t="s">
        <v>247</v>
      </c>
    </row>
    <row r="4060" spans="1:14" x14ac:dyDescent="0.3">
      <c r="A4060" s="1" t="s">
        <v>6578</v>
      </c>
      <c r="B4060" t="s">
        <v>6579</v>
      </c>
      <c r="C4060" s="2" t="s">
        <v>6584</v>
      </c>
      <c r="D4060" t="s">
        <v>282</v>
      </c>
      <c r="E4060" s="10" t="s">
        <v>187</v>
      </c>
      <c r="F4060" s="14" t="s">
        <v>119</v>
      </c>
      <c r="G4060" s="5" t="s">
        <v>6581</v>
      </c>
      <c r="H4060" s="6" t="s">
        <v>120</v>
      </c>
      <c r="I4060" s="4" t="s">
        <v>193</v>
      </c>
      <c r="J4060" s="4" t="s">
        <v>121</v>
      </c>
      <c r="K4060" t="s">
        <v>387</v>
      </c>
      <c r="L4060" t="s">
        <v>6582</v>
      </c>
      <c r="M4060" t="s">
        <v>6583</v>
      </c>
      <c r="N4060" t="s">
        <v>247</v>
      </c>
    </row>
    <row r="4061" spans="1:14" x14ac:dyDescent="0.3">
      <c r="A4061" s="1" t="s">
        <v>6585</v>
      </c>
      <c r="B4061" t="s">
        <v>6586</v>
      </c>
      <c r="C4061" s="2" t="s">
        <v>6587</v>
      </c>
      <c r="D4061" t="s">
        <v>282</v>
      </c>
      <c r="E4061" s="7" t="s">
        <v>158</v>
      </c>
      <c r="F4061" s="15" t="s">
        <v>118</v>
      </c>
      <c r="G4061" s="5" t="s">
        <v>601</v>
      </c>
      <c r="H4061" s="6" t="s">
        <v>120</v>
      </c>
      <c r="I4061" s="9" t="s">
        <v>6588</v>
      </c>
      <c r="J4061" s="5" t="s">
        <v>120</v>
      </c>
      <c r="K4061" t="s">
        <v>235</v>
      </c>
      <c r="L4061" t="s">
        <v>6589</v>
      </c>
      <c r="M4061" t="s">
        <v>2982</v>
      </c>
      <c r="N4061" t="s">
        <v>247</v>
      </c>
    </row>
    <row r="4062" spans="1:14" x14ac:dyDescent="0.3">
      <c r="A4062" s="1" t="s">
        <v>6585</v>
      </c>
      <c r="B4062" t="s">
        <v>6590</v>
      </c>
      <c r="C4062" s="2" t="s">
        <v>6591</v>
      </c>
      <c r="D4062" t="s">
        <v>282</v>
      </c>
      <c r="E4062" s="8" t="s">
        <v>166</v>
      </c>
      <c r="F4062" s="15" t="s">
        <v>118</v>
      </c>
      <c r="G4062" s="5" t="s">
        <v>1293</v>
      </c>
      <c r="H4062" s="6" t="s">
        <v>120</v>
      </c>
      <c r="I4062" s="9" t="s">
        <v>2158</v>
      </c>
      <c r="J4062" s="5" t="s">
        <v>120</v>
      </c>
      <c r="K4062" t="s">
        <v>254</v>
      </c>
      <c r="L4062" t="s">
        <v>6592</v>
      </c>
      <c r="M4062" t="s">
        <v>2982</v>
      </c>
      <c r="N4062" s="1" t="s">
        <v>247</v>
      </c>
    </row>
    <row r="4063" spans="1:14" x14ac:dyDescent="0.3">
      <c r="A4063" s="1" t="s">
        <v>6585</v>
      </c>
      <c r="B4063" t="s">
        <v>6590</v>
      </c>
      <c r="C4063" s="2" t="s">
        <v>6593</v>
      </c>
      <c r="D4063" t="s">
        <v>282</v>
      </c>
      <c r="E4063" s="8" t="s">
        <v>166</v>
      </c>
      <c r="F4063" s="15" t="s">
        <v>118</v>
      </c>
      <c r="G4063" s="5" t="s">
        <v>1293</v>
      </c>
      <c r="H4063" s="6" t="s">
        <v>120</v>
      </c>
      <c r="I4063" s="9" t="s">
        <v>2158</v>
      </c>
      <c r="J4063" s="5" t="s">
        <v>120</v>
      </c>
      <c r="K4063" t="s">
        <v>254</v>
      </c>
      <c r="L4063" t="s">
        <v>6592</v>
      </c>
      <c r="M4063" t="s">
        <v>2982</v>
      </c>
      <c r="N4063" t="s">
        <v>247</v>
      </c>
    </row>
    <row r="4064" spans="1:14" x14ac:dyDescent="0.3">
      <c r="A4064" s="1" t="s">
        <v>6585</v>
      </c>
      <c r="B4064" t="s">
        <v>6590</v>
      </c>
      <c r="C4064" s="2" t="s">
        <v>6594</v>
      </c>
      <c r="D4064" t="s">
        <v>282</v>
      </c>
      <c r="E4064" s="8" t="s">
        <v>166</v>
      </c>
      <c r="F4064" s="15" t="s">
        <v>118</v>
      </c>
      <c r="G4064" s="5" t="s">
        <v>1293</v>
      </c>
      <c r="H4064" s="6" t="s">
        <v>120</v>
      </c>
      <c r="I4064" s="9" t="s">
        <v>2158</v>
      </c>
      <c r="J4064" s="5" t="s">
        <v>120</v>
      </c>
      <c r="K4064" t="s">
        <v>254</v>
      </c>
      <c r="L4064" t="s">
        <v>6592</v>
      </c>
      <c r="M4064" t="s">
        <v>2982</v>
      </c>
      <c r="N4064" s="1" t="s">
        <v>247</v>
      </c>
    </row>
    <row r="4065" spans="1:14" x14ac:dyDescent="0.3">
      <c r="A4065" s="1" t="s">
        <v>6585</v>
      </c>
      <c r="B4065" t="s">
        <v>6595</v>
      </c>
      <c r="C4065" s="2" t="s">
        <v>6596</v>
      </c>
      <c r="D4065" t="s">
        <v>282</v>
      </c>
      <c r="E4065" s="8" t="s">
        <v>166</v>
      </c>
      <c r="F4065" s="15" t="s">
        <v>118</v>
      </c>
      <c r="G4065" s="5" t="s">
        <v>283</v>
      </c>
      <c r="H4065" s="6" t="s">
        <v>120</v>
      </c>
      <c r="I4065" s="5" t="s">
        <v>156</v>
      </c>
      <c r="J4065" s="5" t="s">
        <v>120</v>
      </c>
      <c r="K4065" t="s">
        <v>254</v>
      </c>
      <c r="L4065" t="s">
        <v>6592</v>
      </c>
      <c r="M4065" t="s">
        <v>6592</v>
      </c>
      <c r="N4065" s="1" t="s">
        <v>247</v>
      </c>
    </row>
    <row r="4066" spans="1:14" x14ac:dyDescent="0.3">
      <c r="A4066" s="1" t="s">
        <v>6585</v>
      </c>
      <c r="B4066" t="s">
        <v>6595</v>
      </c>
      <c r="C4066" s="2" t="s">
        <v>6597</v>
      </c>
      <c r="D4066" t="s">
        <v>282</v>
      </c>
      <c r="E4066" s="7" t="s">
        <v>158</v>
      </c>
      <c r="F4066" s="15" t="s">
        <v>118</v>
      </c>
      <c r="G4066" s="5" t="s">
        <v>283</v>
      </c>
      <c r="H4066" s="6" t="s">
        <v>120</v>
      </c>
      <c r="I4066" s="5" t="s">
        <v>156</v>
      </c>
      <c r="J4066" s="5" t="s">
        <v>120</v>
      </c>
      <c r="K4066" t="s">
        <v>387</v>
      </c>
      <c r="L4066" t="s">
        <v>6592</v>
      </c>
      <c r="M4066" t="s">
        <v>6592</v>
      </c>
      <c r="N4066" s="1" t="s">
        <v>247</v>
      </c>
    </row>
    <row r="4067" spans="1:14" x14ac:dyDescent="0.3">
      <c r="A4067" s="1" t="s">
        <v>6585</v>
      </c>
      <c r="B4067" t="s">
        <v>6598</v>
      </c>
      <c r="C4067" s="2" t="s">
        <v>6599</v>
      </c>
      <c r="D4067" t="s">
        <v>282</v>
      </c>
      <c r="E4067" s="3" t="s">
        <v>152</v>
      </c>
      <c r="F4067" s="14" t="s">
        <v>119</v>
      </c>
      <c r="G4067" s="5" t="s">
        <v>283</v>
      </c>
      <c r="H4067" s="6" t="s">
        <v>120</v>
      </c>
      <c r="I4067" s="9" t="s">
        <v>6600</v>
      </c>
      <c r="J4067" s="4" t="s">
        <v>121</v>
      </c>
      <c r="K4067" t="s">
        <v>254</v>
      </c>
      <c r="L4067" t="s">
        <v>6592</v>
      </c>
      <c r="M4067" t="s">
        <v>6592</v>
      </c>
      <c r="N4067" t="s">
        <v>247</v>
      </c>
    </row>
    <row r="4068" spans="1:14" x14ac:dyDescent="0.3">
      <c r="A4068" s="1" t="s">
        <v>6585</v>
      </c>
      <c r="B4068" t="s">
        <v>6598</v>
      </c>
      <c r="C4068" s="2" t="s">
        <v>6601</v>
      </c>
      <c r="D4068" t="s">
        <v>282</v>
      </c>
      <c r="E4068" s="3" t="s">
        <v>152</v>
      </c>
      <c r="F4068" s="14" t="s">
        <v>119</v>
      </c>
      <c r="G4068" s="5" t="s">
        <v>283</v>
      </c>
      <c r="H4068" s="6" t="s">
        <v>120</v>
      </c>
      <c r="I4068" s="9" t="s">
        <v>6600</v>
      </c>
      <c r="J4068" s="4" t="s">
        <v>121</v>
      </c>
      <c r="K4068" t="s">
        <v>254</v>
      </c>
      <c r="L4068" t="s">
        <v>6592</v>
      </c>
      <c r="M4068" t="s">
        <v>6592</v>
      </c>
      <c r="N4068" s="1" t="s">
        <v>247</v>
      </c>
    </row>
    <row r="4069" spans="1:14" x14ac:dyDescent="0.3">
      <c r="A4069" s="1" t="s">
        <v>6585</v>
      </c>
      <c r="B4069" t="s">
        <v>6598</v>
      </c>
      <c r="C4069" s="2" t="s">
        <v>6602</v>
      </c>
      <c r="D4069" t="s">
        <v>282</v>
      </c>
      <c r="E4069" s="3" t="s">
        <v>152</v>
      </c>
      <c r="F4069" s="14" t="s">
        <v>119</v>
      </c>
      <c r="G4069" s="5" t="s">
        <v>283</v>
      </c>
      <c r="H4069" s="6" t="s">
        <v>120</v>
      </c>
      <c r="I4069" s="9" t="s">
        <v>6600</v>
      </c>
      <c r="J4069" s="4" t="s">
        <v>121</v>
      </c>
      <c r="K4069" t="s">
        <v>254</v>
      </c>
      <c r="L4069" t="s">
        <v>6592</v>
      </c>
      <c r="M4069" t="s">
        <v>6592</v>
      </c>
      <c r="N4069" s="1" t="s">
        <v>247</v>
      </c>
    </row>
    <row r="4070" spans="1:14" x14ac:dyDescent="0.3">
      <c r="A4070" s="1" t="s">
        <v>6585</v>
      </c>
      <c r="B4070" t="s">
        <v>6598</v>
      </c>
      <c r="C4070" s="2" t="s">
        <v>6603</v>
      </c>
      <c r="D4070" t="s">
        <v>282</v>
      </c>
      <c r="E4070" s="3" t="s">
        <v>152</v>
      </c>
      <c r="F4070" s="14" t="s">
        <v>119</v>
      </c>
      <c r="G4070" s="5" t="s">
        <v>283</v>
      </c>
      <c r="H4070" s="6" t="s">
        <v>120</v>
      </c>
      <c r="I4070" s="9" t="s">
        <v>6600</v>
      </c>
      <c r="J4070" s="4" t="s">
        <v>121</v>
      </c>
      <c r="K4070" t="s">
        <v>254</v>
      </c>
      <c r="L4070" t="s">
        <v>6592</v>
      </c>
      <c r="M4070" t="s">
        <v>6592</v>
      </c>
      <c r="N4070" s="1" t="s">
        <v>247</v>
      </c>
    </row>
    <row r="4071" spans="1:14" x14ac:dyDescent="0.3">
      <c r="A4071" s="1" t="s">
        <v>6585</v>
      </c>
      <c r="B4071" t="s">
        <v>6598</v>
      </c>
      <c r="C4071" s="2" t="s">
        <v>6604</v>
      </c>
      <c r="D4071" t="s">
        <v>282</v>
      </c>
      <c r="E4071" s="3" t="s">
        <v>152</v>
      </c>
      <c r="F4071" s="14" t="s">
        <v>119</v>
      </c>
      <c r="G4071" s="5" t="s">
        <v>283</v>
      </c>
      <c r="H4071" s="6" t="s">
        <v>120</v>
      </c>
      <c r="I4071" s="9" t="s">
        <v>6600</v>
      </c>
      <c r="J4071" s="4" t="s">
        <v>121</v>
      </c>
      <c r="K4071" t="s">
        <v>254</v>
      </c>
      <c r="L4071" t="s">
        <v>6592</v>
      </c>
      <c r="M4071" t="s">
        <v>6592</v>
      </c>
      <c r="N4071" s="1" t="s">
        <v>247</v>
      </c>
    </row>
    <row r="4072" spans="1:14" x14ac:dyDescent="0.3">
      <c r="A4072" s="1" t="s">
        <v>6605</v>
      </c>
      <c r="B4072" t="s">
        <v>6606</v>
      </c>
      <c r="C4072" s="2" t="s">
        <v>6607</v>
      </c>
      <c r="D4072" t="s">
        <v>282</v>
      </c>
      <c r="E4072" s="3" t="s">
        <v>152</v>
      </c>
      <c r="F4072" s="14" t="s">
        <v>119</v>
      </c>
      <c r="G4072" s="5" t="s">
        <v>306</v>
      </c>
      <c r="H4072" s="6" t="s">
        <v>120</v>
      </c>
      <c r="I4072" s="4" t="s">
        <v>1323</v>
      </c>
      <c r="J4072" s="4" t="s">
        <v>121</v>
      </c>
      <c r="K4072" t="s">
        <v>254</v>
      </c>
      <c r="L4072" t="s">
        <v>6608</v>
      </c>
      <c r="M4072" t="s">
        <v>6609</v>
      </c>
      <c r="N4072" s="1" t="s">
        <v>247</v>
      </c>
    </row>
    <row r="4073" spans="1:14" x14ac:dyDescent="0.3">
      <c r="A4073" s="1" t="s">
        <v>6610</v>
      </c>
      <c r="B4073" t="s">
        <v>6611</v>
      </c>
      <c r="C4073" s="2" t="s">
        <v>6612</v>
      </c>
      <c r="D4073" t="s">
        <v>282</v>
      </c>
      <c r="E4073" s="10" t="s">
        <v>187</v>
      </c>
      <c r="F4073" s="14" t="s">
        <v>119</v>
      </c>
      <c r="G4073" s="5" t="s">
        <v>299</v>
      </c>
      <c r="H4073" s="6" t="s">
        <v>120</v>
      </c>
      <c r="I4073" s="4" t="s">
        <v>1257</v>
      </c>
      <c r="J4073" s="4" t="s">
        <v>121</v>
      </c>
      <c r="K4073" t="s">
        <v>300</v>
      </c>
      <c r="L4073" t="s">
        <v>6613</v>
      </c>
      <c r="M4073" t="s">
        <v>6613</v>
      </c>
      <c r="N4073" t="s">
        <v>247</v>
      </c>
    </row>
    <row r="4074" spans="1:14" x14ac:dyDescent="0.3">
      <c r="A4074" s="1" t="s">
        <v>6610</v>
      </c>
      <c r="B4074" t="s">
        <v>6611</v>
      </c>
      <c r="C4074" s="2" t="s">
        <v>6614</v>
      </c>
      <c r="D4074" t="s">
        <v>282</v>
      </c>
      <c r="E4074" s="3" t="s">
        <v>152</v>
      </c>
      <c r="F4074" s="14" t="s">
        <v>119</v>
      </c>
      <c r="G4074" s="5" t="s">
        <v>299</v>
      </c>
      <c r="H4074" s="6" t="s">
        <v>120</v>
      </c>
      <c r="I4074" s="4" t="s">
        <v>1257</v>
      </c>
      <c r="J4074" s="4" t="s">
        <v>121</v>
      </c>
      <c r="K4074" t="s">
        <v>230</v>
      </c>
      <c r="L4074" t="s">
        <v>6613</v>
      </c>
      <c r="M4074" t="s">
        <v>6613</v>
      </c>
      <c r="N4074" t="s">
        <v>247</v>
      </c>
    </row>
    <row r="4075" spans="1:14" x14ac:dyDescent="0.3">
      <c r="A4075" s="1" t="s">
        <v>6615</v>
      </c>
      <c r="B4075" t="s">
        <v>6616</v>
      </c>
      <c r="C4075" s="2" t="s">
        <v>6617</v>
      </c>
      <c r="D4075" t="s">
        <v>282</v>
      </c>
      <c r="E4075" s="3" t="s">
        <v>152</v>
      </c>
      <c r="F4075" s="14" t="s">
        <v>119</v>
      </c>
      <c r="G4075" s="11" t="s">
        <v>172</v>
      </c>
      <c r="H4075" s="4" t="s">
        <v>121</v>
      </c>
      <c r="I4075" s="4" t="s">
        <v>5799</v>
      </c>
      <c r="J4075" s="4" t="s">
        <v>121</v>
      </c>
      <c r="K4075" t="s">
        <v>230</v>
      </c>
      <c r="L4075" t="s">
        <v>6618</v>
      </c>
      <c r="M4075" t="s">
        <v>6619</v>
      </c>
      <c r="N4075" s="1" t="s">
        <v>247</v>
      </c>
    </row>
    <row r="4076" spans="1:14" x14ac:dyDescent="0.3">
      <c r="A4076" s="1" t="s">
        <v>6620</v>
      </c>
      <c r="B4076" t="s">
        <v>6621</v>
      </c>
      <c r="C4076" s="2" t="s">
        <v>6622</v>
      </c>
      <c r="D4076" t="s">
        <v>282</v>
      </c>
      <c r="E4076" s="7" t="s">
        <v>158</v>
      </c>
      <c r="F4076" s="15" t="s">
        <v>118</v>
      </c>
      <c r="G4076" s="5" t="s">
        <v>6623</v>
      </c>
      <c r="H4076" s="6" t="s">
        <v>120</v>
      </c>
      <c r="I4076" s="5" t="s">
        <v>6624</v>
      </c>
      <c r="J4076" s="5" t="s">
        <v>120</v>
      </c>
      <c r="K4076" t="s">
        <v>254</v>
      </c>
      <c r="L4076" t="s">
        <v>6625</v>
      </c>
      <c r="M4076" t="s">
        <v>6626</v>
      </c>
      <c r="N4076" t="s">
        <v>247</v>
      </c>
    </row>
    <row r="4077" spans="1:14" x14ac:dyDescent="0.3">
      <c r="A4077" s="1" t="s">
        <v>6620</v>
      </c>
      <c r="B4077" t="s">
        <v>6627</v>
      </c>
      <c r="C4077" s="2" t="s">
        <v>6628</v>
      </c>
      <c r="D4077" t="s">
        <v>282</v>
      </c>
      <c r="E4077" s="10" t="s">
        <v>187</v>
      </c>
      <c r="F4077" s="14" t="s">
        <v>119</v>
      </c>
      <c r="G4077" s="5" t="s">
        <v>551</v>
      </c>
      <c r="H4077" s="6" t="s">
        <v>120</v>
      </c>
      <c r="I4077" s="9" t="s">
        <v>6629</v>
      </c>
      <c r="J4077" s="4" t="s">
        <v>121</v>
      </c>
      <c r="K4077" t="s">
        <v>254</v>
      </c>
      <c r="L4077" t="s">
        <v>6630</v>
      </c>
      <c r="M4077" t="s">
        <v>6631</v>
      </c>
      <c r="N4077" s="1" t="s">
        <v>247</v>
      </c>
    </row>
    <row r="4078" spans="1:14" x14ac:dyDescent="0.3">
      <c r="A4078" s="1" t="s">
        <v>6620</v>
      </c>
      <c r="B4078" t="s">
        <v>6627</v>
      </c>
      <c r="C4078" s="2" t="s">
        <v>6632</v>
      </c>
      <c r="D4078" t="s">
        <v>282</v>
      </c>
      <c r="E4078" s="10" t="s">
        <v>187</v>
      </c>
      <c r="F4078" s="14" t="s">
        <v>119</v>
      </c>
      <c r="G4078" s="5" t="s">
        <v>551</v>
      </c>
      <c r="H4078" s="6" t="s">
        <v>120</v>
      </c>
      <c r="I4078" s="9" t="s">
        <v>6629</v>
      </c>
      <c r="J4078" s="4" t="s">
        <v>121</v>
      </c>
      <c r="K4078" t="s">
        <v>254</v>
      </c>
      <c r="L4078" t="s">
        <v>6630</v>
      </c>
      <c r="M4078" t="s">
        <v>6631</v>
      </c>
      <c r="N4078" t="s">
        <v>247</v>
      </c>
    </row>
    <row r="4079" spans="1:14" x14ac:dyDescent="0.3">
      <c r="A4079" s="1" t="s">
        <v>6620</v>
      </c>
      <c r="B4079" t="s">
        <v>6627</v>
      </c>
      <c r="C4079" s="2" t="s">
        <v>6633</v>
      </c>
      <c r="D4079" t="s">
        <v>282</v>
      </c>
      <c r="E4079" s="7" t="s">
        <v>158</v>
      </c>
      <c r="F4079" s="14" t="s">
        <v>119</v>
      </c>
      <c r="G4079" s="5" t="s">
        <v>551</v>
      </c>
      <c r="H4079" s="6" t="s">
        <v>120</v>
      </c>
      <c r="I4079" s="9" t="s">
        <v>6629</v>
      </c>
      <c r="J4079" s="4" t="s">
        <v>121</v>
      </c>
      <c r="K4079" t="s">
        <v>254</v>
      </c>
      <c r="L4079" t="s">
        <v>6630</v>
      </c>
      <c r="M4079" t="s">
        <v>6631</v>
      </c>
      <c r="N4079" s="1" t="s">
        <v>247</v>
      </c>
    </row>
    <row r="4080" spans="1:14" x14ac:dyDescent="0.3">
      <c r="A4080" s="1" t="s">
        <v>6620</v>
      </c>
      <c r="B4080" t="s">
        <v>6627</v>
      </c>
      <c r="C4080" s="2" t="s">
        <v>6634</v>
      </c>
      <c r="D4080" t="s">
        <v>282</v>
      </c>
      <c r="E4080" s="7" t="s">
        <v>158</v>
      </c>
      <c r="F4080" s="14" t="s">
        <v>119</v>
      </c>
      <c r="G4080" s="5" t="s">
        <v>551</v>
      </c>
      <c r="H4080" s="6" t="s">
        <v>120</v>
      </c>
      <c r="I4080" s="9" t="s">
        <v>6629</v>
      </c>
      <c r="J4080" s="4" t="s">
        <v>121</v>
      </c>
      <c r="K4080" t="s">
        <v>254</v>
      </c>
      <c r="L4080" t="s">
        <v>6630</v>
      </c>
      <c r="M4080" t="s">
        <v>6631</v>
      </c>
      <c r="N4080" s="1" t="s">
        <v>247</v>
      </c>
    </row>
    <row r="4081" spans="1:14" x14ac:dyDescent="0.3">
      <c r="A4081" s="1" t="s">
        <v>6620</v>
      </c>
      <c r="B4081" t="s">
        <v>6627</v>
      </c>
      <c r="C4081" s="2" t="s">
        <v>6635</v>
      </c>
      <c r="D4081" t="s">
        <v>282</v>
      </c>
      <c r="E4081" s="10" t="s">
        <v>187</v>
      </c>
      <c r="F4081" s="14" t="s">
        <v>119</v>
      </c>
      <c r="G4081" s="5" t="s">
        <v>551</v>
      </c>
      <c r="H4081" s="6" t="s">
        <v>120</v>
      </c>
      <c r="I4081" s="9" t="s">
        <v>6629</v>
      </c>
      <c r="J4081" s="4" t="s">
        <v>121</v>
      </c>
      <c r="K4081" t="s">
        <v>254</v>
      </c>
      <c r="L4081" t="s">
        <v>6630</v>
      </c>
      <c r="M4081" t="s">
        <v>6631</v>
      </c>
      <c r="N4081" s="1" t="s">
        <v>247</v>
      </c>
    </row>
    <row r="4082" spans="1:14" x14ac:dyDescent="0.3">
      <c r="A4082" s="1" t="s">
        <v>6620</v>
      </c>
      <c r="B4082" t="s">
        <v>6627</v>
      </c>
      <c r="C4082" s="2" t="s">
        <v>6636</v>
      </c>
      <c r="D4082" t="s">
        <v>282</v>
      </c>
      <c r="E4082" s="10" t="s">
        <v>187</v>
      </c>
      <c r="F4082" s="14" t="s">
        <v>119</v>
      </c>
      <c r="G4082" s="5" t="s">
        <v>551</v>
      </c>
      <c r="H4082" s="6" t="s">
        <v>120</v>
      </c>
      <c r="I4082" s="9" t="s">
        <v>6629</v>
      </c>
      <c r="J4082" s="4" t="s">
        <v>121</v>
      </c>
      <c r="K4082" t="s">
        <v>254</v>
      </c>
      <c r="L4082" t="s">
        <v>6630</v>
      </c>
      <c r="M4082" t="s">
        <v>6631</v>
      </c>
      <c r="N4082" s="1" t="s">
        <v>247</v>
      </c>
    </row>
    <row r="4083" spans="1:14" x14ac:dyDescent="0.3">
      <c r="A4083" s="1" t="s">
        <v>6620</v>
      </c>
      <c r="B4083" t="s">
        <v>6627</v>
      </c>
      <c r="C4083" s="2" t="s">
        <v>6637</v>
      </c>
      <c r="D4083" t="s">
        <v>282</v>
      </c>
      <c r="E4083" s="7" t="s">
        <v>158</v>
      </c>
      <c r="F4083" s="14" t="s">
        <v>119</v>
      </c>
      <c r="G4083" s="5" t="s">
        <v>551</v>
      </c>
      <c r="H4083" s="6" t="s">
        <v>120</v>
      </c>
      <c r="I4083" s="9" t="s">
        <v>6629</v>
      </c>
      <c r="J4083" s="4" t="s">
        <v>121</v>
      </c>
      <c r="K4083" t="s">
        <v>254</v>
      </c>
      <c r="L4083" t="s">
        <v>6630</v>
      </c>
      <c r="M4083" t="s">
        <v>6631</v>
      </c>
      <c r="N4083" s="1" t="s">
        <v>247</v>
      </c>
    </row>
    <row r="4084" spans="1:14" x14ac:dyDescent="0.3">
      <c r="A4084" s="1" t="s">
        <v>6620</v>
      </c>
      <c r="B4084" t="s">
        <v>6627</v>
      </c>
      <c r="C4084" s="2" t="s">
        <v>6638</v>
      </c>
      <c r="D4084" t="s">
        <v>282</v>
      </c>
      <c r="E4084" s="3" t="s">
        <v>152</v>
      </c>
      <c r="F4084" s="14" t="s">
        <v>119</v>
      </c>
      <c r="G4084" s="5" t="s">
        <v>551</v>
      </c>
      <c r="H4084" s="6" t="s">
        <v>120</v>
      </c>
      <c r="I4084" s="9" t="s">
        <v>6629</v>
      </c>
      <c r="J4084" s="4" t="s">
        <v>121</v>
      </c>
      <c r="K4084" t="s">
        <v>254</v>
      </c>
      <c r="L4084" t="s">
        <v>6630</v>
      </c>
      <c r="M4084" t="s">
        <v>6631</v>
      </c>
      <c r="N4084" s="1" t="s">
        <v>247</v>
      </c>
    </row>
    <row r="4085" spans="1:14" x14ac:dyDescent="0.3">
      <c r="A4085" s="1" t="s">
        <v>6620</v>
      </c>
      <c r="B4085" t="s">
        <v>6627</v>
      </c>
      <c r="C4085" s="2" t="s">
        <v>6639</v>
      </c>
      <c r="D4085" t="s">
        <v>282</v>
      </c>
      <c r="E4085" s="10" t="s">
        <v>187</v>
      </c>
      <c r="F4085" s="14" t="s">
        <v>119</v>
      </c>
      <c r="G4085" s="5" t="s">
        <v>551</v>
      </c>
      <c r="H4085" s="6" t="s">
        <v>120</v>
      </c>
      <c r="I4085" s="9" t="s">
        <v>6629</v>
      </c>
      <c r="J4085" s="4" t="s">
        <v>121</v>
      </c>
      <c r="K4085" t="s">
        <v>254</v>
      </c>
      <c r="L4085" t="s">
        <v>6630</v>
      </c>
      <c r="M4085" t="s">
        <v>6631</v>
      </c>
      <c r="N4085" s="1" t="s">
        <v>247</v>
      </c>
    </row>
    <row r="4086" spans="1:14" x14ac:dyDescent="0.3">
      <c r="A4086" s="1" t="s">
        <v>6620</v>
      </c>
      <c r="B4086" t="s">
        <v>6627</v>
      </c>
      <c r="C4086" s="2" t="s">
        <v>6640</v>
      </c>
      <c r="D4086" t="s">
        <v>282</v>
      </c>
      <c r="E4086" s="10" t="s">
        <v>187</v>
      </c>
      <c r="F4086" s="14" t="s">
        <v>119</v>
      </c>
      <c r="G4086" s="5" t="s">
        <v>551</v>
      </c>
      <c r="H4086" s="6" t="s">
        <v>120</v>
      </c>
      <c r="I4086" s="9" t="s">
        <v>6629</v>
      </c>
      <c r="J4086" s="4" t="s">
        <v>121</v>
      </c>
      <c r="K4086" t="s">
        <v>254</v>
      </c>
      <c r="L4086" t="s">
        <v>6630</v>
      </c>
      <c r="M4086" t="s">
        <v>6631</v>
      </c>
      <c r="N4086" s="1" t="s">
        <v>247</v>
      </c>
    </row>
    <row r="4087" spans="1:14" x14ac:dyDescent="0.3">
      <c r="A4087" s="1" t="s">
        <v>6620</v>
      </c>
      <c r="B4087" t="s">
        <v>6627</v>
      </c>
      <c r="C4087" s="2" t="s">
        <v>6641</v>
      </c>
      <c r="D4087" t="s">
        <v>282</v>
      </c>
      <c r="E4087" s="10" t="s">
        <v>187</v>
      </c>
      <c r="F4087" s="14" t="s">
        <v>119</v>
      </c>
      <c r="G4087" s="5" t="s">
        <v>551</v>
      </c>
      <c r="H4087" s="6" t="s">
        <v>120</v>
      </c>
      <c r="I4087" s="9" t="s">
        <v>6629</v>
      </c>
      <c r="J4087" s="4" t="s">
        <v>121</v>
      </c>
      <c r="K4087" t="s">
        <v>254</v>
      </c>
      <c r="L4087" t="s">
        <v>6630</v>
      </c>
      <c r="M4087" t="s">
        <v>6631</v>
      </c>
      <c r="N4087" s="1" t="s">
        <v>247</v>
      </c>
    </row>
    <row r="4088" spans="1:14" x14ac:dyDescent="0.3">
      <c r="A4088" s="1" t="s">
        <v>6620</v>
      </c>
      <c r="B4088" t="s">
        <v>6627</v>
      </c>
      <c r="C4088" s="2" t="s">
        <v>6642</v>
      </c>
      <c r="D4088" t="s">
        <v>282</v>
      </c>
      <c r="E4088" s="7" t="s">
        <v>158</v>
      </c>
      <c r="F4088" s="14" t="s">
        <v>119</v>
      </c>
      <c r="G4088" s="5" t="s">
        <v>551</v>
      </c>
      <c r="H4088" s="6" t="s">
        <v>120</v>
      </c>
      <c r="I4088" s="9" t="s">
        <v>6629</v>
      </c>
      <c r="J4088" s="4" t="s">
        <v>121</v>
      </c>
      <c r="K4088" t="s">
        <v>254</v>
      </c>
      <c r="L4088" t="s">
        <v>6630</v>
      </c>
      <c r="M4088" t="s">
        <v>6631</v>
      </c>
      <c r="N4088" t="s">
        <v>247</v>
      </c>
    </row>
    <row r="4089" spans="1:14" x14ac:dyDescent="0.3">
      <c r="A4089" s="1" t="s">
        <v>6620</v>
      </c>
      <c r="B4089" t="s">
        <v>6627</v>
      </c>
      <c r="C4089" s="2" t="s">
        <v>6643</v>
      </c>
      <c r="D4089" t="s">
        <v>282</v>
      </c>
      <c r="E4089" s="10" t="s">
        <v>187</v>
      </c>
      <c r="F4089" s="14" t="s">
        <v>119</v>
      </c>
      <c r="G4089" s="5" t="s">
        <v>551</v>
      </c>
      <c r="H4089" s="6" t="s">
        <v>120</v>
      </c>
      <c r="I4089" s="9" t="s">
        <v>6629</v>
      </c>
      <c r="J4089" s="4" t="s">
        <v>121</v>
      </c>
      <c r="K4089" t="s">
        <v>254</v>
      </c>
      <c r="L4089" t="s">
        <v>6630</v>
      </c>
      <c r="M4089" t="s">
        <v>6631</v>
      </c>
      <c r="N4089" s="1" t="s">
        <v>247</v>
      </c>
    </row>
    <row r="4090" spans="1:14" x14ac:dyDescent="0.3">
      <c r="A4090" s="1" t="s">
        <v>6620</v>
      </c>
      <c r="B4090" t="s">
        <v>6627</v>
      </c>
      <c r="C4090" s="2" t="s">
        <v>6644</v>
      </c>
      <c r="D4090" t="s">
        <v>282</v>
      </c>
      <c r="E4090" s="10" t="s">
        <v>187</v>
      </c>
      <c r="F4090" s="14" t="s">
        <v>119</v>
      </c>
      <c r="G4090" s="5" t="s">
        <v>551</v>
      </c>
      <c r="H4090" s="6" t="s">
        <v>120</v>
      </c>
      <c r="I4090" s="9" t="s">
        <v>6629</v>
      </c>
      <c r="J4090" s="4" t="s">
        <v>121</v>
      </c>
      <c r="K4090" t="s">
        <v>254</v>
      </c>
      <c r="L4090" t="s">
        <v>6630</v>
      </c>
      <c r="M4090" t="s">
        <v>6631</v>
      </c>
      <c r="N4090" s="1" t="s">
        <v>247</v>
      </c>
    </row>
    <row r="4091" spans="1:14" x14ac:dyDescent="0.3">
      <c r="A4091" s="1" t="s">
        <v>6620</v>
      </c>
      <c r="B4091" t="s">
        <v>6627</v>
      </c>
      <c r="C4091" s="2" t="s">
        <v>6645</v>
      </c>
      <c r="D4091" t="s">
        <v>282</v>
      </c>
      <c r="E4091" s="10" t="s">
        <v>187</v>
      </c>
      <c r="F4091" s="14" t="s">
        <v>119</v>
      </c>
      <c r="G4091" s="5" t="s">
        <v>551</v>
      </c>
      <c r="H4091" s="6" t="s">
        <v>120</v>
      </c>
      <c r="I4091" s="9" t="s">
        <v>6629</v>
      </c>
      <c r="J4091" s="4" t="s">
        <v>121</v>
      </c>
      <c r="K4091" t="s">
        <v>254</v>
      </c>
      <c r="L4091" t="s">
        <v>6630</v>
      </c>
      <c r="M4091" t="s">
        <v>6631</v>
      </c>
      <c r="N4091" s="1" t="s">
        <v>247</v>
      </c>
    </row>
    <row r="4092" spans="1:14" x14ac:dyDescent="0.3">
      <c r="A4092" s="1" t="s">
        <v>6620</v>
      </c>
      <c r="B4092" t="s">
        <v>6627</v>
      </c>
      <c r="C4092" s="2" t="s">
        <v>6646</v>
      </c>
      <c r="D4092" t="s">
        <v>282</v>
      </c>
      <c r="E4092" s="3" t="s">
        <v>152</v>
      </c>
      <c r="F4092" s="14" t="s">
        <v>119</v>
      </c>
      <c r="G4092" s="5" t="s">
        <v>551</v>
      </c>
      <c r="H4092" s="6" t="s">
        <v>120</v>
      </c>
      <c r="I4092" s="9" t="s">
        <v>6629</v>
      </c>
      <c r="J4092" s="4" t="s">
        <v>121</v>
      </c>
      <c r="K4092" t="s">
        <v>254</v>
      </c>
      <c r="L4092" t="s">
        <v>6630</v>
      </c>
      <c r="M4092" t="s">
        <v>6631</v>
      </c>
      <c r="N4092" s="1" t="s">
        <v>247</v>
      </c>
    </row>
    <row r="4093" spans="1:14" x14ac:dyDescent="0.3">
      <c r="A4093" s="1" t="s">
        <v>6620</v>
      </c>
      <c r="B4093" t="s">
        <v>6627</v>
      </c>
      <c r="C4093" s="2" t="s">
        <v>6647</v>
      </c>
      <c r="D4093" t="s">
        <v>282</v>
      </c>
      <c r="E4093" s="10" t="s">
        <v>187</v>
      </c>
      <c r="F4093" s="14" t="s">
        <v>119</v>
      </c>
      <c r="G4093" s="5" t="s">
        <v>551</v>
      </c>
      <c r="H4093" s="6" t="s">
        <v>120</v>
      </c>
      <c r="I4093" s="9" t="s">
        <v>6629</v>
      </c>
      <c r="J4093" s="4" t="s">
        <v>121</v>
      </c>
      <c r="K4093" t="s">
        <v>254</v>
      </c>
      <c r="L4093" t="s">
        <v>6630</v>
      </c>
      <c r="M4093" t="s">
        <v>6631</v>
      </c>
      <c r="N4093" s="1" t="s">
        <v>247</v>
      </c>
    </row>
    <row r="4094" spans="1:14" x14ac:dyDescent="0.3">
      <c r="A4094" s="1" t="s">
        <v>6620</v>
      </c>
      <c r="B4094" t="s">
        <v>6627</v>
      </c>
      <c r="C4094" s="2" t="s">
        <v>6648</v>
      </c>
      <c r="D4094" t="s">
        <v>282</v>
      </c>
      <c r="E4094" s="10" t="s">
        <v>187</v>
      </c>
      <c r="F4094" s="14" t="s">
        <v>119</v>
      </c>
      <c r="G4094" s="5" t="s">
        <v>551</v>
      </c>
      <c r="H4094" s="6" t="s">
        <v>120</v>
      </c>
      <c r="I4094" s="9" t="s">
        <v>6629</v>
      </c>
      <c r="J4094" s="4" t="s">
        <v>121</v>
      </c>
      <c r="K4094" t="s">
        <v>254</v>
      </c>
      <c r="L4094" t="s">
        <v>6630</v>
      </c>
      <c r="M4094" t="s">
        <v>6631</v>
      </c>
      <c r="N4094" s="1" t="s">
        <v>247</v>
      </c>
    </row>
    <row r="4095" spans="1:14" x14ac:dyDescent="0.3">
      <c r="A4095" s="1" t="s">
        <v>6620</v>
      </c>
      <c r="B4095" t="s">
        <v>6627</v>
      </c>
      <c r="C4095" s="2" t="s">
        <v>6649</v>
      </c>
      <c r="D4095" t="s">
        <v>282</v>
      </c>
      <c r="E4095" s="10" t="s">
        <v>187</v>
      </c>
      <c r="F4095" s="14" t="s">
        <v>119</v>
      </c>
      <c r="G4095" s="5" t="s">
        <v>551</v>
      </c>
      <c r="H4095" s="6" t="s">
        <v>120</v>
      </c>
      <c r="I4095" s="9" t="s">
        <v>6629</v>
      </c>
      <c r="J4095" s="4" t="s">
        <v>121</v>
      </c>
      <c r="K4095" t="s">
        <v>254</v>
      </c>
      <c r="L4095" t="s">
        <v>6630</v>
      </c>
      <c r="M4095" t="s">
        <v>6631</v>
      </c>
      <c r="N4095" s="1" t="s">
        <v>247</v>
      </c>
    </row>
    <row r="4096" spans="1:14" x14ac:dyDescent="0.3">
      <c r="A4096" s="1" t="s">
        <v>6620</v>
      </c>
      <c r="B4096" t="s">
        <v>6627</v>
      </c>
      <c r="C4096" s="2" t="s">
        <v>6650</v>
      </c>
      <c r="D4096" t="s">
        <v>282</v>
      </c>
      <c r="E4096" s="10" t="s">
        <v>187</v>
      </c>
      <c r="F4096" s="14" t="s">
        <v>119</v>
      </c>
      <c r="G4096" s="5" t="s">
        <v>551</v>
      </c>
      <c r="H4096" s="6" t="s">
        <v>120</v>
      </c>
      <c r="I4096" s="9" t="s">
        <v>6629</v>
      </c>
      <c r="J4096" s="4" t="s">
        <v>121</v>
      </c>
      <c r="K4096" t="s">
        <v>254</v>
      </c>
      <c r="L4096" t="s">
        <v>6630</v>
      </c>
      <c r="M4096" t="s">
        <v>6631</v>
      </c>
      <c r="N4096" t="s">
        <v>247</v>
      </c>
    </row>
    <row r="4097" spans="1:14" x14ac:dyDescent="0.3">
      <c r="A4097" s="1" t="s">
        <v>6620</v>
      </c>
      <c r="B4097" t="s">
        <v>6627</v>
      </c>
      <c r="C4097" s="2" t="s">
        <v>6651</v>
      </c>
      <c r="D4097" t="s">
        <v>282</v>
      </c>
      <c r="E4097" s="10" t="s">
        <v>187</v>
      </c>
      <c r="F4097" s="14" t="s">
        <v>119</v>
      </c>
      <c r="G4097" s="5" t="s">
        <v>551</v>
      </c>
      <c r="H4097" s="6" t="s">
        <v>120</v>
      </c>
      <c r="I4097" s="9" t="s">
        <v>6629</v>
      </c>
      <c r="J4097" s="4" t="s">
        <v>121</v>
      </c>
      <c r="K4097" t="s">
        <v>254</v>
      </c>
      <c r="L4097" t="s">
        <v>6630</v>
      </c>
      <c r="M4097" t="s">
        <v>6631</v>
      </c>
      <c r="N4097" t="s">
        <v>247</v>
      </c>
    </row>
    <row r="4098" spans="1:14" x14ac:dyDescent="0.3">
      <c r="A4098" s="1" t="s">
        <v>6620</v>
      </c>
      <c r="B4098" t="s">
        <v>6627</v>
      </c>
      <c r="C4098" s="2" t="s">
        <v>6652</v>
      </c>
      <c r="D4098" t="s">
        <v>282</v>
      </c>
      <c r="E4098" s="10" t="s">
        <v>187</v>
      </c>
      <c r="F4098" s="14" t="s">
        <v>119</v>
      </c>
      <c r="G4098" s="5" t="s">
        <v>551</v>
      </c>
      <c r="H4098" s="6" t="s">
        <v>120</v>
      </c>
      <c r="I4098" s="9" t="s">
        <v>6629</v>
      </c>
      <c r="J4098" s="4" t="s">
        <v>121</v>
      </c>
      <c r="K4098" t="s">
        <v>254</v>
      </c>
      <c r="L4098" t="s">
        <v>6630</v>
      </c>
      <c r="M4098" t="s">
        <v>6631</v>
      </c>
      <c r="N4098" s="1" t="s">
        <v>247</v>
      </c>
    </row>
    <row r="4099" spans="1:14" x14ac:dyDescent="0.3">
      <c r="A4099" s="1" t="s">
        <v>6620</v>
      </c>
      <c r="B4099" t="s">
        <v>6627</v>
      </c>
      <c r="C4099" s="2" t="s">
        <v>6653</v>
      </c>
      <c r="D4099" t="s">
        <v>282</v>
      </c>
      <c r="E4099" s="7" t="s">
        <v>158</v>
      </c>
      <c r="F4099" s="14" t="s">
        <v>119</v>
      </c>
      <c r="G4099" s="5" t="s">
        <v>551</v>
      </c>
      <c r="H4099" s="6" t="s">
        <v>120</v>
      </c>
      <c r="I4099" s="9" t="s">
        <v>6629</v>
      </c>
      <c r="J4099" s="4" t="s">
        <v>121</v>
      </c>
      <c r="K4099" t="s">
        <v>254</v>
      </c>
      <c r="L4099" t="s">
        <v>6630</v>
      </c>
      <c r="M4099" t="s">
        <v>6631</v>
      </c>
      <c r="N4099" s="1" t="s">
        <v>247</v>
      </c>
    </row>
    <row r="4100" spans="1:14" x14ac:dyDescent="0.3">
      <c r="A4100" s="1" t="s">
        <v>6620</v>
      </c>
      <c r="B4100" t="s">
        <v>6627</v>
      </c>
      <c r="C4100" s="2" t="s">
        <v>6654</v>
      </c>
      <c r="D4100" t="s">
        <v>282</v>
      </c>
      <c r="E4100" s="10" t="s">
        <v>187</v>
      </c>
      <c r="F4100" s="14" t="s">
        <v>119</v>
      </c>
      <c r="G4100" s="5" t="s">
        <v>551</v>
      </c>
      <c r="H4100" s="6" t="s">
        <v>120</v>
      </c>
      <c r="I4100" s="9" t="s">
        <v>6629</v>
      </c>
      <c r="J4100" s="4" t="s">
        <v>121</v>
      </c>
      <c r="K4100" t="s">
        <v>254</v>
      </c>
      <c r="L4100" t="s">
        <v>6630</v>
      </c>
      <c r="M4100" t="s">
        <v>6631</v>
      </c>
      <c r="N4100" s="1" t="s">
        <v>247</v>
      </c>
    </row>
    <row r="4101" spans="1:14" x14ac:dyDescent="0.3">
      <c r="A4101" s="1" t="s">
        <v>6620</v>
      </c>
      <c r="B4101" t="s">
        <v>6627</v>
      </c>
      <c r="C4101" s="2" t="s">
        <v>6655</v>
      </c>
      <c r="D4101" t="s">
        <v>282</v>
      </c>
      <c r="E4101" s="10" t="s">
        <v>187</v>
      </c>
      <c r="F4101" s="14" t="s">
        <v>119</v>
      </c>
      <c r="G4101" s="5" t="s">
        <v>551</v>
      </c>
      <c r="H4101" s="6" t="s">
        <v>120</v>
      </c>
      <c r="I4101" s="9" t="s">
        <v>6629</v>
      </c>
      <c r="J4101" s="4" t="s">
        <v>121</v>
      </c>
      <c r="K4101" t="s">
        <v>254</v>
      </c>
      <c r="L4101" t="s">
        <v>6630</v>
      </c>
      <c r="M4101" t="s">
        <v>6631</v>
      </c>
      <c r="N4101" s="1" t="s">
        <v>247</v>
      </c>
    </row>
    <row r="4102" spans="1:14" x14ac:dyDescent="0.3">
      <c r="A4102" s="1" t="s">
        <v>6620</v>
      </c>
      <c r="B4102" t="s">
        <v>6627</v>
      </c>
      <c r="C4102" s="2" t="s">
        <v>6656</v>
      </c>
      <c r="D4102" t="s">
        <v>282</v>
      </c>
      <c r="E4102" s="10" t="s">
        <v>187</v>
      </c>
      <c r="F4102" s="14" t="s">
        <v>119</v>
      </c>
      <c r="G4102" s="5" t="s">
        <v>551</v>
      </c>
      <c r="H4102" s="6" t="s">
        <v>120</v>
      </c>
      <c r="I4102" s="9" t="s">
        <v>6629</v>
      </c>
      <c r="J4102" s="4" t="s">
        <v>121</v>
      </c>
      <c r="K4102" t="s">
        <v>254</v>
      </c>
      <c r="L4102" t="s">
        <v>6630</v>
      </c>
      <c r="M4102" t="s">
        <v>6631</v>
      </c>
      <c r="N4102" s="1" t="s">
        <v>247</v>
      </c>
    </row>
    <row r="4103" spans="1:14" x14ac:dyDescent="0.3">
      <c r="A4103" s="1" t="s">
        <v>6620</v>
      </c>
      <c r="B4103" t="s">
        <v>6627</v>
      </c>
      <c r="C4103" s="2" t="s">
        <v>6657</v>
      </c>
      <c r="D4103" t="s">
        <v>282</v>
      </c>
      <c r="E4103" s="10" t="s">
        <v>187</v>
      </c>
      <c r="F4103" s="14" t="s">
        <v>119</v>
      </c>
      <c r="G4103" s="5" t="s">
        <v>551</v>
      </c>
      <c r="H4103" s="6" t="s">
        <v>120</v>
      </c>
      <c r="I4103" s="9" t="s">
        <v>6629</v>
      </c>
      <c r="J4103" s="4" t="s">
        <v>121</v>
      </c>
      <c r="K4103" t="s">
        <v>254</v>
      </c>
      <c r="L4103" t="s">
        <v>6630</v>
      </c>
      <c r="M4103" t="s">
        <v>6631</v>
      </c>
      <c r="N4103" t="s">
        <v>247</v>
      </c>
    </row>
    <row r="4104" spans="1:14" x14ac:dyDescent="0.3">
      <c r="A4104" s="1" t="s">
        <v>6620</v>
      </c>
      <c r="B4104" t="s">
        <v>6658</v>
      </c>
      <c r="C4104" s="2" t="s">
        <v>6659</v>
      </c>
      <c r="D4104" t="s">
        <v>282</v>
      </c>
      <c r="E4104" s="3" t="s">
        <v>152</v>
      </c>
      <c r="F4104" s="14" t="s">
        <v>119</v>
      </c>
      <c r="G4104" s="5" t="s">
        <v>551</v>
      </c>
      <c r="H4104" s="6" t="s">
        <v>120</v>
      </c>
      <c r="I4104" s="4" t="s">
        <v>6660</v>
      </c>
      <c r="J4104" s="4" t="s">
        <v>121</v>
      </c>
      <c r="K4104" t="s">
        <v>424</v>
      </c>
      <c r="L4104" t="s">
        <v>6630</v>
      </c>
      <c r="M4104" t="s">
        <v>6661</v>
      </c>
      <c r="N4104" s="1" t="s">
        <v>247</v>
      </c>
    </row>
    <row r="4105" spans="1:14" x14ac:dyDescent="0.3">
      <c r="A4105" s="1" t="s">
        <v>6620</v>
      </c>
      <c r="B4105" t="s">
        <v>1159</v>
      </c>
      <c r="C4105" s="2" t="s">
        <v>6662</v>
      </c>
      <c r="D4105" t="s">
        <v>282</v>
      </c>
      <c r="E4105" s="10" t="s">
        <v>187</v>
      </c>
      <c r="F4105" s="14" t="s">
        <v>119</v>
      </c>
      <c r="G4105" s="5" t="s">
        <v>551</v>
      </c>
      <c r="H4105" s="6" t="s">
        <v>120</v>
      </c>
      <c r="I4105" s="5" t="s">
        <v>1227</v>
      </c>
      <c r="J4105" s="5" t="s">
        <v>120</v>
      </c>
      <c r="K4105" t="s">
        <v>254</v>
      </c>
      <c r="L4105" t="s">
        <v>6630</v>
      </c>
      <c r="M4105" t="s">
        <v>6630</v>
      </c>
      <c r="N4105" s="1" t="s">
        <v>247</v>
      </c>
    </row>
    <row r="4106" spans="1:14" x14ac:dyDescent="0.3">
      <c r="A4106" s="1" t="s">
        <v>6620</v>
      </c>
      <c r="B4106" t="s">
        <v>1159</v>
      </c>
      <c r="C4106" s="2" t="s">
        <v>6663</v>
      </c>
      <c r="D4106" t="s">
        <v>282</v>
      </c>
      <c r="E4106" s="10" t="s">
        <v>187</v>
      </c>
      <c r="F4106" s="14" t="s">
        <v>119</v>
      </c>
      <c r="G4106" s="5" t="s">
        <v>551</v>
      </c>
      <c r="H4106" s="6" t="s">
        <v>120</v>
      </c>
      <c r="I4106" s="5" t="s">
        <v>1227</v>
      </c>
      <c r="J4106" s="5" t="s">
        <v>120</v>
      </c>
      <c r="K4106" t="s">
        <v>254</v>
      </c>
      <c r="L4106" t="s">
        <v>6630</v>
      </c>
      <c r="M4106" t="s">
        <v>6630</v>
      </c>
      <c r="N4106" t="s">
        <v>247</v>
      </c>
    </row>
    <row r="4107" spans="1:14" x14ac:dyDescent="0.3">
      <c r="A4107" s="1" t="s">
        <v>6620</v>
      </c>
      <c r="B4107" t="s">
        <v>1159</v>
      </c>
      <c r="C4107" s="2" t="s">
        <v>6664</v>
      </c>
      <c r="D4107" t="s">
        <v>282</v>
      </c>
      <c r="E4107" s="10" t="s">
        <v>187</v>
      </c>
      <c r="F4107" s="14" t="s">
        <v>119</v>
      </c>
      <c r="G4107" s="5" t="s">
        <v>551</v>
      </c>
      <c r="H4107" s="6" t="s">
        <v>120</v>
      </c>
      <c r="I4107" s="5" t="s">
        <v>1227</v>
      </c>
      <c r="J4107" s="5" t="s">
        <v>120</v>
      </c>
      <c r="K4107" t="s">
        <v>254</v>
      </c>
      <c r="L4107" t="s">
        <v>6630</v>
      </c>
      <c r="M4107" t="s">
        <v>6630</v>
      </c>
      <c r="N4107" t="s">
        <v>247</v>
      </c>
    </row>
    <row r="4108" spans="1:14" x14ac:dyDescent="0.3">
      <c r="A4108" s="1" t="s">
        <v>6620</v>
      </c>
      <c r="B4108" t="s">
        <v>1159</v>
      </c>
      <c r="C4108" s="2" t="s">
        <v>6665</v>
      </c>
      <c r="D4108" t="s">
        <v>282</v>
      </c>
      <c r="E4108" s="10" t="s">
        <v>187</v>
      </c>
      <c r="F4108" s="14" t="s">
        <v>119</v>
      </c>
      <c r="G4108" s="5" t="s">
        <v>551</v>
      </c>
      <c r="H4108" s="6" t="s">
        <v>120</v>
      </c>
      <c r="I4108" s="5" t="s">
        <v>1227</v>
      </c>
      <c r="J4108" s="5" t="s">
        <v>120</v>
      </c>
      <c r="K4108" t="s">
        <v>254</v>
      </c>
      <c r="L4108" t="s">
        <v>6630</v>
      </c>
      <c r="M4108" t="s">
        <v>6630</v>
      </c>
      <c r="N4108" s="1" t="s">
        <v>247</v>
      </c>
    </row>
    <row r="4109" spans="1:14" x14ac:dyDescent="0.3">
      <c r="A4109" s="1" t="s">
        <v>6620</v>
      </c>
      <c r="B4109" t="s">
        <v>1159</v>
      </c>
      <c r="C4109" s="2" t="s">
        <v>6666</v>
      </c>
      <c r="D4109" t="s">
        <v>282</v>
      </c>
      <c r="E4109" s="3" t="s">
        <v>152</v>
      </c>
      <c r="F4109" s="14" t="s">
        <v>119</v>
      </c>
      <c r="G4109" s="5" t="s">
        <v>551</v>
      </c>
      <c r="H4109" s="6" t="s">
        <v>120</v>
      </c>
      <c r="I4109" s="5" t="s">
        <v>1227</v>
      </c>
      <c r="J4109" s="5" t="s">
        <v>120</v>
      </c>
      <c r="K4109" t="s">
        <v>387</v>
      </c>
      <c r="L4109" t="s">
        <v>6630</v>
      </c>
      <c r="M4109" t="s">
        <v>6630</v>
      </c>
      <c r="N4109" t="s">
        <v>247</v>
      </c>
    </row>
    <row r="4110" spans="1:14" x14ac:dyDescent="0.3">
      <c r="A4110" s="1" t="s">
        <v>6620</v>
      </c>
      <c r="B4110" t="s">
        <v>1159</v>
      </c>
      <c r="C4110" s="2" t="s">
        <v>6667</v>
      </c>
      <c r="D4110" t="s">
        <v>282</v>
      </c>
      <c r="E4110" s="10" t="s">
        <v>187</v>
      </c>
      <c r="F4110" s="14" t="s">
        <v>119</v>
      </c>
      <c r="G4110" s="5" t="s">
        <v>551</v>
      </c>
      <c r="H4110" s="6" t="s">
        <v>120</v>
      </c>
      <c r="I4110" s="5" t="s">
        <v>1227</v>
      </c>
      <c r="J4110" s="5" t="s">
        <v>120</v>
      </c>
      <c r="K4110" t="s">
        <v>254</v>
      </c>
      <c r="L4110" t="s">
        <v>6630</v>
      </c>
      <c r="M4110" t="s">
        <v>6630</v>
      </c>
      <c r="N4110" s="1" t="s">
        <v>247</v>
      </c>
    </row>
    <row r="4111" spans="1:14" x14ac:dyDescent="0.3">
      <c r="A4111" s="1" t="s">
        <v>6620</v>
      </c>
      <c r="B4111" t="s">
        <v>1159</v>
      </c>
      <c r="C4111" s="2" t="s">
        <v>6668</v>
      </c>
      <c r="D4111" t="s">
        <v>282</v>
      </c>
      <c r="E4111" s="3" t="s">
        <v>152</v>
      </c>
      <c r="F4111" s="14" t="s">
        <v>119</v>
      </c>
      <c r="G4111" s="5" t="s">
        <v>551</v>
      </c>
      <c r="H4111" s="6" t="s">
        <v>120</v>
      </c>
      <c r="I4111" s="5" t="s">
        <v>1227</v>
      </c>
      <c r="J4111" s="5" t="s">
        <v>120</v>
      </c>
      <c r="K4111" t="s">
        <v>235</v>
      </c>
      <c r="L4111" t="s">
        <v>6630</v>
      </c>
      <c r="M4111" t="s">
        <v>6630</v>
      </c>
      <c r="N4111" s="1" t="s">
        <v>247</v>
      </c>
    </row>
  </sheetData>
  <conditionalFormatting sqref="C4106:C4111">
    <cfRule type="duplicateValues" dxfId="0" priority="1"/>
  </conditionalFormatting>
  <hyperlinks>
    <hyperlink ref="L22" r:id="rId1" xr:uid="{92A6C208-40FB-4012-98C6-14652022AAB3}"/>
    <hyperlink ref="L23" r:id="rId2" xr:uid="{34114739-E8B8-44E4-A69A-46791CB9F5E6}"/>
    <hyperlink ref="L28" r:id="rId3" xr:uid="{86D75207-EE00-4A1B-B770-DB490FBB9D22}"/>
    <hyperlink ref="L30" r:id="rId4" xr:uid="{FE757032-F1F3-4C37-9D1D-E487F1A09A5F}"/>
    <hyperlink ref="L29" r:id="rId5" xr:uid="{E0E2C8DB-63D7-41D4-B296-ECAAB9591B99}"/>
    <hyperlink ref="L637" r:id="rId6" xr:uid="{94179440-6C0E-4E39-ADC1-68C89C6360AA}"/>
    <hyperlink ref="M2193" r:id="rId7"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BCCDBB0C-02CB-4994-A736-AFD87C7C84CB}"/>
    <hyperlink ref="M2194" r:id="rId8"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5CCECEC9-8CFC-48B9-A24E-DBA2BA4A6EC5}"/>
    <hyperlink ref="M2196" r:id="rId9"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E4B4A8E1-510A-4ED9-8E35-8BA7E836D726}"/>
    <hyperlink ref="M2198" r:id="rId10"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BF5B6D34-9D7F-4E35-A5CA-8D8C81F41113}"/>
    <hyperlink ref="M2199" r:id="rId11"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91D8E103-2C94-4781-8C3A-F99DAB79437D}"/>
    <hyperlink ref="M2202" r:id="rId12"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D573FB30-CAAC-4E0D-8AA4-485AC09D3457}"/>
    <hyperlink ref="M2204" r:id="rId13"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3914708E-4C50-41F1-84A3-ABDC1B625C36}"/>
    <hyperlink ref="M2205" r:id="rId14"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D8EA416E-8738-4985-A5AA-29D73F7BDD29}"/>
    <hyperlink ref="M2206" r:id="rId15"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C7756B9A-D005-4348-B52A-3C717AE76A06}"/>
    <hyperlink ref="M2209" r:id="rId16"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453C13A0-15BC-47C4-AC4D-ECB0C2B3D3BE}"/>
    <hyperlink ref="M2210" r:id="rId17"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80584E51-F55B-4CBF-9F5A-88B2FB9D3270}"/>
    <hyperlink ref="M2211" r:id="rId18"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3616865F-2BCB-40E2-A41B-5224D4AFFD07}"/>
    <hyperlink ref="M2212" r:id="rId19"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87B4FF95-E0A6-4B5C-8534-9F5CC94A4693}"/>
    <hyperlink ref="M2213" r:id="rId20"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08DECE78-EB5D-4B42-A9C8-43D7B691ACB2}"/>
    <hyperlink ref="M3394" r:id="rId21" xr:uid="{3351C824-3FC4-4727-821A-0ED905073086}"/>
    <hyperlink ref="L3757" r:id="rId22" xr:uid="{C7AEE478-4B7A-489C-97F0-70CA0FDBD525}"/>
    <hyperlink ref="L3758" r:id="rId23" xr:uid="{B92169A2-6BE0-4DB2-AEE8-1DEF93A18425}"/>
    <hyperlink ref="L3759" r:id="rId24" xr:uid="{45ABF322-46FC-447F-8A93-37084910B793}"/>
    <hyperlink ref="L3760" r:id="rId25" xr:uid="{C31E35F0-1BBE-4592-BB1B-B7015DD577B4}"/>
    <hyperlink ref="L3761" r:id="rId26" xr:uid="{D22C4C8F-829C-4CCD-AF01-B1B1A8ADAD2A}"/>
    <hyperlink ref="L3762" r:id="rId27" xr:uid="{6486FA15-09AE-496D-97A6-0C1C7842D51D}"/>
    <hyperlink ref="L3763" r:id="rId28" xr:uid="{08408AFF-6FB9-44C4-BC2B-0D4EA2DF201C}"/>
    <hyperlink ref="L3764" r:id="rId29" xr:uid="{EF1AC267-D0BF-408B-8F58-2733298AC4E2}"/>
    <hyperlink ref="L3765" r:id="rId30" xr:uid="{E9083C9D-5F4A-4EB8-8A8E-27DDF0F49EBE}"/>
    <hyperlink ref="L3766" r:id="rId31" xr:uid="{A218DAD9-3F1D-4AF8-AF23-9E9EFBBEA9EF}"/>
    <hyperlink ref="M3833" r:id="rId32" display="http://www.environment.gov.au/resource/recovery-plan-zieria-prostrata" xr:uid="{CDBF30F2-EC32-4F34-AA09-9A9174847B6B}"/>
    <hyperlink ref="L3919" r:id="rId33" xr:uid="{0C6BE02F-BDE5-47F7-8E8D-BCE3895E9F8E}"/>
    <hyperlink ref="L3920" r:id="rId34" xr:uid="{3873B4B2-4CAA-4F89-973A-13742F8A031A}"/>
    <hyperlink ref="L3921" r:id="rId35" xr:uid="{0B23D459-F733-4CA5-9261-19229A7D7E00}"/>
    <hyperlink ref="L3922" r:id="rId36" xr:uid="{57A4B303-DFCE-46A6-8CE8-9919FE68E556}"/>
    <hyperlink ref="L3923" r:id="rId37" xr:uid="{1C1E5D10-D092-4916-8AA8-818BDBBD2490}"/>
    <hyperlink ref="L3925" r:id="rId38" xr:uid="{5BF5BF56-694A-474B-A983-FD99AD989390}"/>
    <hyperlink ref="L3926" r:id="rId39" xr:uid="{930CAA74-1BE0-4D7F-9E96-10226B903D40}"/>
    <hyperlink ref="L3927" r:id="rId40" xr:uid="{327601D4-8565-4249-B8FE-3B87B27C776A}"/>
    <hyperlink ref="L3929" r:id="rId41" xr:uid="{8CA75CDA-11EA-4682-B7EA-72C64093CCA9}"/>
    <hyperlink ref="L3930" r:id="rId42" xr:uid="{983AC0A3-B769-4731-B6A3-8205CF7B7ADD}"/>
    <hyperlink ref="L638" r:id="rId43" xr:uid="{15E9252C-1444-43E9-8C53-41B95EEE9055}"/>
    <hyperlink ref="L639" r:id="rId44" xr:uid="{4D452A03-C3DA-4ACA-AE53-89570A910675}"/>
    <hyperlink ref="L640" r:id="rId45" xr:uid="{9E7A560C-19C3-448A-879B-63F12699BA35}"/>
    <hyperlink ref="M2195" r:id="rId46"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267BDCA3-58D4-4EB9-862E-A60F18E1A833}"/>
    <hyperlink ref="M2197" r:id="rId47"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7AAF6AC9-3D7B-44F0-B766-A3D3C8725A32}"/>
    <hyperlink ref="M2200" r:id="rId48"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745347C3-8800-4720-A147-9D5D82ECBB16}"/>
    <hyperlink ref="M2201" r:id="rId49"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2C7B4246-9E28-466B-9F38-BA18C2D69C27}"/>
    <hyperlink ref="M2203" r:id="rId50"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6B41BEB3-266B-4C83-826A-E56FFF266498}"/>
    <hyperlink ref="M2207" r:id="rId51"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B74A4258-4EE5-4ACA-A58C-BCE383AEA338}"/>
    <hyperlink ref="M2208" r:id="rId52" display="https://www.environment.nsw.gov.au/-/media/OEH/Corporate-Site/Documents/Animals-and-plants/Recovery-plans/somersby-mintbush-prostanthera-junonis-recovery-plan.pdf, Conn BJ (1983) A taxonomic revision of Prostanthera Labill section Klanderia (F.v.Muell.) Benth. (Labiatae). Ph D Thesis, University of Adelaide" xr:uid="{57E2A683-CE00-48AB-84B6-344D659BA4D6}"/>
    <hyperlink ref="M3465" r:id="rId53" display="https://keyserver.lucidcentral.org/weeds/data/media/Html/urochloa_mutica.htm" xr:uid="{419CD409-7366-449F-93E5-E1918DD62F5B}"/>
    <hyperlink ref="M3832" r:id="rId54" display="http://www.environment.gov.au/resource/recovery-plan-zieria-prostrata" xr:uid="{7EC1F984-8147-468B-A112-6E4840B9001B}"/>
    <hyperlink ref="L3918" r:id="rId55" xr:uid="{421429B9-B071-4C25-8CDB-495443A1FEC8}"/>
    <hyperlink ref="L3924" r:id="rId56" xr:uid="{1A55032C-D270-4FBF-83A4-6A1FE1B0C4F1}"/>
    <hyperlink ref="L3928" r:id="rId57" xr:uid="{EAB5A709-0E8E-46EF-8ED0-82D7F091B912}"/>
    <hyperlink ref="M3466" r:id="rId58" display="https://keyserver.lucidcentral.org/weeds/data/media/Html/urochloa_mutica.htm" xr:uid="{B82B4ADD-353A-41B2-B9A0-7B6B7DD43377}"/>
    <hyperlink ref="M3467" r:id="rId59" display="https://keyserver.lucidcentral.org/weeds/data/media/Html/urochloa_mutica.htm" xr:uid="{3504585E-1C98-4413-BA65-432D4568365D}"/>
    <hyperlink ref="M3468" r:id="rId60" display="https://keyserver.lucidcentral.org/weeds/data/media/Html/urochloa_mutica.htm" xr:uid="{8030C8EC-1A84-4B2A-8870-609013F2ED8D}"/>
    <hyperlink ref="M3469" r:id="rId61" display="https://keyserver.lucidcentral.org/weeds/data/media/Html/urochloa_mutica.htm" xr:uid="{606E43C5-B0FE-4886-87C2-173EEE0BB1A0}"/>
    <hyperlink ref="L2971" r:id="rId62" xr:uid="{9C0C135D-E3CD-44F3-9EF5-B71C28F92523}"/>
  </hyperlinks>
  <pageMargins left="0.7" right="0.7" top="0.75" bottom="0.75" header="0.3" footer="0.3"/>
  <pageSetup orientation="portrait" r:id="rId6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5C3E7-15A7-4B3D-8CC4-CA6229E088AF}">
  <dimension ref="A1:G860"/>
  <sheetViews>
    <sheetView workbookViewId="0">
      <selection activeCell="G11" sqref="G11"/>
    </sheetView>
  </sheetViews>
  <sheetFormatPr defaultRowHeight="14.4" x14ac:dyDescent="0.3"/>
  <cols>
    <col min="7" max="7" width="10.5546875" bestFit="1" customWidth="1"/>
  </cols>
  <sheetData>
    <row r="1" spans="1:7" x14ac:dyDescent="0.3">
      <c r="A1" t="s">
        <v>6674</v>
      </c>
      <c r="B1" t="s">
        <v>6675</v>
      </c>
      <c r="C1" t="s">
        <v>6676</v>
      </c>
      <c r="D1" t="s">
        <v>6677</v>
      </c>
      <c r="E1" t="s">
        <v>6678</v>
      </c>
      <c r="F1" t="s">
        <v>6682</v>
      </c>
      <c r="G1" t="s">
        <v>6690</v>
      </c>
    </row>
    <row r="2" spans="1:7" x14ac:dyDescent="0.3">
      <c r="A2">
        <v>-33.502339999999997</v>
      </c>
      <c r="B2">
        <v>138.07721000000001</v>
      </c>
      <c r="C2" t="s">
        <v>6679</v>
      </c>
      <c r="D2">
        <v>155</v>
      </c>
      <c r="E2">
        <v>150</v>
      </c>
      <c r="F2" t="s">
        <v>6683</v>
      </c>
      <c r="G2" s="25">
        <v>44057</v>
      </c>
    </row>
    <row r="3" spans="1:7" x14ac:dyDescent="0.3">
      <c r="A3">
        <v>-33.502279999999999</v>
      </c>
      <c r="B3">
        <v>138.07723999999999</v>
      </c>
      <c r="C3" t="s">
        <v>6679</v>
      </c>
      <c r="D3">
        <v>203</v>
      </c>
      <c r="E3">
        <v>146</v>
      </c>
      <c r="F3" t="s">
        <v>6683</v>
      </c>
      <c r="G3" s="25">
        <v>44057</v>
      </c>
    </row>
    <row r="4" spans="1:7" x14ac:dyDescent="0.3">
      <c r="A4">
        <v>-33.502270000000003</v>
      </c>
      <c r="B4">
        <v>138.07723999999999</v>
      </c>
      <c r="C4" t="s">
        <v>6679</v>
      </c>
      <c r="D4">
        <v>107</v>
      </c>
      <c r="E4">
        <v>84</v>
      </c>
      <c r="F4" t="s">
        <v>6683</v>
      </c>
      <c r="G4" s="25">
        <v>44057</v>
      </c>
    </row>
    <row r="5" spans="1:7" x14ac:dyDescent="0.3">
      <c r="A5">
        <v>-33.502249999999997</v>
      </c>
      <c r="B5">
        <v>138.07726</v>
      </c>
      <c r="C5" t="s">
        <v>6680</v>
      </c>
      <c r="D5">
        <v>188</v>
      </c>
      <c r="E5">
        <v>120</v>
      </c>
      <c r="F5" t="s">
        <v>6683</v>
      </c>
      <c r="G5" s="25">
        <v>44057</v>
      </c>
    </row>
    <row r="6" spans="1:7" x14ac:dyDescent="0.3">
      <c r="A6">
        <v>-33.502319999999997</v>
      </c>
      <c r="B6">
        <v>138.07722000000001</v>
      </c>
      <c r="C6" t="s">
        <v>6680</v>
      </c>
      <c r="D6">
        <v>145</v>
      </c>
      <c r="E6">
        <v>153</v>
      </c>
      <c r="F6" t="s">
        <v>6683</v>
      </c>
      <c r="G6" s="25">
        <v>44057</v>
      </c>
    </row>
    <row r="7" spans="1:7" x14ac:dyDescent="0.3">
      <c r="A7">
        <v>-33.502229999999997</v>
      </c>
      <c r="B7">
        <v>138.07729</v>
      </c>
      <c r="C7" t="s">
        <v>6680</v>
      </c>
      <c r="D7">
        <v>144</v>
      </c>
      <c r="E7">
        <v>102</v>
      </c>
      <c r="F7" t="s">
        <v>6683</v>
      </c>
      <c r="G7" s="25">
        <v>44057</v>
      </c>
    </row>
    <row r="8" spans="1:7" x14ac:dyDescent="0.3">
      <c r="A8">
        <v>-33.502229999999997</v>
      </c>
      <c r="B8">
        <v>138.07731999999999</v>
      </c>
      <c r="C8" t="s">
        <v>6680</v>
      </c>
      <c r="D8">
        <v>114</v>
      </c>
      <c r="E8">
        <v>54</v>
      </c>
      <c r="F8" t="s">
        <v>6683</v>
      </c>
      <c r="G8" s="25">
        <v>44057</v>
      </c>
    </row>
    <row r="9" spans="1:7" x14ac:dyDescent="0.3">
      <c r="A9">
        <v>-33.502249999999997</v>
      </c>
      <c r="B9">
        <v>138.07731999999999</v>
      </c>
      <c r="C9" t="s">
        <v>6679</v>
      </c>
      <c r="D9">
        <v>175</v>
      </c>
      <c r="E9">
        <v>118</v>
      </c>
      <c r="F9" t="s">
        <v>6683</v>
      </c>
      <c r="G9" s="25">
        <v>44057</v>
      </c>
    </row>
    <row r="10" spans="1:7" x14ac:dyDescent="0.3">
      <c r="A10">
        <v>-33.50224</v>
      </c>
      <c r="B10">
        <v>138.07731999999999</v>
      </c>
      <c r="C10" t="s">
        <v>6679</v>
      </c>
      <c r="D10">
        <v>123</v>
      </c>
      <c r="E10">
        <v>88</v>
      </c>
      <c r="F10" t="s">
        <v>6683</v>
      </c>
      <c r="G10" s="25">
        <v>44057</v>
      </c>
    </row>
    <row r="11" spans="1:7" x14ac:dyDescent="0.3">
      <c r="A11">
        <v>-33.502209999999998</v>
      </c>
      <c r="B11">
        <v>138.07727</v>
      </c>
      <c r="C11" t="s">
        <v>6680</v>
      </c>
      <c r="D11">
        <v>180</v>
      </c>
      <c r="E11">
        <v>230</v>
      </c>
      <c r="F11" t="s">
        <v>6683</v>
      </c>
      <c r="G11" s="25">
        <v>44057</v>
      </c>
    </row>
    <row r="12" spans="1:7" x14ac:dyDescent="0.3">
      <c r="A12">
        <v>-33.802160000000001</v>
      </c>
      <c r="B12">
        <v>138.07729</v>
      </c>
      <c r="C12" t="s">
        <v>6680</v>
      </c>
      <c r="D12">
        <v>134</v>
      </c>
      <c r="E12">
        <v>168</v>
      </c>
      <c r="F12" t="s">
        <v>6683</v>
      </c>
      <c r="G12" s="25">
        <v>44057</v>
      </c>
    </row>
    <row r="13" spans="1:7" x14ac:dyDescent="0.3">
      <c r="A13">
        <v>-33.502160000000003</v>
      </c>
      <c r="B13">
        <v>138.07732999999999</v>
      </c>
      <c r="C13" t="s">
        <v>6680</v>
      </c>
      <c r="D13">
        <v>136</v>
      </c>
      <c r="E13">
        <v>46</v>
      </c>
      <c r="F13" t="s">
        <v>6683</v>
      </c>
      <c r="G13" s="25">
        <v>44057</v>
      </c>
    </row>
    <row r="14" spans="1:7" x14ac:dyDescent="0.3">
      <c r="A14">
        <v>-33.502160000000003</v>
      </c>
      <c r="B14">
        <v>138.07732999999999</v>
      </c>
      <c r="C14" t="s">
        <v>6680</v>
      </c>
      <c r="D14">
        <v>176</v>
      </c>
      <c r="E14">
        <v>92</v>
      </c>
      <c r="F14" t="s">
        <v>6683</v>
      </c>
      <c r="G14" s="25">
        <v>44057</v>
      </c>
    </row>
    <row r="15" spans="1:7" x14ac:dyDescent="0.3">
      <c r="A15">
        <v>-33.502160000000003</v>
      </c>
      <c r="B15">
        <v>138.07738000000001</v>
      </c>
      <c r="C15" t="s">
        <v>6680</v>
      </c>
      <c r="D15">
        <v>136</v>
      </c>
      <c r="E15">
        <v>105</v>
      </c>
      <c r="F15" t="s">
        <v>6683</v>
      </c>
      <c r="G15" s="25">
        <v>44057</v>
      </c>
    </row>
    <row r="16" spans="1:7" x14ac:dyDescent="0.3">
      <c r="A16">
        <v>-33.502119999999998</v>
      </c>
      <c r="B16">
        <v>138.07727</v>
      </c>
      <c r="C16" t="s">
        <v>6679</v>
      </c>
      <c r="D16">
        <v>162</v>
      </c>
      <c r="E16">
        <v>130</v>
      </c>
      <c r="F16" t="s">
        <v>6683</v>
      </c>
      <c r="G16" s="25">
        <v>44057</v>
      </c>
    </row>
    <row r="17" spans="1:7" x14ac:dyDescent="0.3">
      <c r="A17">
        <v>-33.502090000000003</v>
      </c>
      <c r="B17">
        <v>138.07426000000001</v>
      </c>
      <c r="C17" t="s">
        <v>6679</v>
      </c>
      <c r="D17">
        <v>157</v>
      </c>
      <c r="E17">
        <v>173</v>
      </c>
      <c r="F17" t="s">
        <v>6683</v>
      </c>
      <c r="G17" s="25">
        <v>44057</v>
      </c>
    </row>
    <row r="18" spans="1:7" x14ac:dyDescent="0.3">
      <c r="A18">
        <v>-33.250210000000003</v>
      </c>
      <c r="B18">
        <v>138.07726</v>
      </c>
      <c r="C18" t="s">
        <v>6679</v>
      </c>
      <c r="D18">
        <v>120</v>
      </c>
      <c r="E18">
        <v>152</v>
      </c>
      <c r="F18" t="s">
        <v>6683</v>
      </c>
      <c r="G18" s="25">
        <v>44057</v>
      </c>
    </row>
    <row r="19" spans="1:7" x14ac:dyDescent="0.3">
      <c r="A19">
        <v>-33.502130000000001</v>
      </c>
      <c r="B19">
        <v>138.07727</v>
      </c>
      <c r="C19" t="s">
        <v>6680</v>
      </c>
      <c r="D19">
        <v>159</v>
      </c>
      <c r="E19">
        <v>150</v>
      </c>
      <c r="F19" t="s">
        <v>6683</v>
      </c>
      <c r="G19" s="25">
        <v>44057</v>
      </c>
    </row>
    <row r="20" spans="1:7" x14ac:dyDescent="0.3">
      <c r="A20">
        <v>-33.50215</v>
      </c>
      <c r="B20">
        <v>138.07719</v>
      </c>
      <c r="C20" t="s">
        <v>6680</v>
      </c>
      <c r="D20">
        <v>188</v>
      </c>
      <c r="E20">
        <v>234</v>
      </c>
      <c r="F20" t="s">
        <v>6683</v>
      </c>
      <c r="G20" s="25">
        <v>44057</v>
      </c>
    </row>
    <row r="21" spans="1:7" x14ac:dyDescent="0.3">
      <c r="A21">
        <v>-33.50215</v>
      </c>
      <c r="B21">
        <v>138.07719</v>
      </c>
      <c r="C21" t="s">
        <v>6680</v>
      </c>
      <c r="D21">
        <v>150</v>
      </c>
      <c r="E21">
        <v>84</v>
      </c>
      <c r="F21" t="s">
        <v>6683</v>
      </c>
      <c r="G21" s="25">
        <v>44057</v>
      </c>
    </row>
    <row r="22" spans="1:7" x14ac:dyDescent="0.3">
      <c r="A22">
        <v>-33.502249999999997</v>
      </c>
      <c r="B22">
        <v>138.07709</v>
      </c>
      <c r="C22" t="s">
        <v>6679</v>
      </c>
      <c r="D22">
        <v>139</v>
      </c>
      <c r="E22">
        <v>87</v>
      </c>
      <c r="F22" t="s">
        <v>6683</v>
      </c>
      <c r="G22" s="25">
        <v>44057</v>
      </c>
    </row>
    <row r="23" spans="1:7" x14ac:dyDescent="0.3">
      <c r="A23">
        <v>-33.502200000000002</v>
      </c>
      <c r="B23">
        <v>138.07706999999999</v>
      </c>
      <c r="C23" t="s">
        <v>6680</v>
      </c>
      <c r="D23">
        <v>102</v>
      </c>
      <c r="E23">
        <v>70</v>
      </c>
      <c r="F23" t="s">
        <v>6683</v>
      </c>
      <c r="G23" s="25">
        <v>44057</v>
      </c>
    </row>
    <row r="24" spans="1:7" x14ac:dyDescent="0.3">
      <c r="A24">
        <v>-33.502189999999999</v>
      </c>
      <c r="B24">
        <v>138.07648</v>
      </c>
      <c r="C24" t="s">
        <v>6681</v>
      </c>
      <c r="D24">
        <v>99</v>
      </c>
      <c r="E24">
        <v>54</v>
      </c>
      <c r="F24" t="s">
        <v>6683</v>
      </c>
      <c r="G24" s="25">
        <v>44057</v>
      </c>
    </row>
    <row r="25" spans="1:7" x14ac:dyDescent="0.3">
      <c r="A25">
        <v>-33.50215</v>
      </c>
      <c r="B25">
        <v>138.07712000000001</v>
      </c>
      <c r="C25" t="s">
        <v>6680</v>
      </c>
      <c r="D25">
        <v>132</v>
      </c>
      <c r="E25">
        <v>118</v>
      </c>
      <c r="F25" t="s">
        <v>6683</v>
      </c>
      <c r="G25" s="25">
        <v>44057</v>
      </c>
    </row>
    <row r="26" spans="1:7" x14ac:dyDescent="0.3">
      <c r="A26">
        <v>-33.50215</v>
      </c>
      <c r="B26">
        <v>138.07715999999999</v>
      </c>
      <c r="C26" t="s">
        <v>6680</v>
      </c>
      <c r="D26">
        <v>148</v>
      </c>
      <c r="E26">
        <v>115</v>
      </c>
      <c r="F26" t="s">
        <v>6683</v>
      </c>
      <c r="G26" s="25">
        <v>44057</v>
      </c>
    </row>
    <row r="27" spans="1:7" x14ac:dyDescent="0.3">
      <c r="A27">
        <v>-33.502110000000002</v>
      </c>
      <c r="B27">
        <v>138.07718</v>
      </c>
      <c r="C27" t="s">
        <v>6679</v>
      </c>
      <c r="D27">
        <v>163</v>
      </c>
      <c r="E27">
        <v>60</v>
      </c>
      <c r="F27" t="s">
        <v>6683</v>
      </c>
      <c r="G27" s="25">
        <v>44057</v>
      </c>
    </row>
    <row r="28" spans="1:7" x14ac:dyDescent="0.3">
      <c r="A28">
        <v>-33.502110000000002</v>
      </c>
      <c r="B28">
        <v>138.07718</v>
      </c>
      <c r="C28" t="s">
        <v>6680</v>
      </c>
      <c r="D28">
        <v>142</v>
      </c>
      <c r="E28">
        <v>102</v>
      </c>
      <c r="F28" t="s">
        <v>6683</v>
      </c>
      <c r="G28" s="25">
        <v>44057</v>
      </c>
    </row>
    <row r="29" spans="1:7" x14ac:dyDescent="0.3">
      <c r="A29">
        <v>-33.502090000000003</v>
      </c>
      <c r="B29">
        <v>138.07713000000001</v>
      </c>
      <c r="C29" t="s">
        <v>6680</v>
      </c>
      <c r="D29">
        <v>180</v>
      </c>
      <c r="E29">
        <v>185</v>
      </c>
      <c r="F29" t="s">
        <v>6683</v>
      </c>
      <c r="G29" s="25">
        <v>44057</v>
      </c>
    </row>
    <row r="30" spans="1:7" x14ac:dyDescent="0.3">
      <c r="A30">
        <v>-33.502070000000003</v>
      </c>
      <c r="B30">
        <v>138.07722000000001</v>
      </c>
      <c r="C30" t="s">
        <v>6680</v>
      </c>
      <c r="D30">
        <v>104</v>
      </c>
      <c r="E30">
        <v>86</v>
      </c>
      <c r="F30" t="s">
        <v>6683</v>
      </c>
      <c r="G30" s="25">
        <v>44057</v>
      </c>
    </row>
    <row r="31" spans="1:7" x14ac:dyDescent="0.3">
      <c r="A31">
        <v>-33.502029999999998</v>
      </c>
      <c r="B31">
        <v>138.07723999999999</v>
      </c>
      <c r="C31" t="s">
        <v>6679</v>
      </c>
      <c r="D31">
        <v>141</v>
      </c>
      <c r="E31">
        <v>184</v>
      </c>
      <c r="F31" t="s">
        <v>6683</v>
      </c>
      <c r="G31" s="25">
        <v>44057</v>
      </c>
    </row>
    <row r="32" spans="1:7" x14ac:dyDescent="0.3">
      <c r="A32">
        <v>-33.502029999999998</v>
      </c>
      <c r="B32">
        <v>138.07723999999999</v>
      </c>
      <c r="C32" t="s">
        <v>6679</v>
      </c>
      <c r="D32">
        <v>120</v>
      </c>
      <c r="E32">
        <v>154</v>
      </c>
      <c r="F32" t="s">
        <v>6683</v>
      </c>
      <c r="G32" s="25">
        <v>44057</v>
      </c>
    </row>
    <row r="33" spans="1:7" x14ac:dyDescent="0.3">
      <c r="A33">
        <v>-33.502029999999998</v>
      </c>
      <c r="B33">
        <v>138.07727</v>
      </c>
      <c r="C33" t="s">
        <v>6679</v>
      </c>
      <c r="D33">
        <v>171</v>
      </c>
      <c r="E33">
        <v>207</v>
      </c>
      <c r="F33" t="s">
        <v>6683</v>
      </c>
      <c r="G33" s="25">
        <v>44057</v>
      </c>
    </row>
    <row r="34" spans="1:7" x14ac:dyDescent="0.3">
      <c r="A34">
        <v>-33.550199999999997</v>
      </c>
      <c r="B34">
        <v>138.07703000000001</v>
      </c>
      <c r="C34" t="s">
        <v>6680</v>
      </c>
      <c r="D34">
        <v>152</v>
      </c>
      <c r="E34">
        <v>155</v>
      </c>
      <c r="F34" t="s">
        <v>6683</v>
      </c>
      <c r="G34" s="25">
        <v>44057</v>
      </c>
    </row>
    <row r="35" spans="1:7" x14ac:dyDescent="0.3">
      <c r="A35">
        <v>-33.502029999999998</v>
      </c>
      <c r="B35">
        <v>138.07729</v>
      </c>
      <c r="C35" t="s">
        <v>6679</v>
      </c>
      <c r="D35">
        <v>196</v>
      </c>
      <c r="E35">
        <v>220</v>
      </c>
      <c r="F35" t="s">
        <v>6683</v>
      </c>
      <c r="G35" s="25">
        <v>44057</v>
      </c>
    </row>
    <row r="36" spans="1:7" x14ac:dyDescent="0.3">
      <c r="A36">
        <v>-33.502029999999998</v>
      </c>
      <c r="B36">
        <v>138.07731999999999</v>
      </c>
      <c r="C36" t="s">
        <v>6680</v>
      </c>
      <c r="D36">
        <v>207</v>
      </c>
      <c r="E36">
        <v>155</v>
      </c>
      <c r="F36" t="s">
        <v>6683</v>
      </c>
      <c r="G36" s="25">
        <v>44057</v>
      </c>
    </row>
    <row r="37" spans="1:7" x14ac:dyDescent="0.3">
      <c r="A37">
        <v>-33.501930000000002</v>
      </c>
      <c r="B37">
        <v>138.07739000000001</v>
      </c>
      <c r="C37" t="s">
        <v>6679</v>
      </c>
      <c r="D37">
        <v>112</v>
      </c>
      <c r="E37">
        <v>85</v>
      </c>
      <c r="F37" t="s">
        <v>6683</v>
      </c>
      <c r="G37" s="25">
        <v>44057</v>
      </c>
    </row>
    <row r="38" spans="1:7" x14ac:dyDescent="0.3">
      <c r="A38">
        <v>-33.501899999999999</v>
      </c>
      <c r="B38">
        <v>138.07740999999999</v>
      </c>
      <c r="C38" t="s">
        <v>6679</v>
      </c>
      <c r="D38">
        <v>163</v>
      </c>
      <c r="E38">
        <v>123</v>
      </c>
      <c r="F38" t="s">
        <v>6683</v>
      </c>
      <c r="G38" s="25">
        <v>44057</v>
      </c>
    </row>
    <row r="39" spans="1:7" x14ac:dyDescent="0.3">
      <c r="A39">
        <v>-33.501899999999999</v>
      </c>
      <c r="B39">
        <v>138.07749999999999</v>
      </c>
      <c r="C39" t="s">
        <v>6679</v>
      </c>
      <c r="D39">
        <v>147</v>
      </c>
      <c r="E39">
        <v>65</v>
      </c>
      <c r="F39" t="s">
        <v>6683</v>
      </c>
      <c r="G39" s="25">
        <v>44057</v>
      </c>
    </row>
    <row r="40" spans="1:7" x14ac:dyDescent="0.3">
      <c r="A40">
        <v>-33.502000000000002</v>
      </c>
      <c r="B40">
        <v>138.07747000000001</v>
      </c>
      <c r="C40" t="s">
        <v>6679</v>
      </c>
      <c r="D40">
        <v>215</v>
      </c>
      <c r="E40">
        <v>134</v>
      </c>
      <c r="F40" t="s">
        <v>6683</v>
      </c>
      <c r="G40" s="25">
        <v>44057</v>
      </c>
    </row>
    <row r="41" spans="1:7" x14ac:dyDescent="0.3">
      <c r="A41">
        <v>-33.502040000000001</v>
      </c>
      <c r="B41">
        <v>138.07739000000001</v>
      </c>
      <c r="C41" t="s">
        <v>6680</v>
      </c>
      <c r="D41">
        <v>162</v>
      </c>
      <c r="E41">
        <v>205</v>
      </c>
      <c r="F41" t="s">
        <v>6683</v>
      </c>
      <c r="G41" s="25">
        <v>44057</v>
      </c>
    </row>
    <row r="42" spans="1:7" x14ac:dyDescent="0.3">
      <c r="A42">
        <v>-33.502099999999999</v>
      </c>
      <c r="B42">
        <v>138.07740999999999</v>
      </c>
      <c r="C42" t="s">
        <v>6680</v>
      </c>
      <c r="D42">
        <v>150</v>
      </c>
      <c r="E42">
        <v>183</v>
      </c>
      <c r="F42" t="s">
        <v>6683</v>
      </c>
      <c r="G42" s="25">
        <v>44057</v>
      </c>
    </row>
    <row r="43" spans="1:7" x14ac:dyDescent="0.3">
      <c r="A43">
        <v>-33.502110000000002</v>
      </c>
      <c r="B43">
        <v>138.07740999999999</v>
      </c>
      <c r="C43" t="s">
        <v>6681</v>
      </c>
      <c r="D43">
        <v>34</v>
      </c>
      <c r="E43">
        <v>8</v>
      </c>
      <c r="F43" t="s">
        <v>6683</v>
      </c>
      <c r="G43" s="25">
        <v>44057</v>
      </c>
    </row>
    <row r="44" spans="1:7" x14ac:dyDescent="0.3">
      <c r="A44">
        <v>-33.502110000000002</v>
      </c>
      <c r="B44">
        <v>138.07740999999999</v>
      </c>
      <c r="C44" t="s">
        <v>6681</v>
      </c>
      <c r="D44">
        <v>53</v>
      </c>
      <c r="E44">
        <v>33</v>
      </c>
      <c r="F44" t="s">
        <v>6683</v>
      </c>
      <c r="G44" s="25">
        <v>44057</v>
      </c>
    </row>
    <row r="45" spans="1:7" x14ac:dyDescent="0.3">
      <c r="A45">
        <v>-33.502029999999998</v>
      </c>
      <c r="B45">
        <v>138.07747000000001</v>
      </c>
      <c r="C45" t="s">
        <v>6680</v>
      </c>
      <c r="D45">
        <v>188</v>
      </c>
      <c r="E45">
        <v>90</v>
      </c>
      <c r="F45" t="s">
        <v>6683</v>
      </c>
      <c r="G45" s="25">
        <v>44057</v>
      </c>
    </row>
    <row r="46" spans="1:7" x14ac:dyDescent="0.3">
      <c r="A46">
        <v>-33.502099999999999</v>
      </c>
      <c r="B46">
        <v>138.07753</v>
      </c>
      <c r="C46" t="s">
        <v>6681</v>
      </c>
      <c r="D46">
        <v>71</v>
      </c>
      <c r="E46">
        <v>36</v>
      </c>
      <c r="F46" t="s">
        <v>6683</v>
      </c>
      <c r="G46" s="25">
        <v>44057</v>
      </c>
    </row>
    <row r="47" spans="1:7" x14ac:dyDescent="0.3">
      <c r="A47">
        <v>-33.502099999999999</v>
      </c>
      <c r="B47">
        <v>138.07753</v>
      </c>
      <c r="C47" t="s">
        <v>6681</v>
      </c>
      <c r="D47">
        <v>36</v>
      </c>
      <c r="E47">
        <v>13</v>
      </c>
      <c r="F47" t="s">
        <v>6683</v>
      </c>
      <c r="G47" s="25">
        <v>44057</v>
      </c>
    </row>
    <row r="48" spans="1:7" x14ac:dyDescent="0.3">
      <c r="A48">
        <v>-33.502099999999999</v>
      </c>
      <c r="B48">
        <v>138.07753</v>
      </c>
      <c r="C48" t="s">
        <v>6681</v>
      </c>
      <c r="D48">
        <v>83</v>
      </c>
      <c r="E48">
        <v>12</v>
      </c>
      <c r="F48" t="s">
        <v>6683</v>
      </c>
      <c r="G48" s="25">
        <v>44057</v>
      </c>
    </row>
    <row r="49" spans="1:7" x14ac:dyDescent="0.3">
      <c r="A49">
        <v>-33.502099999999999</v>
      </c>
      <c r="B49">
        <v>138.07753</v>
      </c>
      <c r="C49" t="s">
        <v>6681</v>
      </c>
      <c r="D49">
        <v>33</v>
      </c>
      <c r="E49">
        <v>11</v>
      </c>
      <c r="F49" t="s">
        <v>6683</v>
      </c>
      <c r="G49" s="25">
        <v>44057</v>
      </c>
    </row>
    <row r="50" spans="1:7" x14ac:dyDescent="0.3">
      <c r="A50">
        <v>-33.502099999999999</v>
      </c>
      <c r="B50">
        <v>138.07753</v>
      </c>
      <c r="C50" t="s">
        <v>6681</v>
      </c>
      <c r="D50">
        <v>60</v>
      </c>
      <c r="E50">
        <v>36</v>
      </c>
      <c r="F50" t="s">
        <v>6683</v>
      </c>
      <c r="G50" s="25">
        <v>44057</v>
      </c>
    </row>
    <row r="51" spans="1:7" x14ac:dyDescent="0.3">
      <c r="A51">
        <v>-33.502099999999999</v>
      </c>
      <c r="B51">
        <v>138.07753</v>
      </c>
      <c r="C51" t="s">
        <v>6681</v>
      </c>
      <c r="D51">
        <v>25</v>
      </c>
      <c r="E51">
        <v>5</v>
      </c>
      <c r="F51" t="s">
        <v>6683</v>
      </c>
      <c r="G51" s="25">
        <v>44057</v>
      </c>
    </row>
    <row r="52" spans="1:7" x14ac:dyDescent="0.3">
      <c r="A52">
        <v>-33.50206</v>
      </c>
      <c r="B52">
        <v>138.07753</v>
      </c>
      <c r="C52" t="s">
        <v>6681</v>
      </c>
      <c r="D52">
        <v>121</v>
      </c>
      <c r="E52">
        <v>53</v>
      </c>
      <c r="F52" t="s">
        <v>6683</v>
      </c>
      <c r="G52" s="25">
        <v>44057</v>
      </c>
    </row>
    <row r="53" spans="1:7" x14ac:dyDescent="0.3">
      <c r="A53">
        <v>-33.501989999999999</v>
      </c>
      <c r="B53">
        <v>138.07762</v>
      </c>
      <c r="C53" t="s">
        <v>6681</v>
      </c>
      <c r="D53">
        <v>81</v>
      </c>
      <c r="E53">
        <v>54</v>
      </c>
      <c r="F53" t="s">
        <v>6683</v>
      </c>
      <c r="G53" s="25">
        <v>44057</v>
      </c>
    </row>
    <row r="54" spans="1:7" x14ac:dyDescent="0.3">
      <c r="A54">
        <v>-33.501989999999999</v>
      </c>
      <c r="B54">
        <v>138.07762</v>
      </c>
      <c r="C54" t="s">
        <v>6681</v>
      </c>
      <c r="D54">
        <v>145</v>
      </c>
      <c r="E54">
        <v>120</v>
      </c>
      <c r="F54" t="s">
        <v>6683</v>
      </c>
      <c r="G54" s="25">
        <v>44057</v>
      </c>
    </row>
    <row r="55" spans="1:7" x14ac:dyDescent="0.3">
      <c r="A55">
        <v>-33.502020000000002</v>
      </c>
      <c r="B55">
        <v>138.07767999999999</v>
      </c>
      <c r="C55" t="s">
        <v>6681</v>
      </c>
      <c r="D55">
        <v>151</v>
      </c>
      <c r="E55">
        <v>114</v>
      </c>
      <c r="F55" t="s">
        <v>6683</v>
      </c>
      <c r="G55" s="25">
        <v>44057</v>
      </c>
    </row>
    <row r="56" spans="1:7" x14ac:dyDescent="0.3">
      <c r="A56">
        <v>-33.502020000000002</v>
      </c>
      <c r="B56">
        <v>138.07767999999999</v>
      </c>
      <c r="C56" t="s">
        <v>6681</v>
      </c>
      <c r="D56">
        <v>16</v>
      </c>
      <c r="E56">
        <v>7</v>
      </c>
      <c r="F56" t="s">
        <v>6683</v>
      </c>
      <c r="G56" s="25">
        <v>44057</v>
      </c>
    </row>
    <row r="57" spans="1:7" x14ac:dyDescent="0.3">
      <c r="A57">
        <v>-33.502020000000002</v>
      </c>
      <c r="B57">
        <v>138.07767999999999</v>
      </c>
      <c r="C57" t="s">
        <v>6681</v>
      </c>
      <c r="D57">
        <v>73</v>
      </c>
      <c r="E57">
        <v>13</v>
      </c>
      <c r="F57" t="s">
        <v>6683</v>
      </c>
      <c r="G57" s="25">
        <v>44057</v>
      </c>
    </row>
    <row r="58" spans="1:7" x14ac:dyDescent="0.3">
      <c r="A58">
        <v>-33.50206</v>
      </c>
      <c r="B58">
        <v>138.07760999999999</v>
      </c>
      <c r="C58" t="s">
        <v>6681</v>
      </c>
      <c r="D58">
        <v>60</v>
      </c>
      <c r="E58">
        <v>17</v>
      </c>
      <c r="F58" t="s">
        <v>6683</v>
      </c>
      <c r="G58" s="25">
        <v>44057</v>
      </c>
    </row>
    <row r="59" spans="1:7" x14ac:dyDescent="0.3">
      <c r="A59">
        <v>-33.50188</v>
      </c>
      <c r="B59">
        <v>138.0779</v>
      </c>
      <c r="C59" t="s">
        <v>6681</v>
      </c>
      <c r="D59">
        <v>81</v>
      </c>
      <c r="E59">
        <v>62</v>
      </c>
      <c r="F59" t="s">
        <v>6683</v>
      </c>
      <c r="G59" s="25">
        <v>44057</v>
      </c>
    </row>
    <row r="60" spans="1:7" x14ac:dyDescent="0.3">
      <c r="A60">
        <v>-33.50188</v>
      </c>
      <c r="B60">
        <v>138.0779</v>
      </c>
      <c r="C60" t="s">
        <v>6681</v>
      </c>
      <c r="D60">
        <v>66</v>
      </c>
      <c r="E60">
        <v>36</v>
      </c>
      <c r="F60" t="s">
        <v>6683</v>
      </c>
      <c r="G60" s="25">
        <v>44057</v>
      </c>
    </row>
    <row r="61" spans="1:7" x14ac:dyDescent="0.3">
      <c r="A61">
        <v>-33.50188</v>
      </c>
      <c r="B61">
        <v>138.0779</v>
      </c>
      <c r="C61" t="s">
        <v>6681</v>
      </c>
      <c r="D61">
        <v>87</v>
      </c>
      <c r="E61">
        <v>50</v>
      </c>
      <c r="F61" t="s">
        <v>6683</v>
      </c>
      <c r="G61" s="25">
        <v>44057</v>
      </c>
    </row>
    <row r="62" spans="1:7" x14ac:dyDescent="0.3">
      <c r="A62">
        <v>-33.501869999999997</v>
      </c>
      <c r="B62">
        <v>138.07787999999999</v>
      </c>
      <c r="C62" t="s">
        <v>6680</v>
      </c>
      <c r="D62">
        <v>153</v>
      </c>
      <c r="E62">
        <v>112</v>
      </c>
      <c r="F62" t="s">
        <v>6683</v>
      </c>
      <c r="G62" s="25">
        <v>44057</v>
      </c>
    </row>
    <row r="63" spans="1:7" x14ac:dyDescent="0.3">
      <c r="A63">
        <v>-33.501820000000002</v>
      </c>
      <c r="B63">
        <v>138.07793000000001</v>
      </c>
      <c r="C63" t="s">
        <v>6679</v>
      </c>
      <c r="D63">
        <v>150</v>
      </c>
      <c r="E63">
        <v>114</v>
      </c>
      <c r="F63" t="s">
        <v>6683</v>
      </c>
      <c r="G63" s="25">
        <v>44057</v>
      </c>
    </row>
    <row r="64" spans="1:7" x14ac:dyDescent="0.3">
      <c r="A64">
        <v>-33.501820000000002</v>
      </c>
      <c r="B64">
        <v>138.07784000000001</v>
      </c>
      <c r="C64" t="s">
        <v>6680</v>
      </c>
      <c r="D64">
        <v>107</v>
      </c>
      <c r="E64">
        <v>77</v>
      </c>
      <c r="F64" t="s">
        <v>6683</v>
      </c>
      <c r="G64" s="25">
        <v>44057</v>
      </c>
    </row>
    <row r="65" spans="1:7" x14ac:dyDescent="0.3">
      <c r="A65">
        <v>-33.501829999999998</v>
      </c>
      <c r="B65">
        <v>138.07782</v>
      </c>
      <c r="C65" t="s">
        <v>6679</v>
      </c>
      <c r="D65">
        <v>124</v>
      </c>
      <c r="E65">
        <v>95</v>
      </c>
      <c r="F65" t="s">
        <v>6683</v>
      </c>
      <c r="G65" s="25">
        <v>44057</v>
      </c>
    </row>
    <row r="66" spans="1:7" x14ac:dyDescent="0.3">
      <c r="A66">
        <v>-33.501820000000002</v>
      </c>
      <c r="B66">
        <v>138.07776999999999</v>
      </c>
      <c r="C66" t="s">
        <v>6679</v>
      </c>
      <c r="D66">
        <v>155</v>
      </c>
      <c r="E66">
        <v>151</v>
      </c>
      <c r="F66" t="s">
        <v>6683</v>
      </c>
      <c r="G66" s="25">
        <v>44057</v>
      </c>
    </row>
    <row r="67" spans="1:7" x14ac:dyDescent="0.3">
      <c r="A67">
        <v>-33.501829999999998</v>
      </c>
      <c r="B67">
        <v>138.07774000000001</v>
      </c>
      <c r="C67" t="s">
        <v>6680</v>
      </c>
      <c r="D67">
        <v>157</v>
      </c>
      <c r="E67">
        <v>173</v>
      </c>
      <c r="F67" t="s">
        <v>6683</v>
      </c>
      <c r="G67" s="25">
        <v>44057</v>
      </c>
    </row>
    <row r="68" spans="1:7" x14ac:dyDescent="0.3">
      <c r="A68">
        <v>-33.501829999999998</v>
      </c>
      <c r="B68">
        <v>138.07776000000001</v>
      </c>
      <c r="C68" t="s">
        <v>6679</v>
      </c>
      <c r="D68">
        <v>119</v>
      </c>
      <c r="E68">
        <v>100</v>
      </c>
      <c r="F68" t="s">
        <v>6683</v>
      </c>
      <c r="G68" s="25">
        <v>44057</v>
      </c>
    </row>
    <row r="69" spans="1:7" x14ac:dyDescent="0.3">
      <c r="A69">
        <v>-33.501860000000001</v>
      </c>
      <c r="B69">
        <v>138.07771</v>
      </c>
      <c r="C69" t="s">
        <v>6681</v>
      </c>
      <c r="D69">
        <v>38</v>
      </c>
      <c r="E69">
        <v>19</v>
      </c>
      <c r="F69" t="s">
        <v>6683</v>
      </c>
      <c r="G69" s="25">
        <v>44057</v>
      </c>
    </row>
    <row r="70" spans="1:7" x14ac:dyDescent="0.3">
      <c r="A70">
        <v>-33.501899999999999</v>
      </c>
      <c r="B70">
        <v>138.07769999999999</v>
      </c>
      <c r="C70" t="s">
        <v>6680</v>
      </c>
      <c r="D70">
        <v>140</v>
      </c>
      <c r="E70">
        <v>147</v>
      </c>
      <c r="F70" t="s">
        <v>6683</v>
      </c>
      <c r="G70" s="25">
        <v>44057</v>
      </c>
    </row>
    <row r="71" spans="1:7" x14ac:dyDescent="0.3">
      <c r="A71">
        <v>-33.502009999999999</v>
      </c>
      <c r="B71">
        <v>138.07758000000001</v>
      </c>
      <c r="C71" t="s">
        <v>6679</v>
      </c>
      <c r="D71">
        <v>145</v>
      </c>
      <c r="E71">
        <v>89</v>
      </c>
      <c r="F71" t="s">
        <v>6683</v>
      </c>
      <c r="G71" s="25">
        <v>44057</v>
      </c>
    </row>
    <row r="72" spans="1:7" x14ac:dyDescent="0.3">
      <c r="A72">
        <v>-33.501820000000002</v>
      </c>
      <c r="B72">
        <v>138.07767999999999</v>
      </c>
      <c r="C72" t="s">
        <v>6681</v>
      </c>
      <c r="D72">
        <v>77</v>
      </c>
      <c r="E72">
        <v>32</v>
      </c>
      <c r="F72" t="s">
        <v>6683</v>
      </c>
      <c r="G72" s="25">
        <v>44057</v>
      </c>
    </row>
    <row r="73" spans="1:7" x14ac:dyDescent="0.3">
      <c r="A73">
        <v>-33.501809999999999</v>
      </c>
      <c r="B73">
        <v>138.07767000000001</v>
      </c>
      <c r="C73" t="s">
        <v>6681</v>
      </c>
      <c r="D73">
        <v>34</v>
      </c>
      <c r="E73">
        <v>11</v>
      </c>
      <c r="F73" t="s">
        <v>6683</v>
      </c>
      <c r="G73" s="25">
        <v>44057</v>
      </c>
    </row>
    <row r="74" spans="1:7" x14ac:dyDescent="0.3">
      <c r="A74">
        <v>-33.501800000000003</v>
      </c>
      <c r="B74">
        <v>138.07764</v>
      </c>
      <c r="C74" t="s">
        <v>6681</v>
      </c>
      <c r="D74">
        <v>36</v>
      </c>
      <c r="E74">
        <v>9</v>
      </c>
      <c r="F74" t="s">
        <v>6683</v>
      </c>
      <c r="G74" s="25">
        <v>44057</v>
      </c>
    </row>
    <row r="75" spans="1:7" x14ac:dyDescent="0.3">
      <c r="A75">
        <v>-33.501800000000003</v>
      </c>
      <c r="B75">
        <v>138.07764</v>
      </c>
      <c r="C75" t="s">
        <v>6679</v>
      </c>
      <c r="D75">
        <v>118</v>
      </c>
      <c r="E75">
        <v>66</v>
      </c>
      <c r="F75" t="s">
        <v>6683</v>
      </c>
      <c r="G75" s="25">
        <v>44057</v>
      </c>
    </row>
    <row r="76" spans="1:7" x14ac:dyDescent="0.3">
      <c r="A76">
        <v>-33.501800000000003</v>
      </c>
      <c r="B76">
        <v>138.07764</v>
      </c>
      <c r="C76" t="s">
        <v>6679</v>
      </c>
      <c r="D76">
        <v>95</v>
      </c>
      <c r="E76">
        <v>70</v>
      </c>
      <c r="F76" t="s">
        <v>6683</v>
      </c>
      <c r="G76" s="25">
        <v>44057</v>
      </c>
    </row>
    <row r="77" spans="1:7" x14ac:dyDescent="0.3">
      <c r="A77">
        <v>-33.501759999999997</v>
      </c>
      <c r="B77">
        <v>138.07767000000001</v>
      </c>
      <c r="C77" t="s">
        <v>6679</v>
      </c>
      <c r="D77">
        <v>106</v>
      </c>
      <c r="E77">
        <v>76</v>
      </c>
      <c r="F77" t="s">
        <v>6683</v>
      </c>
      <c r="G77" s="25">
        <v>44057</v>
      </c>
    </row>
    <row r="78" spans="1:7" x14ac:dyDescent="0.3">
      <c r="A78">
        <v>-33.50177</v>
      </c>
      <c r="B78">
        <v>138.07758999999999</v>
      </c>
      <c r="C78" t="s">
        <v>6679</v>
      </c>
      <c r="D78">
        <v>106</v>
      </c>
      <c r="E78">
        <v>76</v>
      </c>
      <c r="F78" t="s">
        <v>6683</v>
      </c>
      <c r="G78" s="25">
        <v>44057</v>
      </c>
    </row>
    <row r="79" spans="1:7" x14ac:dyDescent="0.3">
      <c r="A79">
        <v>-33.501779999999997</v>
      </c>
      <c r="B79">
        <v>138.07758000000001</v>
      </c>
      <c r="C79" t="s">
        <v>6680</v>
      </c>
      <c r="D79">
        <v>191</v>
      </c>
      <c r="E79">
        <v>126</v>
      </c>
      <c r="F79" t="s">
        <v>6683</v>
      </c>
      <c r="G79" s="25">
        <v>44057</v>
      </c>
    </row>
    <row r="80" spans="1:7" x14ac:dyDescent="0.3">
      <c r="A80">
        <v>-33.501840000000001</v>
      </c>
      <c r="B80">
        <v>138.07750999999999</v>
      </c>
      <c r="C80" t="s">
        <v>6681</v>
      </c>
      <c r="D80">
        <v>44</v>
      </c>
      <c r="E80">
        <v>26</v>
      </c>
      <c r="F80" t="s">
        <v>6683</v>
      </c>
      <c r="G80" s="25">
        <v>44057</v>
      </c>
    </row>
    <row r="81" spans="1:7" x14ac:dyDescent="0.3">
      <c r="A81">
        <v>-33.501559999999998</v>
      </c>
      <c r="B81">
        <v>138.07784000000001</v>
      </c>
      <c r="C81" t="s">
        <v>6681</v>
      </c>
      <c r="D81">
        <v>27</v>
      </c>
      <c r="E81">
        <v>9</v>
      </c>
      <c r="F81" t="s">
        <v>6683</v>
      </c>
      <c r="G81" s="25">
        <v>44057</v>
      </c>
    </row>
    <row r="82" spans="1:7" x14ac:dyDescent="0.3">
      <c r="A82">
        <v>-33.501559999999998</v>
      </c>
      <c r="B82">
        <v>138.07784000000001</v>
      </c>
      <c r="C82" t="s">
        <v>6681</v>
      </c>
      <c r="D82">
        <v>38</v>
      </c>
      <c r="E82">
        <v>6</v>
      </c>
      <c r="F82" t="s">
        <v>6683</v>
      </c>
      <c r="G82" s="25">
        <v>44057</v>
      </c>
    </row>
    <row r="83" spans="1:7" x14ac:dyDescent="0.3">
      <c r="A83">
        <v>-33.501600000000003</v>
      </c>
      <c r="B83">
        <v>138.0778</v>
      </c>
      <c r="C83" t="s">
        <v>6680</v>
      </c>
      <c r="D83">
        <v>82</v>
      </c>
      <c r="E83">
        <v>52</v>
      </c>
      <c r="F83" t="s">
        <v>6683</v>
      </c>
      <c r="G83" s="25">
        <v>44057</v>
      </c>
    </row>
    <row r="84" spans="1:7" x14ac:dyDescent="0.3">
      <c r="A84">
        <v>-33.501579999999997</v>
      </c>
      <c r="B84">
        <v>138.07778999999999</v>
      </c>
      <c r="C84" t="s">
        <v>6681</v>
      </c>
      <c r="D84">
        <v>20</v>
      </c>
      <c r="E84">
        <v>32</v>
      </c>
      <c r="F84" t="s">
        <v>6683</v>
      </c>
      <c r="G84" s="25">
        <v>44057</v>
      </c>
    </row>
    <row r="85" spans="1:7" x14ac:dyDescent="0.3">
      <c r="A85">
        <v>-33.501660000000001</v>
      </c>
      <c r="B85">
        <v>138.07776000000001</v>
      </c>
      <c r="C85" t="s">
        <v>6681</v>
      </c>
      <c r="D85">
        <v>46</v>
      </c>
      <c r="E85">
        <v>23</v>
      </c>
      <c r="F85" t="s">
        <v>6683</v>
      </c>
      <c r="G85" s="25">
        <v>44057</v>
      </c>
    </row>
    <row r="86" spans="1:7" x14ac:dyDescent="0.3">
      <c r="A86">
        <v>-33.501690000000004</v>
      </c>
      <c r="B86">
        <v>138.07776000000001</v>
      </c>
      <c r="C86" t="s">
        <v>6681</v>
      </c>
      <c r="D86">
        <v>44</v>
      </c>
      <c r="E86">
        <v>22</v>
      </c>
      <c r="F86" t="s">
        <v>6683</v>
      </c>
      <c r="G86" s="25">
        <v>44057</v>
      </c>
    </row>
    <row r="87" spans="1:7" x14ac:dyDescent="0.3">
      <c r="A87">
        <v>-33.501640000000002</v>
      </c>
      <c r="B87">
        <v>138.07794000000001</v>
      </c>
      <c r="C87" t="s">
        <v>6679</v>
      </c>
      <c r="D87">
        <v>113</v>
      </c>
      <c r="E87">
        <v>90</v>
      </c>
      <c r="F87" t="s">
        <v>6683</v>
      </c>
      <c r="G87" s="25">
        <v>44057</v>
      </c>
    </row>
    <row r="88" spans="1:7" x14ac:dyDescent="0.3">
      <c r="A88">
        <v>-33.501649999999998</v>
      </c>
      <c r="B88">
        <v>138.078</v>
      </c>
      <c r="C88" t="s">
        <v>6681</v>
      </c>
      <c r="D88">
        <v>83</v>
      </c>
      <c r="E88">
        <v>67</v>
      </c>
      <c r="F88" t="s">
        <v>6683</v>
      </c>
      <c r="G88" s="25">
        <v>44057</v>
      </c>
    </row>
    <row r="89" spans="1:7" x14ac:dyDescent="0.3">
      <c r="A89">
        <v>-33.5017</v>
      </c>
      <c r="B89">
        <v>138.07795999999999</v>
      </c>
      <c r="C89" t="s">
        <v>6681</v>
      </c>
      <c r="D89">
        <v>82</v>
      </c>
      <c r="E89">
        <v>45</v>
      </c>
      <c r="F89" t="s">
        <v>6683</v>
      </c>
      <c r="G89" s="25">
        <v>44057</v>
      </c>
    </row>
    <row r="90" spans="1:7" x14ac:dyDescent="0.3">
      <c r="A90">
        <v>-33.5017</v>
      </c>
      <c r="B90">
        <v>138.07795999999999</v>
      </c>
      <c r="C90" t="s">
        <v>6680</v>
      </c>
      <c r="D90">
        <v>170</v>
      </c>
      <c r="E90">
        <v>278</v>
      </c>
      <c r="F90" t="s">
        <v>6683</v>
      </c>
      <c r="G90" s="25">
        <v>44057</v>
      </c>
    </row>
    <row r="91" spans="1:7" x14ac:dyDescent="0.3">
      <c r="A91">
        <v>-33.5017</v>
      </c>
      <c r="B91">
        <v>138.07795999999999</v>
      </c>
      <c r="C91" t="s">
        <v>6680</v>
      </c>
      <c r="D91">
        <v>157</v>
      </c>
      <c r="E91">
        <v>164</v>
      </c>
      <c r="F91" t="s">
        <v>6683</v>
      </c>
      <c r="G91" s="25">
        <v>44057</v>
      </c>
    </row>
    <row r="92" spans="1:7" x14ac:dyDescent="0.3">
      <c r="A92">
        <v>-33.50179</v>
      </c>
      <c r="B92">
        <v>138.07785000000001</v>
      </c>
      <c r="C92" t="s">
        <v>6681</v>
      </c>
      <c r="D92">
        <v>108</v>
      </c>
      <c r="E92">
        <v>52</v>
      </c>
      <c r="F92" t="s">
        <v>6683</v>
      </c>
      <c r="G92" s="25">
        <v>44057</v>
      </c>
    </row>
    <row r="93" spans="1:7" x14ac:dyDescent="0.3">
      <c r="A93">
        <v>-33.501800000000003</v>
      </c>
      <c r="B93">
        <v>138.07791</v>
      </c>
      <c r="C93" t="s">
        <v>6681</v>
      </c>
      <c r="D93">
        <v>32</v>
      </c>
      <c r="E93">
        <v>13</v>
      </c>
      <c r="F93" t="s">
        <v>6683</v>
      </c>
      <c r="G93" s="25">
        <v>44057</v>
      </c>
    </row>
    <row r="94" spans="1:7" x14ac:dyDescent="0.3">
      <c r="A94">
        <v>-33.501800000000003</v>
      </c>
      <c r="B94">
        <v>138.07791</v>
      </c>
      <c r="C94" t="s">
        <v>6681</v>
      </c>
      <c r="D94">
        <v>63</v>
      </c>
      <c r="E94">
        <v>49</v>
      </c>
      <c r="F94" t="s">
        <v>6683</v>
      </c>
      <c r="G94" s="25">
        <v>44057</v>
      </c>
    </row>
    <row r="95" spans="1:7" x14ac:dyDescent="0.3">
      <c r="A95">
        <v>-33.501800000000003</v>
      </c>
      <c r="B95">
        <v>138.07796999999999</v>
      </c>
      <c r="C95" t="s">
        <v>6680</v>
      </c>
      <c r="D95">
        <v>130</v>
      </c>
      <c r="E95">
        <v>90</v>
      </c>
      <c r="F95" t="s">
        <v>6683</v>
      </c>
      <c r="G95" s="25">
        <v>44057</v>
      </c>
    </row>
    <row r="96" spans="1:7" x14ac:dyDescent="0.3">
      <c r="A96">
        <v>-33.501800000000003</v>
      </c>
      <c r="B96">
        <v>138.07796999999999</v>
      </c>
      <c r="C96" t="s">
        <v>6679</v>
      </c>
      <c r="D96">
        <v>139</v>
      </c>
      <c r="E96">
        <v>92</v>
      </c>
      <c r="F96" t="s">
        <v>6683</v>
      </c>
      <c r="G96" s="25">
        <v>44057</v>
      </c>
    </row>
    <row r="97" spans="1:7" x14ac:dyDescent="0.3">
      <c r="A97">
        <v>-33.501800000000003</v>
      </c>
      <c r="B97">
        <v>138.07796999999999</v>
      </c>
      <c r="C97" t="s">
        <v>6679</v>
      </c>
      <c r="D97">
        <v>190</v>
      </c>
      <c r="E97">
        <v>144</v>
      </c>
      <c r="F97" t="s">
        <v>6683</v>
      </c>
      <c r="G97" s="25">
        <v>44057</v>
      </c>
    </row>
    <row r="98" spans="1:7" x14ac:dyDescent="0.3">
      <c r="A98">
        <v>-33.50179</v>
      </c>
      <c r="B98">
        <v>138.07796999999999</v>
      </c>
      <c r="C98" t="s">
        <v>6680</v>
      </c>
      <c r="D98">
        <v>167</v>
      </c>
      <c r="E98">
        <v>180</v>
      </c>
      <c r="F98" t="s">
        <v>6683</v>
      </c>
      <c r="G98" s="25">
        <v>44057</v>
      </c>
    </row>
    <row r="99" spans="1:7" x14ac:dyDescent="0.3">
      <c r="A99">
        <v>-33.501739999999998</v>
      </c>
      <c r="B99">
        <v>138.078</v>
      </c>
      <c r="C99" t="s">
        <v>6680</v>
      </c>
      <c r="D99">
        <v>148</v>
      </c>
      <c r="E99">
        <v>102</v>
      </c>
      <c r="F99" t="s">
        <v>6683</v>
      </c>
      <c r="G99" s="25">
        <v>44057</v>
      </c>
    </row>
    <row r="100" spans="1:7" x14ac:dyDescent="0.3">
      <c r="A100">
        <v>-33.501750000000001</v>
      </c>
      <c r="B100">
        <v>138.07803000000001</v>
      </c>
      <c r="C100" t="s">
        <v>6679</v>
      </c>
      <c r="D100">
        <v>181</v>
      </c>
      <c r="E100">
        <v>162</v>
      </c>
      <c r="F100" t="s">
        <v>6683</v>
      </c>
      <c r="G100" s="25">
        <v>44057</v>
      </c>
    </row>
    <row r="101" spans="1:7" x14ac:dyDescent="0.3">
      <c r="A101">
        <v>-33.501739999999998</v>
      </c>
      <c r="B101">
        <v>138.07804999999999</v>
      </c>
      <c r="C101" t="s">
        <v>6679</v>
      </c>
      <c r="D101">
        <v>158</v>
      </c>
      <c r="E101">
        <v>157</v>
      </c>
      <c r="F101" t="s">
        <v>6683</v>
      </c>
      <c r="G101" s="25">
        <v>44057</v>
      </c>
    </row>
    <row r="102" spans="1:7" x14ac:dyDescent="0.3">
      <c r="A102">
        <v>-33.501739999999998</v>
      </c>
      <c r="B102">
        <v>138.07804999999999</v>
      </c>
      <c r="C102" t="s">
        <v>6681</v>
      </c>
      <c r="D102">
        <v>28</v>
      </c>
      <c r="E102">
        <v>13</v>
      </c>
      <c r="F102" t="s">
        <v>6683</v>
      </c>
      <c r="G102" s="25">
        <v>44057</v>
      </c>
    </row>
    <row r="103" spans="1:7" x14ac:dyDescent="0.3">
      <c r="A103">
        <v>-33.501710000000003</v>
      </c>
      <c r="B103">
        <v>138.07809</v>
      </c>
      <c r="C103" t="s">
        <v>6680</v>
      </c>
      <c r="D103">
        <v>140</v>
      </c>
      <c r="E103">
        <v>83</v>
      </c>
      <c r="F103" t="s">
        <v>6683</v>
      </c>
      <c r="G103" s="25">
        <v>44057</v>
      </c>
    </row>
    <row r="104" spans="1:7" x14ac:dyDescent="0.3">
      <c r="A104">
        <v>-33.501710000000003</v>
      </c>
      <c r="B104">
        <v>138.07812000000001</v>
      </c>
      <c r="C104" t="s">
        <v>6680</v>
      </c>
      <c r="D104">
        <v>173</v>
      </c>
      <c r="E104">
        <v>122</v>
      </c>
      <c r="F104" t="s">
        <v>6683</v>
      </c>
      <c r="G104" s="25">
        <v>44057</v>
      </c>
    </row>
    <row r="105" spans="1:7" x14ac:dyDescent="0.3">
      <c r="A105">
        <v>-33.501710000000003</v>
      </c>
      <c r="B105">
        <v>138.07812000000001</v>
      </c>
      <c r="C105" t="s">
        <v>6681</v>
      </c>
      <c r="D105">
        <v>100</v>
      </c>
      <c r="E105">
        <v>45</v>
      </c>
      <c r="F105" t="s">
        <v>6683</v>
      </c>
      <c r="G105" s="25">
        <v>44057</v>
      </c>
    </row>
    <row r="106" spans="1:7" x14ac:dyDescent="0.3">
      <c r="A106">
        <v>-33.501640000000002</v>
      </c>
      <c r="B106">
        <v>138.07812000000001</v>
      </c>
      <c r="C106" t="s">
        <v>6681</v>
      </c>
      <c r="D106">
        <v>77</v>
      </c>
      <c r="E106">
        <v>31</v>
      </c>
      <c r="F106" t="s">
        <v>6683</v>
      </c>
      <c r="G106" s="25">
        <v>44057</v>
      </c>
    </row>
    <row r="107" spans="1:7" x14ac:dyDescent="0.3">
      <c r="A107">
        <v>-33.501629999999999</v>
      </c>
      <c r="B107">
        <v>138.07809</v>
      </c>
      <c r="C107" t="s">
        <v>6680</v>
      </c>
      <c r="D107">
        <v>72</v>
      </c>
      <c r="E107">
        <v>64</v>
      </c>
      <c r="F107" t="s">
        <v>6683</v>
      </c>
      <c r="G107" s="25">
        <v>44057</v>
      </c>
    </row>
    <row r="108" spans="1:7" x14ac:dyDescent="0.3">
      <c r="A108">
        <v>-33.501629999999999</v>
      </c>
      <c r="B108">
        <v>138.07809</v>
      </c>
      <c r="C108" t="s">
        <v>6681</v>
      </c>
      <c r="D108">
        <v>31</v>
      </c>
      <c r="E108">
        <v>11</v>
      </c>
      <c r="F108" t="s">
        <v>6683</v>
      </c>
      <c r="G108" s="25">
        <v>44057</v>
      </c>
    </row>
    <row r="109" spans="1:7" x14ac:dyDescent="0.3">
      <c r="A109">
        <v>-33.501629999999999</v>
      </c>
      <c r="B109">
        <v>138.07809</v>
      </c>
      <c r="C109" t="s">
        <v>6681</v>
      </c>
      <c r="D109">
        <v>10</v>
      </c>
      <c r="E109">
        <v>4</v>
      </c>
      <c r="F109" t="s">
        <v>6683</v>
      </c>
      <c r="G109" s="25">
        <v>44057</v>
      </c>
    </row>
    <row r="110" spans="1:7" x14ac:dyDescent="0.3">
      <c r="A110">
        <v>-33.501620000000003</v>
      </c>
      <c r="B110">
        <v>138.07808</v>
      </c>
      <c r="C110" t="s">
        <v>6679</v>
      </c>
      <c r="D110">
        <v>127</v>
      </c>
      <c r="E110">
        <v>98</v>
      </c>
      <c r="F110" t="s">
        <v>6683</v>
      </c>
      <c r="G110" s="25">
        <v>44057</v>
      </c>
    </row>
    <row r="111" spans="1:7" x14ac:dyDescent="0.3">
      <c r="A111">
        <v>-33.501719999999999</v>
      </c>
      <c r="B111">
        <v>138.07819000000001</v>
      </c>
      <c r="C111" t="s">
        <v>6679</v>
      </c>
      <c r="D111">
        <v>160</v>
      </c>
      <c r="E111">
        <v>120</v>
      </c>
      <c r="F111" t="s">
        <v>6683</v>
      </c>
      <c r="G111" s="25">
        <v>44057</v>
      </c>
    </row>
    <row r="112" spans="1:7" x14ac:dyDescent="0.3">
      <c r="A112">
        <v>-33.501719999999999</v>
      </c>
      <c r="B112">
        <v>138.07819000000001</v>
      </c>
      <c r="C112" t="s">
        <v>6681</v>
      </c>
      <c r="D112">
        <v>42</v>
      </c>
      <c r="E112">
        <v>11</v>
      </c>
      <c r="F112" t="s">
        <v>6683</v>
      </c>
      <c r="G112" s="25">
        <v>44057</v>
      </c>
    </row>
    <row r="113" spans="1:7" x14ac:dyDescent="0.3">
      <c r="A113">
        <v>-33.50177</v>
      </c>
      <c r="B113">
        <v>138.07817</v>
      </c>
      <c r="C113" t="s">
        <v>6679</v>
      </c>
      <c r="D113">
        <v>118</v>
      </c>
      <c r="E113">
        <v>126</v>
      </c>
      <c r="F113" t="s">
        <v>6683</v>
      </c>
      <c r="G113" s="25">
        <v>44057</v>
      </c>
    </row>
    <row r="114" spans="1:7" x14ac:dyDescent="0.3">
      <c r="A114">
        <v>-33.50179</v>
      </c>
      <c r="B114">
        <v>138.07813999999999</v>
      </c>
      <c r="C114" t="s">
        <v>6680</v>
      </c>
      <c r="D114">
        <v>138</v>
      </c>
      <c r="E114">
        <v>97</v>
      </c>
      <c r="F114" t="s">
        <v>6683</v>
      </c>
      <c r="G114" s="25">
        <v>44057</v>
      </c>
    </row>
    <row r="115" spans="1:7" x14ac:dyDescent="0.3">
      <c r="A115">
        <v>-33.50179</v>
      </c>
      <c r="B115">
        <v>138.07813999999999</v>
      </c>
      <c r="C115" t="s">
        <v>6680</v>
      </c>
      <c r="D115">
        <v>187</v>
      </c>
      <c r="E115">
        <v>91</v>
      </c>
      <c r="F115" t="s">
        <v>6683</v>
      </c>
      <c r="G115" s="25">
        <v>44057</v>
      </c>
    </row>
    <row r="116" spans="1:7" x14ac:dyDescent="0.3">
      <c r="A116">
        <v>-33.50179</v>
      </c>
      <c r="B116">
        <v>138.07813999999999</v>
      </c>
      <c r="C116" t="s">
        <v>6681</v>
      </c>
      <c r="D116">
        <v>28</v>
      </c>
      <c r="E116">
        <v>17</v>
      </c>
      <c r="F116" t="s">
        <v>6683</v>
      </c>
      <c r="G116" s="25">
        <v>44057</v>
      </c>
    </row>
    <row r="117" spans="1:7" x14ac:dyDescent="0.3">
      <c r="A117">
        <v>-33.501800000000003</v>
      </c>
      <c r="B117">
        <v>138.07811000000001</v>
      </c>
      <c r="C117" t="s">
        <v>6679</v>
      </c>
      <c r="D117">
        <v>140</v>
      </c>
      <c r="E117">
        <v>104</v>
      </c>
      <c r="F117" t="s">
        <v>6683</v>
      </c>
      <c r="G117" s="25">
        <v>44057</v>
      </c>
    </row>
    <row r="118" spans="1:7" x14ac:dyDescent="0.3">
      <c r="A118">
        <v>-33.501800000000003</v>
      </c>
      <c r="B118">
        <v>138.07811000000001</v>
      </c>
      <c r="C118" t="s">
        <v>6679</v>
      </c>
      <c r="D118">
        <v>88</v>
      </c>
      <c r="E118">
        <v>65</v>
      </c>
      <c r="F118" t="s">
        <v>6683</v>
      </c>
      <c r="G118" s="25">
        <v>44057</v>
      </c>
    </row>
    <row r="119" spans="1:7" x14ac:dyDescent="0.3">
      <c r="A119">
        <v>-33.501860000000001</v>
      </c>
      <c r="B119">
        <v>138.07804999999999</v>
      </c>
      <c r="C119" t="s">
        <v>6680</v>
      </c>
      <c r="D119">
        <v>150</v>
      </c>
      <c r="E119">
        <v>84</v>
      </c>
      <c r="F119" t="s">
        <v>6683</v>
      </c>
      <c r="G119" s="25">
        <v>44057</v>
      </c>
    </row>
    <row r="120" spans="1:7" x14ac:dyDescent="0.3">
      <c r="A120">
        <v>-33.502189999999999</v>
      </c>
      <c r="B120">
        <v>138.07693</v>
      </c>
      <c r="C120" t="s">
        <v>6681</v>
      </c>
      <c r="D120">
        <v>60</v>
      </c>
      <c r="E120">
        <v>42</v>
      </c>
      <c r="F120" t="s">
        <v>6683</v>
      </c>
      <c r="G120" s="25">
        <v>44057</v>
      </c>
    </row>
    <row r="121" spans="1:7" x14ac:dyDescent="0.3">
      <c r="A121">
        <v>-33.502090000000003</v>
      </c>
      <c r="B121">
        <v>138.077</v>
      </c>
      <c r="C121" t="s">
        <v>6680</v>
      </c>
      <c r="D121">
        <v>119</v>
      </c>
      <c r="E121">
        <v>60</v>
      </c>
      <c r="F121" t="s">
        <v>6683</v>
      </c>
      <c r="G121" s="25">
        <v>44057</v>
      </c>
    </row>
    <row r="122" spans="1:7" x14ac:dyDescent="0.3">
      <c r="A122">
        <v>-33.502090000000003</v>
      </c>
      <c r="B122">
        <v>138.077</v>
      </c>
      <c r="C122" t="s">
        <v>6681</v>
      </c>
      <c r="D122">
        <v>66</v>
      </c>
      <c r="E122">
        <v>22</v>
      </c>
      <c r="F122" t="s">
        <v>6683</v>
      </c>
      <c r="G122" s="25">
        <v>44057</v>
      </c>
    </row>
    <row r="123" spans="1:7" x14ac:dyDescent="0.3">
      <c r="A123">
        <v>-33.502090000000003</v>
      </c>
      <c r="B123">
        <v>138.077</v>
      </c>
      <c r="C123" t="s">
        <v>6679</v>
      </c>
      <c r="D123">
        <v>133</v>
      </c>
      <c r="E123">
        <v>160</v>
      </c>
      <c r="F123" t="s">
        <v>6683</v>
      </c>
      <c r="G123" s="25">
        <v>44057</v>
      </c>
    </row>
    <row r="124" spans="1:7" x14ac:dyDescent="0.3">
      <c r="A124">
        <v>-33.502020000000002</v>
      </c>
      <c r="B124">
        <v>138.07705999999999</v>
      </c>
      <c r="C124" t="s">
        <v>6680</v>
      </c>
      <c r="D124">
        <v>129</v>
      </c>
      <c r="E124">
        <v>134</v>
      </c>
      <c r="F124" t="s">
        <v>6683</v>
      </c>
      <c r="G124" s="25">
        <v>44057</v>
      </c>
    </row>
    <row r="125" spans="1:7" x14ac:dyDescent="0.3">
      <c r="A125">
        <v>-33.502040000000001</v>
      </c>
      <c r="B125">
        <v>138.07718</v>
      </c>
      <c r="C125" t="s">
        <v>6680</v>
      </c>
      <c r="D125">
        <v>134</v>
      </c>
      <c r="E125">
        <v>145</v>
      </c>
      <c r="F125" t="s">
        <v>6683</v>
      </c>
      <c r="G125" s="25">
        <v>44057</v>
      </c>
    </row>
    <row r="126" spans="1:7" x14ac:dyDescent="0.3">
      <c r="A126">
        <v>-33.50197</v>
      </c>
      <c r="B126">
        <v>138.07705999999999</v>
      </c>
      <c r="C126" t="s">
        <v>6680</v>
      </c>
      <c r="D126">
        <v>121</v>
      </c>
      <c r="E126">
        <v>132</v>
      </c>
      <c r="F126" t="s">
        <v>6683</v>
      </c>
      <c r="G126" s="25">
        <v>44057</v>
      </c>
    </row>
    <row r="127" spans="1:7" x14ac:dyDescent="0.3">
      <c r="A127">
        <v>-33.50197</v>
      </c>
      <c r="B127">
        <v>138.07705999999999</v>
      </c>
      <c r="C127" t="s">
        <v>6680</v>
      </c>
      <c r="D127">
        <v>184</v>
      </c>
      <c r="E127">
        <v>164</v>
      </c>
      <c r="F127" t="s">
        <v>6683</v>
      </c>
      <c r="G127" s="25">
        <v>44057</v>
      </c>
    </row>
    <row r="128" spans="1:7" x14ac:dyDescent="0.3">
      <c r="A128">
        <v>-33.502020000000002</v>
      </c>
      <c r="B128">
        <v>138.07697999999999</v>
      </c>
      <c r="C128" t="s">
        <v>6680</v>
      </c>
      <c r="D128">
        <v>129</v>
      </c>
      <c r="E128">
        <v>103</v>
      </c>
      <c r="F128" t="s">
        <v>6683</v>
      </c>
      <c r="G128" s="25">
        <v>44057</v>
      </c>
    </row>
    <row r="129" spans="1:7" x14ac:dyDescent="0.3">
      <c r="A129">
        <v>-33.502049999999997</v>
      </c>
      <c r="B129">
        <v>138.07695000000001</v>
      </c>
      <c r="C129" t="s">
        <v>6680</v>
      </c>
      <c r="D129">
        <v>82</v>
      </c>
      <c r="E129">
        <v>57</v>
      </c>
      <c r="F129" t="s">
        <v>6683</v>
      </c>
      <c r="G129" s="25">
        <v>44057</v>
      </c>
    </row>
    <row r="130" spans="1:7" x14ac:dyDescent="0.3">
      <c r="A130">
        <v>-33.502040000000001</v>
      </c>
      <c r="B130">
        <v>138.07642999999999</v>
      </c>
      <c r="C130" t="s">
        <v>6681</v>
      </c>
      <c r="D130">
        <v>58</v>
      </c>
      <c r="E130">
        <v>23</v>
      </c>
      <c r="F130" t="s">
        <v>6683</v>
      </c>
      <c r="G130" s="25">
        <v>44057</v>
      </c>
    </row>
    <row r="131" spans="1:7" x14ac:dyDescent="0.3">
      <c r="A131">
        <v>-33.50206</v>
      </c>
      <c r="B131">
        <v>138.07679999999999</v>
      </c>
      <c r="C131" t="s">
        <v>6681</v>
      </c>
      <c r="D131">
        <v>72</v>
      </c>
      <c r="E131">
        <v>29</v>
      </c>
      <c r="F131" t="s">
        <v>6683</v>
      </c>
      <c r="G131" s="25">
        <v>44057</v>
      </c>
    </row>
    <row r="132" spans="1:7" x14ac:dyDescent="0.3">
      <c r="A132">
        <v>-33.501869999999997</v>
      </c>
      <c r="B132">
        <v>138.07692</v>
      </c>
      <c r="C132" t="s">
        <v>6679</v>
      </c>
      <c r="D132">
        <v>210</v>
      </c>
      <c r="E132">
        <v>258</v>
      </c>
      <c r="F132" t="s">
        <v>6683</v>
      </c>
      <c r="G132" s="25">
        <v>44057</v>
      </c>
    </row>
    <row r="133" spans="1:7" x14ac:dyDescent="0.3">
      <c r="A133">
        <v>-33.501089999999998</v>
      </c>
      <c r="B133">
        <v>138.07695000000001</v>
      </c>
      <c r="C133" t="s">
        <v>6679</v>
      </c>
      <c r="D133">
        <v>108</v>
      </c>
      <c r="E133">
        <v>99</v>
      </c>
      <c r="F133" t="s">
        <v>6683</v>
      </c>
      <c r="G133" s="25">
        <v>44057</v>
      </c>
    </row>
    <row r="134" spans="1:7" x14ac:dyDescent="0.3">
      <c r="A134">
        <v>-33.501899999999999</v>
      </c>
      <c r="B134">
        <v>138.07695000000001</v>
      </c>
      <c r="C134" t="s">
        <v>6681</v>
      </c>
      <c r="D134">
        <v>56</v>
      </c>
      <c r="E134">
        <v>30</v>
      </c>
      <c r="F134" t="s">
        <v>6683</v>
      </c>
      <c r="G134" s="25">
        <v>44057</v>
      </c>
    </row>
    <row r="135" spans="1:7" x14ac:dyDescent="0.3">
      <c r="A135">
        <v>-33.501829999999998</v>
      </c>
      <c r="B135">
        <v>138.07693</v>
      </c>
      <c r="C135" t="s">
        <v>6679</v>
      </c>
      <c r="D135">
        <v>168</v>
      </c>
      <c r="E135">
        <v>132</v>
      </c>
      <c r="F135" t="s">
        <v>6683</v>
      </c>
      <c r="G135" s="25">
        <v>44057</v>
      </c>
    </row>
    <row r="136" spans="1:7" x14ac:dyDescent="0.3">
      <c r="A136">
        <v>-33.501829999999998</v>
      </c>
      <c r="B136">
        <v>138.07693</v>
      </c>
      <c r="C136" t="s">
        <v>6680</v>
      </c>
      <c r="D136">
        <v>140</v>
      </c>
      <c r="E136">
        <v>84</v>
      </c>
      <c r="F136" t="s">
        <v>6683</v>
      </c>
      <c r="G136" s="25">
        <v>44057</v>
      </c>
    </row>
    <row r="137" spans="1:7" x14ac:dyDescent="0.3">
      <c r="A137">
        <v>-33.501829999999998</v>
      </c>
      <c r="B137">
        <v>138.07693</v>
      </c>
      <c r="C137" t="s">
        <v>6680</v>
      </c>
      <c r="D137">
        <v>150</v>
      </c>
      <c r="E137">
        <v>178</v>
      </c>
      <c r="F137" t="s">
        <v>6683</v>
      </c>
      <c r="G137" s="25">
        <v>44057</v>
      </c>
    </row>
    <row r="138" spans="1:7" x14ac:dyDescent="0.3">
      <c r="A138">
        <v>-33.501840000000001</v>
      </c>
      <c r="B138">
        <v>138.07688999999999</v>
      </c>
      <c r="C138" t="s">
        <v>6680</v>
      </c>
      <c r="D138">
        <v>145</v>
      </c>
      <c r="E138">
        <v>131</v>
      </c>
      <c r="F138" t="s">
        <v>6683</v>
      </c>
      <c r="G138" s="25">
        <v>44057</v>
      </c>
    </row>
    <row r="139" spans="1:7" x14ac:dyDescent="0.3">
      <c r="A139">
        <v>-33.501840000000001</v>
      </c>
      <c r="B139">
        <v>138.07688999999999</v>
      </c>
      <c r="C139" t="s">
        <v>6679</v>
      </c>
      <c r="D139">
        <v>201</v>
      </c>
      <c r="E139">
        <v>270</v>
      </c>
      <c r="F139" t="s">
        <v>6683</v>
      </c>
      <c r="G139" s="25">
        <v>44057</v>
      </c>
    </row>
    <row r="140" spans="1:7" x14ac:dyDescent="0.3">
      <c r="A140">
        <v>-33.501820000000002</v>
      </c>
      <c r="B140">
        <v>138.07689999999999</v>
      </c>
      <c r="C140" t="s">
        <v>6679</v>
      </c>
      <c r="D140">
        <v>187</v>
      </c>
      <c r="E140">
        <v>270</v>
      </c>
      <c r="F140" t="s">
        <v>6683</v>
      </c>
      <c r="G140" s="25">
        <v>44057</v>
      </c>
    </row>
    <row r="141" spans="1:7" x14ac:dyDescent="0.3">
      <c r="A141">
        <v>-33.502049999999997</v>
      </c>
      <c r="B141">
        <v>138.07670999999999</v>
      </c>
      <c r="C141" t="s">
        <v>6680</v>
      </c>
      <c r="D141">
        <v>100</v>
      </c>
      <c r="E141">
        <v>73</v>
      </c>
      <c r="F141" t="s">
        <v>6683</v>
      </c>
      <c r="G141" s="25">
        <v>44057</v>
      </c>
    </row>
    <row r="142" spans="1:7" x14ac:dyDescent="0.3">
      <c r="A142">
        <v>-33.502079999999999</v>
      </c>
      <c r="B142">
        <v>138.07678000000001</v>
      </c>
      <c r="C142" t="s">
        <v>6679</v>
      </c>
      <c r="D142">
        <v>180</v>
      </c>
      <c r="E142">
        <v>138</v>
      </c>
      <c r="F142" t="s">
        <v>6683</v>
      </c>
      <c r="G142" s="25">
        <v>44057</v>
      </c>
    </row>
    <row r="143" spans="1:7" x14ac:dyDescent="0.3">
      <c r="A143">
        <v>-33.50215</v>
      </c>
      <c r="B143">
        <v>138.07670999999999</v>
      </c>
      <c r="C143" t="s">
        <v>6679</v>
      </c>
      <c r="D143">
        <v>167</v>
      </c>
      <c r="E143">
        <v>146</v>
      </c>
      <c r="F143" t="s">
        <v>6683</v>
      </c>
      <c r="G143" s="25">
        <v>44057</v>
      </c>
    </row>
    <row r="144" spans="1:7" x14ac:dyDescent="0.3">
      <c r="A144">
        <v>-33.50215</v>
      </c>
      <c r="B144">
        <v>138.07670999999999</v>
      </c>
      <c r="C144" t="s">
        <v>6680</v>
      </c>
      <c r="D144">
        <v>106</v>
      </c>
      <c r="E144">
        <v>90</v>
      </c>
      <c r="F144" t="s">
        <v>6683</v>
      </c>
      <c r="G144" s="25">
        <v>44057</v>
      </c>
    </row>
    <row r="145" spans="1:7" x14ac:dyDescent="0.3">
      <c r="A145">
        <v>-33.802219999999998</v>
      </c>
      <c r="B145">
        <v>138.07670999999999</v>
      </c>
      <c r="C145" t="s">
        <v>6680</v>
      </c>
      <c r="D145">
        <v>48</v>
      </c>
      <c r="E145">
        <v>43</v>
      </c>
      <c r="F145" t="s">
        <v>6683</v>
      </c>
      <c r="G145" s="25">
        <v>44057</v>
      </c>
    </row>
    <row r="146" spans="1:7" x14ac:dyDescent="0.3">
      <c r="A146">
        <v>-33.501910000000002</v>
      </c>
      <c r="B146">
        <v>138.07731999999999</v>
      </c>
      <c r="C146" t="s">
        <v>6679</v>
      </c>
      <c r="D146">
        <v>230</v>
      </c>
      <c r="E146">
        <v>83</v>
      </c>
      <c r="F146" t="s">
        <v>6683</v>
      </c>
      <c r="G146" s="25">
        <v>44057</v>
      </c>
    </row>
    <row r="147" spans="1:7" x14ac:dyDescent="0.3">
      <c r="A147">
        <v>-33.501910000000002</v>
      </c>
      <c r="B147">
        <v>138.07731999999999</v>
      </c>
      <c r="C147" t="s">
        <v>6679</v>
      </c>
      <c r="D147">
        <v>186</v>
      </c>
      <c r="E147">
        <v>131</v>
      </c>
      <c r="F147" t="s">
        <v>6683</v>
      </c>
      <c r="G147" s="25">
        <v>44057</v>
      </c>
    </row>
    <row r="148" spans="1:7" x14ac:dyDescent="0.3">
      <c r="A148">
        <v>-33.501910000000002</v>
      </c>
      <c r="B148">
        <v>138.07731999999999</v>
      </c>
      <c r="C148" t="s">
        <v>6679</v>
      </c>
      <c r="D148">
        <v>183</v>
      </c>
      <c r="E148">
        <v>103</v>
      </c>
      <c r="F148" t="s">
        <v>6683</v>
      </c>
      <c r="G148" s="25">
        <v>44057</v>
      </c>
    </row>
    <row r="149" spans="1:7" x14ac:dyDescent="0.3">
      <c r="A149">
        <v>-33.501910000000002</v>
      </c>
      <c r="B149">
        <v>138.07731999999999</v>
      </c>
      <c r="C149" t="s">
        <v>6679</v>
      </c>
      <c r="D149">
        <v>165</v>
      </c>
      <c r="E149">
        <v>134</v>
      </c>
      <c r="F149" t="s">
        <v>6683</v>
      </c>
      <c r="G149" s="25">
        <v>44057</v>
      </c>
    </row>
    <row r="150" spans="1:7" x14ac:dyDescent="0.3">
      <c r="A150">
        <v>-33.50188</v>
      </c>
      <c r="B150">
        <v>138.07739000000001</v>
      </c>
      <c r="C150" t="s">
        <v>6681</v>
      </c>
      <c r="D150">
        <v>71</v>
      </c>
      <c r="E150">
        <v>21</v>
      </c>
      <c r="F150" t="s">
        <v>6683</v>
      </c>
      <c r="G150" s="25">
        <v>44057</v>
      </c>
    </row>
    <row r="151" spans="1:7" x14ac:dyDescent="0.3">
      <c r="A151">
        <v>-33.50188</v>
      </c>
      <c r="B151">
        <v>138.07739000000001</v>
      </c>
      <c r="C151" t="s">
        <v>6679</v>
      </c>
      <c r="D151">
        <v>148</v>
      </c>
      <c r="E151">
        <v>84</v>
      </c>
      <c r="F151" t="s">
        <v>6683</v>
      </c>
      <c r="G151" s="25">
        <v>44057</v>
      </c>
    </row>
    <row r="152" spans="1:7" x14ac:dyDescent="0.3">
      <c r="A152">
        <v>-33.501849999999997</v>
      </c>
      <c r="B152">
        <v>138.07733999999999</v>
      </c>
      <c r="C152" t="s">
        <v>6680</v>
      </c>
      <c r="D152">
        <v>224</v>
      </c>
      <c r="E152">
        <v>225</v>
      </c>
      <c r="F152" t="s">
        <v>6683</v>
      </c>
      <c r="G152" s="25">
        <v>44057</v>
      </c>
    </row>
    <row r="153" spans="1:7" x14ac:dyDescent="0.3">
      <c r="A153">
        <v>-33.501820000000002</v>
      </c>
      <c r="B153">
        <v>138.07738000000001</v>
      </c>
      <c r="C153" t="s">
        <v>6679</v>
      </c>
      <c r="D153">
        <v>142</v>
      </c>
      <c r="E153">
        <v>217</v>
      </c>
      <c r="F153" t="s">
        <v>6683</v>
      </c>
      <c r="G153" s="25">
        <v>44057</v>
      </c>
    </row>
    <row r="154" spans="1:7" x14ac:dyDescent="0.3">
      <c r="A154">
        <v>-33.501820000000002</v>
      </c>
      <c r="B154">
        <v>138.07738000000001</v>
      </c>
      <c r="C154" t="s">
        <v>6679</v>
      </c>
      <c r="D154">
        <v>143</v>
      </c>
      <c r="E154">
        <v>50</v>
      </c>
      <c r="F154" t="s">
        <v>6683</v>
      </c>
      <c r="G154" s="25">
        <v>44057</v>
      </c>
    </row>
    <row r="155" spans="1:7" x14ac:dyDescent="0.3">
      <c r="A155">
        <v>-33.501820000000002</v>
      </c>
      <c r="B155">
        <v>138.07738000000001</v>
      </c>
      <c r="C155" t="s">
        <v>6681</v>
      </c>
      <c r="D155">
        <v>85</v>
      </c>
      <c r="E155">
        <v>33</v>
      </c>
      <c r="F155" t="s">
        <v>6683</v>
      </c>
      <c r="G155" s="25">
        <v>44057</v>
      </c>
    </row>
    <row r="156" spans="1:7" x14ac:dyDescent="0.3">
      <c r="A156">
        <v>-33.50179</v>
      </c>
      <c r="B156">
        <v>138.07732999999999</v>
      </c>
      <c r="C156" t="s">
        <v>6680</v>
      </c>
      <c r="D156">
        <v>119</v>
      </c>
      <c r="E156">
        <v>46</v>
      </c>
      <c r="F156" t="s">
        <v>6683</v>
      </c>
      <c r="G156" s="25">
        <v>44057</v>
      </c>
    </row>
    <row r="157" spans="1:7" x14ac:dyDescent="0.3">
      <c r="A157">
        <v>-33.50179</v>
      </c>
      <c r="B157">
        <v>138.07732999999999</v>
      </c>
      <c r="C157" t="s">
        <v>6679</v>
      </c>
      <c r="D157">
        <v>164</v>
      </c>
      <c r="E157">
        <v>118</v>
      </c>
      <c r="F157" t="s">
        <v>6683</v>
      </c>
      <c r="G157" s="25">
        <v>44057</v>
      </c>
    </row>
    <row r="158" spans="1:7" x14ac:dyDescent="0.3">
      <c r="A158">
        <v>-33.501809999999999</v>
      </c>
      <c r="B158">
        <v>138.07731999999999</v>
      </c>
      <c r="C158" t="s">
        <v>6679</v>
      </c>
      <c r="D158">
        <v>170</v>
      </c>
      <c r="E158">
        <v>131</v>
      </c>
      <c r="F158" t="s">
        <v>6683</v>
      </c>
      <c r="G158" s="25">
        <v>44057</v>
      </c>
    </row>
    <row r="159" spans="1:7" x14ac:dyDescent="0.3">
      <c r="A159">
        <v>-33.501800000000003</v>
      </c>
      <c r="B159">
        <v>138.07727</v>
      </c>
      <c r="C159" t="s">
        <v>6679</v>
      </c>
      <c r="D159">
        <v>171</v>
      </c>
      <c r="E159">
        <v>297</v>
      </c>
      <c r="F159" t="s">
        <v>6683</v>
      </c>
      <c r="G159" s="25">
        <v>44057</v>
      </c>
    </row>
    <row r="160" spans="1:7" x14ac:dyDescent="0.3">
      <c r="A160">
        <v>-33.501800000000003</v>
      </c>
      <c r="B160">
        <v>138.07727</v>
      </c>
      <c r="C160" t="s">
        <v>6680</v>
      </c>
      <c r="D160">
        <v>188</v>
      </c>
      <c r="E160">
        <v>162</v>
      </c>
      <c r="F160" t="s">
        <v>6683</v>
      </c>
      <c r="G160" s="25">
        <v>44057</v>
      </c>
    </row>
    <row r="161" spans="1:7" x14ac:dyDescent="0.3">
      <c r="A161">
        <v>-33.501800000000003</v>
      </c>
      <c r="B161">
        <v>138.07727</v>
      </c>
      <c r="C161" t="s">
        <v>6680</v>
      </c>
      <c r="D161">
        <v>171</v>
      </c>
      <c r="E161">
        <v>130</v>
      </c>
      <c r="F161" t="s">
        <v>6683</v>
      </c>
      <c r="G161" s="25">
        <v>44057</v>
      </c>
    </row>
    <row r="162" spans="1:7" x14ac:dyDescent="0.3">
      <c r="A162">
        <v>-33.501800000000003</v>
      </c>
      <c r="B162">
        <v>138.07727</v>
      </c>
      <c r="C162" t="s">
        <v>6679</v>
      </c>
      <c r="D162">
        <v>113</v>
      </c>
      <c r="E162">
        <v>91</v>
      </c>
      <c r="F162" t="s">
        <v>6683</v>
      </c>
      <c r="G162" s="25">
        <v>44057</v>
      </c>
    </row>
    <row r="163" spans="1:7" x14ac:dyDescent="0.3">
      <c r="A163">
        <v>-33.501800000000003</v>
      </c>
      <c r="B163">
        <v>138.07727</v>
      </c>
      <c r="C163" t="s">
        <v>6680</v>
      </c>
      <c r="D163">
        <v>160</v>
      </c>
      <c r="E163">
        <v>124</v>
      </c>
      <c r="F163" t="s">
        <v>6683</v>
      </c>
      <c r="G163" s="25">
        <v>44057</v>
      </c>
    </row>
    <row r="164" spans="1:7" x14ac:dyDescent="0.3">
      <c r="A164">
        <v>-33.501919999999998</v>
      </c>
      <c r="B164">
        <v>138.07713000000001</v>
      </c>
      <c r="C164" t="s">
        <v>6681</v>
      </c>
      <c r="D164">
        <v>134</v>
      </c>
      <c r="E164">
        <v>97</v>
      </c>
      <c r="F164" t="s">
        <v>6683</v>
      </c>
      <c r="G164" s="25">
        <v>44057</v>
      </c>
    </row>
    <row r="165" spans="1:7" x14ac:dyDescent="0.3">
      <c r="A165">
        <v>-33.509399999999999</v>
      </c>
      <c r="B165">
        <v>138.07704000000001</v>
      </c>
      <c r="C165" t="s">
        <v>6681</v>
      </c>
      <c r="D165">
        <v>97</v>
      </c>
      <c r="E165">
        <v>61</v>
      </c>
      <c r="F165" t="s">
        <v>6683</v>
      </c>
      <c r="G165" s="25">
        <v>44057</v>
      </c>
    </row>
    <row r="166" spans="1:7" x14ac:dyDescent="0.3">
      <c r="A166">
        <v>-33.509399999999999</v>
      </c>
      <c r="B166">
        <v>138.07704000000001</v>
      </c>
      <c r="C166" t="s">
        <v>6680</v>
      </c>
      <c r="D166">
        <v>123</v>
      </c>
      <c r="E166">
        <v>79</v>
      </c>
      <c r="F166" t="s">
        <v>6683</v>
      </c>
      <c r="G166" s="25">
        <v>44057</v>
      </c>
    </row>
    <row r="167" spans="1:7" x14ac:dyDescent="0.3">
      <c r="A167">
        <v>-33.501829999999998</v>
      </c>
      <c r="B167">
        <v>138.07706999999999</v>
      </c>
      <c r="C167" t="s">
        <v>6679</v>
      </c>
      <c r="D167">
        <v>153</v>
      </c>
      <c r="E167">
        <v>98</v>
      </c>
      <c r="F167" t="s">
        <v>6683</v>
      </c>
      <c r="G167" s="25">
        <v>44057</v>
      </c>
    </row>
    <row r="168" spans="1:7" x14ac:dyDescent="0.3">
      <c r="A168">
        <v>-33.501829999999998</v>
      </c>
      <c r="B168">
        <v>138.07706999999999</v>
      </c>
      <c r="C168" t="s">
        <v>6680</v>
      </c>
      <c r="D168">
        <v>131</v>
      </c>
      <c r="E168">
        <v>156</v>
      </c>
      <c r="F168" t="s">
        <v>6683</v>
      </c>
      <c r="G168" s="25">
        <v>44057</v>
      </c>
    </row>
    <row r="169" spans="1:7" x14ac:dyDescent="0.3">
      <c r="A169">
        <v>-33.501829999999998</v>
      </c>
      <c r="B169">
        <v>138.07706999999999</v>
      </c>
      <c r="C169" t="s">
        <v>6680</v>
      </c>
      <c r="D169">
        <v>149</v>
      </c>
      <c r="E169">
        <v>190</v>
      </c>
      <c r="F169" t="s">
        <v>6683</v>
      </c>
      <c r="G169" s="25">
        <v>44057</v>
      </c>
    </row>
    <row r="170" spans="1:7" x14ac:dyDescent="0.3">
      <c r="A170">
        <v>-33.50179</v>
      </c>
      <c r="B170">
        <v>138.07712000000001</v>
      </c>
      <c r="C170" t="s">
        <v>6681</v>
      </c>
      <c r="D170">
        <v>84</v>
      </c>
      <c r="E170">
        <v>79</v>
      </c>
      <c r="F170" t="s">
        <v>6683</v>
      </c>
      <c r="G170" s="25">
        <v>44057</v>
      </c>
    </row>
    <row r="171" spans="1:7" x14ac:dyDescent="0.3">
      <c r="A171">
        <v>-33.501759999999997</v>
      </c>
      <c r="B171">
        <v>138.07706999999999</v>
      </c>
      <c r="C171" t="s">
        <v>6681</v>
      </c>
      <c r="D171">
        <v>62</v>
      </c>
      <c r="E171">
        <v>35</v>
      </c>
      <c r="F171" t="s">
        <v>6683</v>
      </c>
      <c r="G171" s="25">
        <v>44057</v>
      </c>
    </row>
    <row r="172" spans="1:7" x14ac:dyDescent="0.3">
      <c r="A172">
        <v>-33.501759999999997</v>
      </c>
      <c r="B172">
        <v>138.07706999999999</v>
      </c>
      <c r="C172" t="s">
        <v>6679</v>
      </c>
      <c r="D172">
        <v>170</v>
      </c>
      <c r="E172">
        <v>179</v>
      </c>
      <c r="F172" t="s">
        <v>6683</v>
      </c>
      <c r="G172" s="25">
        <v>44057</v>
      </c>
    </row>
    <row r="173" spans="1:7" x14ac:dyDescent="0.3">
      <c r="A173">
        <v>-33.501690000000004</v>
      </c>
      <c r="B173">
        <v>138.07715999999999</v>
      </c>
      <c r="C173" t="s">
        <v>6679</v>
      </c>
      <c r="D173">
        <v>241</v>
      </c>
      <c r="E173">
        <v>209</v>
      </c>
      <c r="F173" t="s">
        <v>6683</v>
      </c>
      <c r="G173" s="25">
        <v>44057</v>
      </c>
    </row>
    <row r="174" spans="1:7" x14ac:dyDescent="0.3">
      <c r="A174">
        <v>-33.501690000000004</v>
      </c>
      <c r="B174">
        <v>138.07715999999999</v>
      </c>
      <c r="C174" t="s">
        <v>6679</v>
      </c>
      <c r="D174">
        <v>231</v>
      </c>
      <c r="E174">
        <v>168</v>
      </c>
      <c r="F174" t="s">
        <v>6683</v>
      </c>
      <c r="G174" s="25">
        <v>44057</v>
      </c>
    </row>
    <row r="175" spans="1:7" x14ac:dyDescent="0.3">
      <c r="A175">
        <v>-33.501690000000004</v>
      </c>
      <c r="B175">
        <v>138.07715999999999</v>
      </c>
      <c r="C175" t="s">
        <v>6679</v>
      </c>
      <c r="D175">
        <v>270</v>
      </c>
      <c r="E175">
        <v>190</v>
      </c>
      <c r="F175" t="s">
        <v>6683</v>
      </c>
      <c r="G175" s="25">
        <v>44057</v>
      </c>
    </row>
    <row r="176" spans="1:7" x14ac:dyDescent="0.3">
      <c r="A176">
        <v>-33.501690000000004</v>
      </c>
      <c r="B176">
        <v>138.07715999999999</v>
      </c>
      <c r="C176" t="s">
        <v>6679</v>
      </c>
      <c r="D176">
        <v>231</v>
      </c>
      <c r="E176">
        <v>120</v>
      </c>
      <c r="F176" t="s">
        <v>6683</v>
      </c>
      <c r="G176" s="25">
        <v>44057</v>
      </c>
    </row>
    <row r="177" spans="1:7" x14ac:dyDescent="0.3">
      <c r="A177">
        <v>-33.501600000000003</v>
      </c>
      <c r="B177">
        <v>138.07730000000001</v>
      </c>
      <c r="C177" t="s">
        <v>6680</v>
      </c>
      <c r="D177">
        <v>190</v>
      </c>
      <c r="E177">
        <v>300</v>
      </c>
      <c r="F177" t="s">
        <v>6683</v>
      </c>
      <c r="G177" s="25">
        <v>44057</v>
      </c>
    </row>
    <row r="178" spans="1:7" x14ac:dyDescent="0.3">
      <c r="A178">
        <v>-33.501530000000002</v>
      </c>
      <c r="B178">
        <v>138.07730000000001</v>
      </c>
      <c r="C178" t="s">
        <v>6681</v>
      </c>
      <c r="D178">
        <v>52</v>
      </c>
      <c r="E178">
        <v>50</v>
      </c>
      <c r="F178" t="s">
        <v>6683</v>
      </c>
      <c r="G178" s="25">
        <v>44057</v>
      </c>
    </row>
    <row r="179" spans="1:7" x14ac:dyDescent="0.3">
      <c r="A179">
        <v>-33.501530000000002</v>
      </c>
      <c r="B179">
        <v>138.07730000000001</v>
      </c>
      <c r="C179" t="s">
        <v>6681</v>
      </c>
      <c r="D179">
        <v>47</v>
      </c>
      <c r="E179">
        <v>23</v>
      </c>
      <c r="F179" t="s">
        <v>6683</v>
      </c>
      <c r="G179" s="25">
        <v>44057</v>
      </c>
    </row>
    <row r="180" spans="1:7" x14ac:dyDescent="0.3">
      <c r="A180">
        <v>-33.501530000000002</v>
      </c>
      <c r="B180">
        <v>138.07736</v>
      </c>
      <c r="C180" t="s">
        <v>6681</v>
      </c>
      <c r="D180">
        <v>54</v>
      </c>
      <c r="E180">
        <v>25</v>
      </c>
      <c r="F180" t="s">
        <v>6683</v>
      </c>
      <c r="G180" s="25">
        <v>44057</v>
      </c>
    </row>
    <row r="181" spans="1:7" x14ac:dyDescent="0.3">
      <c r="A181">
        <v>-33.501530000000002</v>
      </c>
      <c r="B181">
        <v>138.07736</v>
      </c>
      <c r="C181" t="s">
        <v>6680</v>
      </c>
      <c r="D181">
        <v>120</v>
      </c>
      <c r="E181">
        <v>101</v>
      </c>
      <c r="F181" t="s">
        <v>6683</v>
      </c>
      <c r="G181" s="25">
        <v>44057</v>
      </c>
    </row>
    <row r="182" spans="1:7" x14ac:dyDescent="0.3">
      <c r="A182">
        <v>-33.501429999999999</v>
      </c>
      <c r="B182">
        <v>138.07747000000001</v>
      </c>
      <c r="C182" t="s">
        <v>6679</v>
      </c>
      <c r="D182">
        <v>121</v>
      </c>
      <c r="E182">
        <v>175</v>
      </c>
      <c r="F182" t="s">
        <v>6683</v>
      </c>
      <c r="G182" s="25">
        <v>44057</v>
      </c>
    </row>
    <row r="183" spans="1:7" x14ac:dyDescent="0.3">
      <c r="A183">
        <v>-33.501620000000003</v>
      </c>
      <c r="B183">
        <v>138.07755</v>
      </c>
      <c r="C183" t="s">
        <v>6679</v>
      </c>
      <c r="D183">
        <v>153</v>
      </c>
      <c r="E183">
        <v>215</v>
      </c>
      <c r="F183" t="s">
        <v>6683</v>
      </c>
      <c r="G183" s="25">
        <v>44057</v>
      </c>
    </row>
    <row r="184" spans="1:7" x14ac:dyDescent="0.3">
      <c r="A184">
        <v>-33.501669999999997</v>
      </c>
      <c r="B184">
        <v>138.07741999999999</v>
      </c>
      <c r="C184" t="s">
        <v>6679</v>
      </c>
      <c r="D184">
        <v>160</v>
      </c>
      <c r="E184">
        <v>132</v>
      </c>
      <c r="F184" t="s">
        <v>6683</v>
      </c>
      <c r="G184" s="25">
        <v>44057</v>
      </c>
    </row>
    <row r="185" spans="1:7" x14ac:dyDescent="0.3">
      <c r="A185">
        <v>-33.501750000000001</v>
      </c>
      <c r="B185">
        <v>138.07740999999999</v>
      </c>
      <c r="C185" t="s">
        <v>6679</v>
      </c>
      <c r="D185">
        <v>167</v>
      </c>
      <c r="E185">
        <v>211</v>
      </c>
      <c r="F185" t="s">
        <v>6683</v>
      </c>
      <c r="G185" s="25">
        <v>44057</v>
      </c>
    </row>
    <row r="186" spans="1:7" x14ac:dyDescent="0.3">
      <c r="A186">
        <v>-33.501550000000002</v>
      </c>
      <c r="B186">
        <v>138.07773</v>
      </c>
      <c r="C186" t="s">
        <v>6680</v>
      </c>
      <c r="D186">
        <v>122</v>
      </c>
      <c r="E186">
        <v>84</v>
      </c>
      <c r="F186" t="s">
        <v>6683</v>
      </c>
      <c r="G186" s="25">
        <v>44057</v>
      </c>
    </row>
    <row r="187" spans="1:7" x14ac:dyDescent="0.3">
      <c r="A187">
        <v>-33.501550000000002</v>
      </c>
      <c r="B187">
        <v>138.07773</v>
      </c>
      <c r="C187" t="s">
        <v>6680</v>
      </c>
      <c r="D187">
        <v>128</v>
      </c>
      <c r="E187">
        <v>187</v>
      </c>
      <c r="F187" t="s">
        <v>6683</v>
      </c>
      <c r="G187" s="25">
        <v>44057</v>
      </c>
    </row>
    <row r="188" spans="1:7" x14ac:dyDescent="0.3">
      <c r="A188">
        <v>-33.501460000000002</v>
      </c>
      <c r="B188">
        <v>138.0778</v>
      </c>
      <c r="C188" t="s">
        <v>6679</v>
      </c>
      <c r="D188">
        <v>140</v>
      </c>
      <c r="E188">
        <v>124</v>
      </c>
      <c r="F188" t="s">
        <v>6683</v>
      </c>
      <c r="G188" s="25">
        <v>44057</v>
      </c>
    </row>
    <row r="189" spans="1:7" x14ac:dyDescent="0.3">
      <c r="A189">
        <v>-33.501260000000002</v>
      </c>
      <c r="B189">
        <v>138.0778</v>
      </c>
      <c r="C189" t="s">
        <v>6680</v>
      </c>
      <c r="D189">
        <v>216</v>
      </c>
      <c r="E189">
        <v>215</v>
      </c>
      <c r="F189" t="s">
        <v>6683</v>
      </c>
      <c r="G189" s="25">
        <v>44057</v>
      </c>
    </row>
    <row r="190" spans="1:7" x14ac:dyDescent="0.3">
      <c r="A190">
        <v>-33.501260000000002</v>
      </c>
      <c r="B190">
        <v>138.0778</v>
      </c>
      <c r="C190" t="s">
        <v>6680</v>
      </c>
      <c r="D190">
        <v>216</v>
      </c>
      <c r="E190">
        <v>134</v>
      </c>
      <c r="F190" t="s">
        <v>6683</v>
      </c>
      <c r="G190" s="25">
        <v>44057</v>
      </c>
    </row>
    <row r="191" spans="1:7" x14ac:dyDescent="0.3">
      <c r="A191">
        <v>-33.501260000000002</v>
      </c>
      <c r="B191">
        <v>138.0778</v>
      </c>
      <c r="C191" t="s">
        <v>6680</v>
      </c>
      <c r="D191">
        <v>80</v>
      </c>
      <c r="E191">
        <v>23</v>
      </c>
      <c r="F191" t="s">
        <v>6683</v>
      </c>
      <c r="G191" s="25">
        <v>44057</v>
      </c>
    </row>
    <row r="192" spans="1:7" x14ac:dyDescent="0.3">
      <c r="A192">
        <v>-33.501300000000001</v>
      </c>
      <c r="B192">
        <v>138.07774000000001</v>
      </c>
      <c r="C192" t="s">
        <v>6679</v>
      </c>
      <c r="D192">
        <v>161</v>
      </c>
      <c r="E192">
        <v>143</v>
      </c>
      <c r="F192" t="s">
        <v>6683</v>
      </c>
      <c r="G192" s="25">
        <v>44057</v>
      </c>
    </row>
    <row r="193" spans="1:7" x14ac:dyDescent="0.3">
      <c r="A193">
        <v>-33.501280000000001</v>
      </c>
      <c r="B193">
        <v>138.07762</v>
      </c>
      <c r="C193" t="s">
        <v>6680</v>
      </c>
      <c r="D193">
        <v>154</v>
      </c>
      <c r="E193">
        <v>220</v>
      </c>
      <c r="F193" t="s">
        <v>6683</v>
      </c>
      <c r="G193" s="25">
        <v>44057</v>
      </c>
    </row>
    <row r="194" spans="1:7" x14ac:dyDescent="0.3">
      <c r="A194">
        <v>-33.501300000000001</v>
      </c>
      <c r="B194">
        <v>138.07758999999999</v>
      </c>
      <c r="C194" t="s">
        <v>6681</v>
      </c>
      <c r="D194">
        <v>96</v>
      </c>
      <c r="E194">
        <v>60</v>
      </c>
      <c r="F194" t="s">
        <v>6683</v>
      </c>
      <c r="G194" s="25">
        <v>44057</v>
      </c>
    </row>
    <row r="195" spans="1:7" x14ac:dyDescent="0.3">
      <c r="A195">
        <v>-33.501390000000001</v>
      </c>
      <c r="B195">
        <v>138.07753</v>
      </c>
      <c r="C195" t="s">
        <v>6681</v>
      </c>
      <c r="D195">
        <v>23</v>
      </c>
      <c r="E195">
        <v>8</v>
      </c>
      <c r="F195" t="s">
        <v>6683</v>
      </c>
      <c r="G195" s="25">
        <v>44057</v>
      </c>
    </row>
    <row r="196" spans="1:7" x14ac:dyDescent="0.3">
      <c r="A196">
        <v>-33.501390000000001</v>
      </c>
      <c r="B196">
        <v>138.07753</v>
      </c>
      <c r="C196" t="s">
        <v>6681</v>
      </c>
      <c r="D196">
        <v>40</v>
      </c>
      <c r="E196">
        <v>28</v>
      </c>
      <c r="F196" t="s">
        <v>6683</v>
      </c>
      <c r="G196" s="25">
        <v>44057</v>
      </c>
    </row>
    <row r="197" spans="1:7" x14ac:dyDescent="0.3">
      <c r="A197">
        <v>-33.501289999999997</v>
      </c>
      <c r="B197">
        <v>138.07787999999999</v>
      </c>
      <c r="C197" t="s">
        <v>6680</v>
      </c>
      <c r="D197">
        <v>120</v>
      </c>
      <c r="E197">
        <v>74</v>
      </c>
      <c r="F197" t="s">
        <v>6683</v>
      </c>
      <c r="G197" s="25">
        <v>44057</v>
      </c>
    </row>
    <row r="198" spans="1:7" x14ac:dyDescent="0.3">
      <c r="A198">
        <v>-33.501379999999997</v>
      </c>
      <c r="B198">
        <v>138.07793000000001</v>
      </c>
      <c r="C198" t="s">
        <v>6681</v>
      </c>
      <c r="D198">
        <v>84</v>
      </c>
      <c r="E198">
        <v>35</v>
      </c>
      <c r="F198" t="s">
        <v>6683</v>
      </c>
      <c r="G198" s="25">
        <v>44057</v>
      </c>
    </row>
    <row r="199" spans="1:7" x14ac:dyDescent="0.3">
      <c r="A199">
        <v>-33.501399999999997</v>
      </c>
      <c r="B199">
        <v>138.07793000000001</v>
      </c>
      <c r="C199" t="s">
        <v>6679</v>
      </c>
      <c r="D199">
        <v>140</v>
      </c>
      <c r="E199">
        <v>102</v>
      </c>
      <c r="F199" t="s">
        <v>6683</v>
      </c>
      <c r="G199" s="25">
        <v>44057</v>
      </c>
    </row>
    <row r="200" spans="1:7" x14ac:dyDescent="0.3">
      <c r="A200">
        <v>-33.501359999999998</v>
      </c>
      <c r="B200">
        <v>138.07786999999999</v>
      </c>
      <c r="C200" t="s">
        <v>6681</v>
      </c>
      <c r="D200">
        <v>41</v>
      </c>
      <c r="E200">
        <v>12</v>
      </c>
      <c r="F200" t="s">
        <v>6683</v>
      </c>
      <c r="G200" s="25">
        <v>44057</v>
      </c>
    </row>
    <row r="201" spans="1:7" x14ac:dyDescent="0.3">
      <c r="A201">
        <v>-33.501820000000002</v>
      </c>
      <c r="B201">
        <v>138.07658000000001</v>
      </c>
      <c r="C201" t="s">
        <v>6679</v>
      </c>
      <c r="D201">
        <v>152</v>
      </c>
      <c r="E201">
        <v>180</v>
      </c>
      <c r="F201" t="s">
        <v>6683</v>
      </c>
      <c r="G201" s="25">
        <v>44057</v>
      </c>
    </row>
    <row r="202" spans="1:7" x14ac:dyDescent="0.3">
      <c r="A202">
        <v>-33.501860000000001</v>
      </c>
      <c r="B202">
        <v>138.07666</v>
      </c>
      <c r="C202" t="s">
        <v>6680</v>
      </c>
      <c r="D202">
        <v>162</v>
      </c>
      <c r="E202">
        <v>192</v>
      </c>
      <c r="F202" t="s">
        <v>6683</v>
      </c>
      <c r="G202" s="25">
        <v>44057</v>
      </c>
    </row>
    <row r="203" spans="1:7" x14ac:dyDescent="0.3">
      <c r="A203">
        <v>-33.501919999999998</v>
      </c>
      <c r="B203">
        <v>138.07674</v>
      </c>
      <c r="C203" t="s">
        <v>6680</v>
      </c>
      <c r="D203">
        <v>175</v>
      </c>
      <c r="E203">
        <v>74</v>
      </c>
      <c r="F203" t="s">
        <v>6683</v>
      </c>
      <c r="G203" s="25">
        <v>44057</v>
      </c>
    </row>
    <row r="204" spans="1:7" x14ac:dyDescent="0.3">
      <c r="A204">
        <v>-33.501930000000002</v>
      </c>
      <c r="B204">
        <v>138.07678000000001</v>
      </c>
      <c r="C204" t="s">
        <v>6679</v>
      </c>
      <c r="D204">
        <v>114</v>
      </c>
      <c r="E204">
        <v>107</v>
      </c>
      <c r="F204" t="s">
        <v>6683</v>
      </c>
      <c r="G204" s="25">
        <v>44057</v>
      </c>
    </row>
    <row r="205" spans="1:7" x14ac:dyDescent="0.3">
      <c r="A205">
        <v>-33.501890000000003</v>
      </c>
      <c r="B205">
        <v>138.07677000000001</v>
      </c>
      <c r="C205" t="s">
        <v>6681</v>
      </c>
      <c r="D205">
        <v>125</v>
      </c>
      <c r="E205">
        <v>59</v>
      </c>
      <c r="F205" t="s">
        <v>6683</v>
      </c>
      <c r="G205" s="25">
        <v>44057</v>
      </c>
    </row>
    <row r="206" spans="1:7" x14ac:dyDescent="0.3">
      <c r="A206">
        <v>-33.501890000000003</v>
      </c>
      <c r="B206">
        <v>138.07677000000001</v>
      </c>
      <c r="C206" t="s">
        <v>6681</v>
      </c>
      <c r="D206">
        <v>52</v>
      </c>
      <c r="E206">
        <v>29</v>
      </c>
      <c r="F206" t="s">
        <v>6683</v>
      </c>
      <c r="G206" s="25">
        <v>44057</v>
      </c>
    </row>
    <row r="207" spans="1:7" x14ac:dyDescent="0.3">
      <c r="A207">
        <v>-33.501890000000003</v>
      </c>
      <c r="B207">
        <v>138.07677000000001</v>
      </c>
      <c r="C207" t="s">
        <v>6681</v>
      </c>
      <c r="D207">
        <v>50</v>
      </c>
      <c r="E207">
        <v>28</v>
      </c>
      <c r="F207" t="s">
        <v>6683</v>
      </c>
      <c r="G207" s="25">
        <v>44057</v>
      </c>
    </row>
    <row r="208" spans="1:7" x14ac:dyDescent="0.3">
      <c r="A208">
        <v>-33.501890000000003</v>
      </c>
      <c r="B208">
        <v>138.07677000000001</v>
      </c>
      <c r="C208" t="s">
        <v>6681</v>
      </c>
      <c r="D208">
        <v>17</v>
      </c>
      <c r="E208">
        <v>6</v>
      </c>
      <c r="F208" t="s">
        <v>6683</v>
      </c>
      <c r="G208" s="25">
        <v>44057</v>
      </c>
    </row>
    <row r="209" spans="1:7" x14ac:dyDescent="0.3">
      <c r="A209">
        <v>-33.550190000000001</v>
      </c>
      <c r="B209">
        <v>138.07677000000001</v>
      </c>
      <c r="C209" t="s">
        <v>6680</v>
      </c>
      <c r="D209">
        <v>102</v>
      </c>
      <c r="E209">
        <v>50</v>
      </c>
      <c r="F209" t="s">
        <v>6683</v>
      </c>
      <c r="G209" s="25">
        <v>44057</v>
      </c>
    </row>
    <row r="210" spans="1:7" x14ac:dyDescent="0.3">
      <c r="A210">
        <v>-33.550190000000001</v>
      </c>
      <c r="B210">
        <v>138.07677000000001</v>
      </c>
      <c r="C210" t="s">
        <v>6681</v>
      </c>
      <c r="D210">
        <v>33</v>
      </c>
      <c r="E210">
        <v>7</v>
      </c>
      <c r="F210" t="s">
        <v>6683</v>
      </c>
      <c r="G210" s="25">
        <v>44057</v>
      </c>
    </row>
    <row r="211" spans="1:7" x14ac:dyDescent="0.3">
      <c r="A211">
        <v>-33.501809999999999</v>
      </c>
      <c r="B211">
        <v>138.07670999999999</v>
      </c>
      <c r="C211" t="s">
        <v>6680</v>
      </c>
      <c r="D211">
        <v>119</v>
      </c>
      <c r="E211">
        <v>136</v>
      </c>
      <c r="F211" t="s">
        <v>6683</v>
      </c>
      <c r="G211" s="25">
        <v>44057</v>
      </c>
    </row>
    <row r="212" spans="1:7" x14ac:dyDescent="0.3">
      <c r="A212">
        <v>-33.501750000000001</v>
      </c>
      <c r="B212">
        <v>138.07668000000001</v>
      </c>
      <c r="C212" t="s">
        <v>6681</v>
      </c>
      <c r="D212">
        <v>83</v>
      </c>
      <c r="E212">
        <v>41</v>
      </c>
      <c r="F212" t="s">
        <v>6683</v>
      </c>
      <c r="G212" s="25">
        <v>44057</v>
      </c>
    </row>
    <row r="213" spans="1:7" x14ac:dyDescent="0.3">
      <c r="A213">
        <v>-33.501719999999999</v>
      </c>
      <c r="B213">
        <v>138.07670999999999</v>
      </c>
      <c r="C213" t="s">
        <v>6679</v>
      </c>
      <c r="D213">
        <v>172</v>
      </c>
      <c r="E213">
        <v>148</v>
      </c>
      <c r="F213" t="s">
        <v>6683</v>
      </c>
      <c r="G213" s="25">
        <v>44057</v>
      </c>
    </row>
    <row r="214" spans="1:7" x14ac:dyDescent="0.3">
      <c r="A214">
        <v>-33.501719999999999</v>
      </c>
      <c r="B214">
        <v>138.07670999999999</v>
      </c>
      <c r="C214" t="s">
        <v>6680</v>
      </c>
      <c r="D214">
        <v>129</v>
      </c>
      <c r="E214">
        <v>7</v>
      </c>
      <c r="F214" t="s">
        <v>6683</v>
      </c>
      <c r="G214" s="25">
        <v>44057</v>
      </c>
    </row>
    <row r="215" spans="1:7" x14ac:dyDescent="0.3">
      <c r="A215">
        <v>-33.501829999999998</v>
      </c>
      <c r="B215">
        <v>138.07679999999999</v>
      </c>
      <c r="C215" t="s">
        <v>6680</v>
      </c>
      <c r="D215">
        <v>132</v>
      </c>
      <c r="E215">
        <v>90</v>
      </c>
      <c r="F215" t="s">
        <v>6683</v>
      </c>
      <c r="G215" s="25">
        <v>44057</v>
      </c>
    </row>
    <row r="216" spans="1:7" x14ac:dyDescent="0.3">
      <c r="A216">
        <v>-33.501829999999998</v>
      </c>
      <c r="B216">
        <v>138.07679999999999</v>
      </c>
      <c r="C216" t="s">
        <v>6680</v>
      </c>
      <c r="D216">
        <v>130</v>
      </c>
      <c r="E216">
        <v>62</v>
      </c>
      <c r="F216" t="s">
        <v>6683</v>
      </c>
      <c r="G216" s="25">
        <v>44057</v>
      </c>
    </row>
    <row r="217" spans="1:7" x14ac:dyDescent="0.3">
      <c r="A217">
        <v>-33.501829999999998</v>
      </c>
      <c r="B217">
        <v>138.07679999999999</v>
      </c>
      <c r="C217" t="s">
        <v>6680</v>
      </c>
      <c r="D217">
        <v>175</v>
      </c>
      <c r="E217">
        <v>132</v>
      </c>
      <c r="F217" t="s">
        <v>6683</v>
      </c>
      <c r="G217" s="25">
        <v>44057</v>
      </c>
    </row>
    <row r="218" spans="1:7" x14ac:dyDescent="0.3">
      <c r="A218">
        <v>-33.501829999999998</v>
      </c>
      <c r="B218">
        <v>138.07679999999999</v>
      </c>
      <c r="C218" t="s">
        <v>6679</v>
      </c>
      <c r="D218">
        <v>101</v>
      </c>
      <c r="E218">
        <v>71</v>
      </c>
      <c r="F218" t="s">
        <v>6683</v>
      </c>
      <c r="G218" s="25">
        <v>44057</v>
      </c>
    </row>
    <row r="219" spans="1:7" x14ac:dyDescent="0.3">
      <c r="A219">
        <v>-33.50177</v>
      </c>
      <c r="B219">
        <v>138.07680999999999</v>
      </c>
      <c r="C219" t="s">
        <v>6679</v>
      </c>
      <c r="D219">
        <v>174</v>
      </c>
      <c r="E219">
        <v>113</v>
      </c>
      <c r="F219" t="s">
        <v>6683</v>
      </c>
      <c r="G219" s="25">
        <v>44057</v>
      </c>
    </row>
    <row r="220" spans="1:7" x14ac:dyDescent="0.3">
      <c r="A220">
        <v>-33.501820000000002</v>
      </c>
      <c r="B220">
        <v>138.07693</v>
      </c>
      <c r="C220" t="s">
        <v>6680</v>
      </c>
      <c r="D220">
        <v>73</v>
      </c>
      <c r="E220">
        <v>51</v>
      </c>
      <c r="F220" t="s">
        <v>6683</v>
      </c>
      <c r="G220" s="25">
        <v>44057</v>
      </c>
    </row>
    <row r="221" spans="1:7" x14ac:dyDescent="0.3">
      <c r="A221">
        <v>-33.50179</v>
      </c>
      <c r="B221">
        <v>138.07669000000001</v>
      </c>
      <c r="C221" t="s">
        <v>6680</v>
      </c>
      <c r="D221">
        <v>196</v>
      </c>
      <c r="E221">
        <v>196</v>
      </c>
      <c r="F221" t="s">
        <v>6683</v>
      </c>
      <c r="G221" s="25">
        <v>44057</v>
      </c>
    </row>
    <row r="222" spans="1:7" x14ac:dyDescent="0.3">
      <c r="A222">
        <v>-33.501730000000002</v>
      </c>
      <c r="B222">
        <v>138.07692</v>
      </c>
      <c r="C222" t="s">
        <v>6680</v>
      </c>
      <c r="D222">
        <v>149</v>
      </c>
      <c r="E222">
        <v>116</v>
      </c>
      <c r="F222" t="s">
        <v>6683</v>
      </c>
      <c r="G222" s="25">
        <v>44057</v>
      </c>
    </row>
    <row r="223" spans="1:7" x14ac:dyDescent="0.3">
      <c r="A223">
        <v>-33.501730000000002</v>
      </c>
      <c r="B223">
        <v>138.07692</v>
      </c>
      <c r="C223" t="s">
        <v>6680</v>
      </c>
      <c r="D223">
        <v>189</v>
      </c>
      <c r="E223">
        <v>191</v>
      </c>
      <c r="F223" t="s">
        <v>6683</v>
      </c>
      <c r="G223" s="25">
        <v>44057</v>
      </c>
    </row>
    <row r="224" spans="1:7" x14ac:dyDescent="0.3">
      <c r="A224">
        <v>-33.501730000000002</v>
      </c>
      <c r="B224">
        <v>138.07692</v>
      </c>
      <c r="C224" t="s">
        <v>6679</v>
      </c>
      <c r="D224">
        <v>164</v>
      </c>
      <c r="E224">
        <v>121</v>
      </c>
      <c r="F224" t="s">
        <v>6683</v>
      </c>
      <c r="G224" s="25">
        <v>44057</v>
      </c>
    </row>
    <row r="225" spans="1:7" x14ac:dyDescent="0.3">
      <c r="A225">
        <v>-33.501730000000002</v>
      </c>
      <c r="B225">
        <v>138.07692</v>
      </c>
      <c r="C225" t="s">
        <v>6680</v>
      </c>
      <c r="D225">
        <v>108</v>
      </c>
      <c r="E225">
        <v>89</v>
      </c>
      <c r="F225" t="s">
        <v>6683</v>
      </c>
      <c r="G225" s="25">
        <v>44057</v>
      </c>
    </row>
    <row r="226" spans="1:7" x14ac:dyDescent="0.3">
      <c r="A226">
        <v>-33.501739999999998</v>
      </c>
      <c r="B226">
        <v>138.07688999999999</v>
      </c>
      <c r="C226" t="s">
        <v>6680</v>
      </c>
      <c r="D226">
        <v>132</v>
      </c>
      <c r="E226">
        <v>65</v>
      </c>
      <c r="F226" t="s">
        <v>6683</v>
      </c>
      <c r="G226" s="25">
        <v>44057</v>
      </c>
    </row>
    <row r="227" spans="1:7" x14ac:dyDescent="0.3">
      <c r="A227">
        <v>-33.501739999999998</v>
      </c>
      <c r="B227">
        <v>138.07688999999999</v>
      </c>
      <c r="C227" t="s">
        <v>6679</v>
      </c>
      <c r="D227">
        <v>166</v>
      </c>
      <c r="E227">
        <v>147</v>
      </c>
      <c r="F227" t="s">
        <v>6683</v>
      </c>
      <c r="G227" s="25">
        <v>44057</v>
      </c>
    </row>
    <row r="228" spans="1:7" x14ac:dyDescent="0.3">
      <c r="A228">
        <v>-33.501750000000001</v>
      </c>
      <c r="B228">
        <v>138.07683</v>
      </c>
      <c r="C228" t="s">
        <v>6679</v>
      </c>
      <c r="D228">
        <v>120</v>
      </c>
      <c r="E228">
        <v>84</v>
      </c>
      <c r="F228" t="s">
        <v>6683</v>
      </c>
      <c r="G228" s="25">
        <v>44057</v>
      </c>
    </row>
    <row r="229" spans="1:7" x14ac:dyDescent="0.3">
      <c r="A229">
        <v>-33.501730000000002</v>
      </c>
      <c r="B229">
        <v>138.07679999999999</v>
      </c>
      <c r="C229" t="s">
        <v>6680</v>
      </c>
      <c r="D229">
        <v>131</v>
      </c>
      <c r="E229">
        <v>101</v>
      </c>
      <c r="F229" t="s">
        <v>6683</v>
      </c>
      <c r="G229" s="25">
        <v>44057</v>
      </c>
    </row>
    <row r="230" spans="1:7" x14ac:dyDescent="0.3">
      <c r="A230">
        <v>-33.501600000000003</v>
      </c>
      <c r="B230">
        <v>138.07684</v>
      </c>
      <c r="C230" t="s">
        <v>6680</v>
      </c>
      <c r="D230">
        <v>122</v>
      </c>
      <c r="E230">
        <v>134</v>
      </c>
      <c r="F230" t="s">
        <v>6683</v>
      </c>
      <c r="G230" s="25">
        <v>44057</v>
      </c>
    </row>
    <row r="231" spans="1:7" x14ac:dyDescent="0.3">
      <c r="A231">
        <v>-33.501730000000002</v>
      </c>
      <c r="B231">
        <v>138.077</v>
      </c>
      <c r="C231" t="s">
        <v>6680</v>
      </c>
      <c r="D231">
        <v>145</v>
      </c>
      <c r="E231">
        <v>102</v>
      </c>
      <c r="F231" t="s">
        <v>6683</v>
      </c>
      <c r="G231" s="25">
        <v>44057</v>
      </c>
    </row>
    <row r="232" spans="1:7" x14ac:dyDescent="0.3">
      <c r="A232">
        <v>-33.501739999999998</v>
      </c>
      <c r="B232">
        <v>138.07709</v>
      </c>
      <c r="C232" t="s">
        <v>6679</v>
      </c>
      <c r="D232">
        <v>138</v>
      </c>
      <c r="E232">
        <v>155</v>
      </c>
      <c r="F232" t="s">
        <v>6683</v>
      </c>
      <c r="G232" s="25">
        <v>44057</v>
      </c>
    </row>
    <row r="233" spans="1:7" x14ac:dyDescent="0.3">
      <c r="A233">
        <v>-33.501640000000002</v>
      </c>
      <c r="B233">
        <v>138.07697999999999</v>
      </c>
      <c r="C233" t="s">
        <v>6681</v>
      </c>
      <c r="D233">
        <v>10</v>
      </c>
      <c r="E233">
        <v>4</v>
      </c>
      <c r="F233" t="s">
        <v>6683</v>
      </c>
      <c r="G233" s="25">
        <v>44057</v>
      </c>
    </row>
    <row r="234" spans="1:7" x14ac:dyDescent="0.3">
      <c r="A234">
        <v>-33.501669999999997</v>
      </c>
      <c r="B234">
        <v>138.07703000000001</v>
      </c>
      <c r="C234" t="s">
        <v>6681</v>
      </c>
      <c r="D234">
        <v>64</v>
      </c>
      <c r="E234">
        <v>26</v>
      </c>
      <c r="F234" t="s">
        <v>6683</v>
      </c>
      <c r="G234" s="25">
        <v>44057</v>
      </c>
    </row>
    <row r="235" spans="1:7" x14ac:dyDescent="0.3">
      <c r="A235">
        <v>-33.501669999999997</v>
      </c>
      <c r="B235">
        <v>138.07703000000001</v>
      </c>
      <c r="C235" t="s">
        <v>6681</v>
      </c>
      <c r="D235">
        <v>22</v>
      </c>
      <c r="E235">
        <v>8</v>
      </c>
      <c r="F235" t="s">
        <v>6683</v>
      </c>
      <c r="G235" s="25">
        <v>44057</v>
      </c>
    </row>
    <row r="236" spans="1:7" x14ac:dyDescent="0.3">
      <c r="A236">
        <v>-33.501710000000003</v>
      </c>
      <c r="B236">
        <v>138.07714999999999</v>
      </c>
      <c r="C236" t="s">
        <v>6680</v>
      </c>
      <c r="D236">
        <v>147</v>
      </c>
      <c r="E236">
        <v>107</v>
      </c>
      <c r="F236" t="s">
        <v>6683</v>
      </c>
      <c r="G236" s="25">
        <v>44057</v>
      </c>
    </row>
    <row r="237" spans="1:7" x14ac:dyDescent="0.3">
      <c r="A237">
        <v>-33.501710000000003</v>
      </c>
      <c r="B237">
        <v>138.07714999999999</v>
      </c>
      <c r="C237" t="s">
        <v>6680</v>
      </c>
      <c r="D237">
        <v>156</v>
      </c>
      <c r="E237">
        <v>101</v>
      </c>
      <c r="F237" t="s">
        <v>6683</v>
      </c>
      <c r="G237" s="25">
        <v>44057</v>
      </c>
    </row>
    <row r="238" spans="1:7" x14ac:dyDescent="0.3">
      <c r="A238">
        <v>-33.501710000000003</v>
      </c>
      <c r="B238">
        <v>138.07714999999999</v>
      </c>
      <c r="C238" t="s">
        <v>6679</v>
      </c>
      <c r="D238">
        <v>220</v>
      </c>
      <c r="E238">
        <v>214</v>
      </c>
      <c r="F238" t="s">
        <v>6683</v>
      </c>
      <c r="G238" s="25">
        <v>44057</v>
      </c>
    </row>
    <row r="239" spans="1:7" x14ac:dyDescent="0.3">
      <c r="A239">
        <v>-33.501620000000003</v>
      </c>
      <c r="B239">
        <v>138.07706999999999</v>
      </c>
      <c r="C239" t="s">
        <v>6679</v>
      </c>
      <c r="D239">
        <v>148</v>
      </c>
      <c r="E239">
        <v>118</v>
      </c>
      <c r="F239" t="s">
        <v>6683</v>
      </c>
      <c r="G239" s="25">
        <v>44057</v>
      </c>
    </row>
    <row r="240" spans="1:7" x14ac:dyDescent="0.3">
      <c r="A240">
        <v>-33.501579999999997</v>
      </c>
      <c r="B240">
        <v>138.07703000000001</v>
      </c>
      <c r="C240" t="s">
        <v>6681</v>
      </c>
      <c r="D240">
        <v>107</v>
      </c>
      <c r="E240">
        <v>60</v>
      </c>
      <c r="F240" t="s">
        <v>6683</v>
      </c>
      <c r="G240" s="25">
        <v>44057</v>
      </c>
    </row>
    <row r="241" spans="1:7" x14ac:dyDescent="0.3">
      <c r="A241">
        <v>-33.5015</v>
      </c>
      <c r="B241">
        <v>138.07696999999999</v>
      </c>
      <c r="C241" t="s">
        <v>6679</v>
      </c>
      <c r="D241">
        <v>160</v>
      </c>
      <c r="E241">
        <v>210</v>
      </c>
      <c r="F241" t="s">
        <v>6683</v>
      </c>
      <c r="G241" s="25">
        <v>44057</v>
      </c>
    </row>
    <row r="242" spans="1:7" x14ac:dyDescent="0.3">
      <c r="A242">
        <v>-33.5015</v>
      </c>
      <c r="B242">
        <v>138.07696999999999</v>
      </c>
      <c r="C242" t="s">
        <v>6680</v>
      </c>
      <c r="D242">
        <v>163</v>
      </c>
      <c r="E242">
        <v>201</v>
      </c>
      <c r="F242" t="s">
        <v>6683</v>
      </c>
      <c r="G242" s="25">
        <v>44057</v>
      </c>
    </row>
    <row r="243" spans="1:7" x14ac:dyDescent="0.3">
      <c r="A243">
        <v>-33.501579999999997</v>
      </c>
      <c r="B243">
        <v>138.07718</v>
      </c>
      <c r="C243" t="s">
        <v>6680</v>
      </c>
      <c r="D243">
        <v>190</v>
      </c>
      <c r="E243">
        <v>147</v>
      </c>
      <c r="F243" t="s">
        <v>6683</v>
      </c>
      <c r="G243" s="25">
        <v>44057</v>
      </c>
    </row>
    <row r="244" spans="1:7" x14ac:dyDescent="0.3">
      <c r="A244">
        <v>-33.501609999999999</v>
      </c>
      <c r="B244">
        <v>138.07718</v>
      </c>
      <c r="C244" t="s">
        <v>6679</v>
      </c>
      <c r="D244">
        <v>140</v>
      </c>
      <c r="E244">
        <v>139</v>
      </c>
      <c r="F244" t="s">
        <v>6683</v>
      </c>
      <c r="G244" s="25">
        <v>44057</v>
      </c>
    </row>
    <row r="245" spans="1:7" x14ac:dyDescent="0.3">
      <c r="A245">
        <v>-33.501600000000003</v>
      </c>
      <c r="B245">
        <v>138.07718</v>
      </c>
      <c r="C245" t="s">
        <v>6680</v>
      </c>
      <c r="D245">
        <v>181</v>
      </c>
      <c r="E245">
        <v>185</v>
      </c>
      <c r="F245" t="s">
        <v>6683</v>
      </c>
      <c r="G245" s="25">
        <v>44057</v>
      </c>
    </row>
    <row r="246" spans="1:7" x14ac:dyDescent="0.3">
      <c r="A246">
        <v>-33.501429999999999</v>
      </c>
      <c r="B246">
        <v>138.07706999999999</v>
      </c>
      <c r="C246" t="s">
        <v>6680</v>
      </c>
      <c r="D246">
        <v>56</v>
      </c>
      <c r="E246">
        <v>32</v>
      </c>
      <c r="F246" t="s">
        <v>6683</v>
      </c>
      <c r="G246" s="25">
        <v>44057</v>
      </c>
    </row>
    <row r="247" spans="1:7" x14ac:dyDescent="0.3">
      <c r="A247">
        <v>-33.50141</v>
      </c>
      <c r="B247">
        <v>138.07726</v>
      </c>
      <c r="C247" t="s">
        <v>6681</v>
      </c>
      <c r="D247">
        <v>47</v>
      </c>
      <c r="E247">
        <v>18</v>
      </c>
      <c r="F247" t="s">
        <v>6683</v>
      </c>
      <c r="G247" s="25">
        <v>44057</v>
      </c>
    </row>
    <row r="248" spans="1:7" x14ac:dyDescent="0.3">
      <c r="A248">
        <v>-33.50141</v>
      </c>
      <c r="B248">
        <v>138.07730000000001</v>
      </c>
      <c r="C248" t="s">
        <v>6680</v>
      </c>
      <c r="D248">
        <v>132</v>
      </c>
      <c r="E248">
        <v>104</v>
      </c>
      <c r="F248" t="s">
        <v>6683</v>
      </c>
      <c r="G248" s="25">
        <v>44057</v>
      </c>
    </row>
    <row r="249" spans="1:7" x14ac:dyDescent="0.3">
      <c r="A249">
        <v>-33.501510000000003</v>
      </c>
      <c r="B249">
        <v>138.07726</v>
      </c>
      <c r="C249" t="s">
        <v>6681</v>
      </c>
      <c r="D249">
        <v>13</v>
      </c>
      <c r="E249">
        <v>5</v>
      </c>
      <c r="F249" t="s">
        <v>6683</v>
      </c>
      <c r="G249" s="25">
        <v>44057</v>
      </c>
    </row>
    <row r="250" spans="1:7" x14ac:dyDescent="0.3">
      <c r="A250">
        <v>-33.501330000000003</v>
      </c>
      <c r="B250">
        <v>138.07723999999999</v>
      </c>
      <c r="C250" t="s">
        <v>6680</v>
      </c>
      <c r="D250">
        <v>77</v>
      </c>
      <c r="E250">
        <v>49</v>
      </c>
      <c r="F250" t="s">
        <v>6683</v>
      </c>
      <c r="G250" s="25">
        <v>44057</v>
      </c>
    </row>
    <row r="251" spans="1:7" x14ac:dyDescent="0.3">
      <c r="A251">
        <v>-33.501300000000001</v>
      </c>
      <c r="B251">
        <v>138.07722000000001</v>
      </c>
      <c r="C251" t="s">
        <v>6680</v>
      </c>
      <c r="D251">
        <v>166</v>
      </c>
      <c r="E251">
        <v>161</v>
      </c>
      <c r="F251" t="s">
        <v>6683</v>
      </c>
      <c r="G251" s="25">
        <v>44057</v>
      </c>
    </row>
    <row r="252" spans="1:7" x14ac:dyDescent="0.3">
      <c r="A252">
        <v>-33.501249999999999</v>
      </c>
      <c r="B252">
        <v>138.07726</v>
      </c>
      <c r="C252" t="s">
        <v>6681</v>
      </c>
      <c r="D252">
        <v>64</v>
      </c>
      <c r="E252">
        <v>34</v>
      </c>
      <c r="F252" t="s">
        <v>6683</v>
      </c>
      <c r="G252" s="25">
        <v>44057</v>
      </c>
    </row>
    <row r="253" spans="1:7" x14ac:dyDescent="0.3">
      <c r="A253">
        <v>-33.501249999999999</v>
      </c>
      <c r="B253">
        <v>138.07726</v>
      </c>
      <c r="C253" t="s">
        <v>6681</v>
      </c>
      <c r="D253">
        <v>104</v>
      </c>
      <c r="E253">
        <v>72</v>
      </c>
      <c r="F253" t="s">
        <v>6683</v>
      </c>
      <c r="G253" s="25">
        <v>44057</v>
      </c>
    </row>
    <row r="254" spans="1:7" x14ac:dyDescent="0.3">
      <c r="A254">
        <v>-33.501249999999999</v>
      </c>
      <c r="B254">
        <v>138.07726</v>
      </c>
      <c r="C254" t="s">
        <v>6681</v>
      </c>
      <c r="D254">
        <v>62</v>
      </c>
      <c r="E254">
        <v>59</v>
      </c>
      <c r="F254" t="s">
        <v>6683</v>
      </c>
      <c r="G254" s="25">
        <v>44057</v>
      </c>
    </row>
    <row r="255" spans="1:7" x14ac:dyDescent="0.3">
      <c r="A255">
        <v>-33.501300000000001</v>
      </c>
      <c r="B255">
        <v>138.07732999999999</v>
      </c>
      <c r="C255" t="s">
        <v>6680</v>
      </c>
      <c r="D255">
        <v>70</v>
      </c>
      <c r="E255">
        <v>83</v>
      </c>
      <c r="F255" t="s">
        <v>6683</v>
      </c>
      <c r="G255" s="25">
        <v>44057</v>
      </c>
    </row>
    <row r="256" spans="1:7" x14ac:dyDescent="0.3">
      <c r="A256">
        <v>-33.501300000000001</v>
      </c>
      <c r="B256">
        <v>138.07732999999999</v>
      </c>
      <c r="C256" t="s">
        <v>6681</v>
      </c>
      <c r="D256">
        <v>26</v>
      </c>
      <c r="E256">
        <v>22</v>
      </c>
      <c r="F256" t="s">
        <v>6683</v>
      </c>
      <c r="G256" s="25">
        <v>44057</v>
      </c>
    </row>
    <row r="257" spans="1:7" x14ac:dyDescent="0.3">
      <c r="A257">
        <v>-33.501300000000001</v>
      </c>
      <c r="B257">
        <v>138.07735</v>
      </c>
      <c r="C257" t="s">
        <v>6680</v>
      </c>
      <c r="D257">
        <v>95</v>
      </c>
      <c r="E257">
        <v>45</v>
      </c>
      <c r="F257" t="s">
        <v>6683</v>
      </c>
      <c r="G257" s="25">
        <v>44057</v>
      </c>
    </row>
    <row r="258" spans="1:7" x14ac:dyDescent="0.3">
      <c r="A258">
        <v>-33.501300000000001</v>
      </c>
      <c r="B258">
        <v>138.07735</v>
      </c>
      <c r="C258" t="s">
        <v>6681</v>
      </c>
      <c r="D258">
        <v>67</v>
      </c>
      <c r="E258">
        <v>20</v>
      </c>
      <c r="F258" t="s">
        <v>6683</v>
      </c>
      <c r="G258" s="25">
        <v>44057</v>
      </c>
    </row>
    <row r="259" spans="1:7" x14ac:dyDescent="0.3">
      <c r="A259">
        <v>-33.501300000000001</v>
      </c>
      <c r="B259">
        <v>138.07735</v>
      </c>
      <c r="C259" t="s">
        <v>6679</v>
      </c>
      <c r="D259">
        <v>92</v>
      </c>
      <c r="E259">
        <v>160</v>
      </c>
      <c r="F259" t="s">
        <v>6683</v>
      </c>
      <c r="G259" s="25">
        <v>44057</v>
      </c>
    </row>
    <row r="260" spans="1:7" x14ac:dyDescent="0.3">
      <c r="A260">
        <v>-33.501300000000001</v>
      </c>
      <c r="B260">
        <v>138.07735</v>
      </c>
      <c r="C260" t="s">
        <v>6681</v>
      </c>
      <c r="D260">
        <v>75</v>
      </c>
      <c r="E260">
        <v>48</v>
      </c>
      <c r="F260" t="s">
        <v>6683</v>
      </c>
      <c r="G260" s="25">
        <v>44057</v>
      </c>
    </row>
    <row r="261" spans="1:7" x14ac:dyDescent="0.3">
      <c r="A261">
        <v>-33.501199999999997</v>
      </c>
      <c r="B261">
        <v>138.07750999999999</v>
      </c>
      <c r="C261" t="s">
        <v>6681</v>
      </c>
      <c r="D261">
        <v>71</v>
      </c>
      <c r="E261">
        <v>23</v>
      </c>
      <c r="F261" t="s">
        <v>6683</v>
      </c>
      <c r="G261" s="25">
        <v>44057</v>
      </c>
    </row>
    <row r="262" spans="1:7" x14ac:dyDescent="0.3">
      <c r="A262">
        <v>-33.501260000000002</v>
      </c>
      <c r="B262">
        <v>138.07750999999999</v>
      </c>
      <c r="C262" t="s">
        <v>6681</v>
      </c>
      <c r="D262">
        <v>46</v>
      </c>
      <c r="E262">
        <v>8</v>
      </c>
      <c r="F262" t="s">
        <v>6683</v>
      </c>
      <c r="G262" s="25">
        <v>44057</v>
      </c>
    </row>
    <row r="263" spans="1:7" x14ac:dyDescent="0.3">
      <c r="A263">
        <v>-33.501280000000001</v>
      </c>
      <c r="B263">
        <v>138.07756000000001</v>
      </c>
      <c r="C263" t="s">
        <v>6681</v>
      </c>
      <c r="D263">
        <v>55</v>
      </c>
      <c r="E263">
        <v>25</v>
      </c>
      <c r="F263" t="s">
        <v>6683</v>
      </c>
      <c r="G263" s="25">
        <v>44057</v>
      </c>
    </row>
    <row r="264" spans="1:7" x14ac:dyDescent="0.3">
      <c r="A264">
        <v>-33.501269999999998</v>
      </c>
      <c r="B264">
        <v>138.07754</v>
      </c>
      <c r="C264" t="s">
        <v>6680</v>
      </c>
      <c r="D264">
        <v>180</v>
      </c>
      <c r="E264">
        <v>163</v>
      </c>
      <c r="F264" t="s">
        <v>6683</v>
      </c>
      <c r="G264" s="25">
        <v>44057</v>
      </c>
    </row>
    <row r="265" spans="1:7" x14ac:dyDescent="0.3">
      <c r="A265">
        <v>-33.501190000000001</v>
      </c>
      <c r="B265">
        <v>138.07758999999999</v>
      </c>
      <c r="C265" t="s">
        <v>6679</v>
      </c>
      <c r="D265">
        <v>167</v>
      </c>
      <c r="E265">
        <v>155</v>
      </c>
      <c r="F265" t="s">
        <v>6683</v>
      </c>
      <c r="G265" s="25">
        <v>44057</v>
      </c>
    </row>
    <row r="266" spans="1:7" x14ac:dyDescent="0.3">
      <c r="A266">
        <v>-33.501170000000002</v>
      </c>
      <c r="B266">
        <v>138.07758999999999</v>
      </c>
      <c r="C266" t="s">
        <v>6681</v>
      </c>
      <c r="D266">
        <v>39</v>
      </c>
      <c r="E266">
        <v>9</v>
      </c>
      <c r="F266" t="s">
        <v>6683</v>
      </c>
      <c r="G266" s="25">
        <v>44057</v>
      </c>
    </row>
    <row r="267" spans="1:7" x14ac:dyDescent="0.3">
      <c r="A267">
        <v>-33.501139999999999</v>
      </c>
      <c r="B267">
        <v>138.07755</v>
      </c>
      <c r="C267" t="s">
        <v>6681</v>
      </c>
      <c r="D267">
        <v>20</v>
      </c>
      <c r="E267">
        <v>7</v>
      </c>
      <c r="F267" t="s">
        <v>6683</v>
      </c>
      <c r="G267" s="25">
        <v>44057</v>
      </c>
    </row>
    <row r="268" spans="1:7" x14ac:dyDescent="0.3">
      <c r="A268">
        <v>-33.501139999999999</v>
      </c>
      <c r="B268">
        <v>138.07755</v>
      </c>
      <c r="C268" t="s">
        <v>6681</v>
      </c>
      <c r="D268">
        <v>39</v>
      </c>
      <c r="E268">
        <v>22</v>
      </c>
      <c r="F268" t="s">
        <v>6683</v>
      </c>
      <c r="G268" s="25">
        <v>44057</v>
      </c>
    </row>
    <row r="269" spans="1:7" x14ac:dyDescent="0.3">
      <c r="A269">
        <v>-33.50112</v>
      </c>
      <c r="B269">
        <v>138.07753</v>
      </c>
      <c r="C269" t="s">
        <v>6681</v>
      </c>
      <c r="D269">
        <v>67</v>
      </c>
      <c r="E269">
        <v>41</v>
      </c>
      <c r="F269" t="s">
        <v>6683</v>
      </c>
      <c r="G269" s="25">
        <v>44057</v>
      </c>
    </row>
    <row r="270" spans="1:7" x14ac:dyDescent="0.3">
      <c r="A270">
        <v>-33.501060000000003</v>
      </c>
      <c r="B270">
        <v>138.07758000000001</v>
      </c>
      <c r="C270" t="s">
        <v>6681</v>
      </c>
      <c r="D270">
        <v>79</v>
      </c>
      <c r="E270">
        <v>42</v>
      </c>
      <c r="F270" t="s">
        <v>6683</v>
      </c>
      <c r="G270" s="25">
        <v>44057</v>
      </c>
    </row>
    <row r="271" spans="1:7" x14ac:dyDescent="0.3">
      <c r="A271">
        <v>-33.501060000000003</v>
      </c>
      <c r="B271">
        <v>138.07758000000001</v>
      </c>
      <c r="C271" t="s">
        <v>6681</v>
      </c>
      <c r="D271">
        <v>82</v>
      </c>
      <c r="E271">
        <v>31</v>
      </c>
      <c r="F271" t="s">
        <v>6683</v>
      </c>
      <c r="G271" s="25">
        <v>44057</v>
      </c>
    </row>
    <row r="272" spans="1:7" x14ac:dyDescent="0.3">
      <c r="A272">
        <v>-33.501060000000003</v>
      </c>
      <c r="B272">
        <v>138.07758000000001</v>
      </c>
      <c r="C272" t="s">
        <v>6681</v>
      </c>
      <c r="D272">
        <v>77</v>
      </c>
      <c r="E272">
        <v>33</v>
      </c>
      <c r="F272" t="s">
        <v>6683</v>
      </c>
      <c r="G272" s="25">
        <v>44057</v>
      </c>
    </row>
    <row r="273" spans="1:7" x14ac:dyDescent="0.3">
      <c r="A273">
        <v>-33.501080000000002</v>
      </c>
      <c r="B273">
        <v>138.07762</v>
      </c>
      <c r="C273" t="s">
        <v>6680</v>
      </c>
      <c r="D273">
        <v>78</v>
      </c>
      <c r="E273">
        <v>62</v>
      </c>
      <c r="F273" t="s">
        <v>6683</v>
      </c>
      <c r="G273" s="25">
        <v>44057</v>
      </c>
    </row>
    <row r="274" spans="1:7" x14ac:dyDescent="0.3">
      <c r="A274">
        <v>-33.501100000000001</v>
      </c>
      <c r="B274">
        <v>138.07769999999999</v>
      </c>
      <c r="C274" t="s">
        <v>6681</v>
      </c>
      <c r="D274">
        <v>106</v>
      </c>
      <c r="E274">
        <v>71</v>
      </c>
      <c r="F274" t="s">
        <v>6683</v>
      </c>
      <c r="G274" s="25">
        <v>44057</v>
      </c>
    </row>
    <row r="275" spans="1:7" x14ac:dyDescent="0.3">
      <c r="A275">
        <v>-33.501100000000001</v>
      </c>
      <c r="B275">
        <v>138.07769999999999</v>
      </c>
      <c r="C275" t="s">
        <v>6681</v>
      </c>
      <c r="D275">
        <v>68</v>
      </c>
      <c r="E275">
        <v>10</v>
      </c>
      <c r="F275" t="s">
        <v>6683</v>
      </c>
      <c r="G275" s="25">
        <v>44057</v>
      </c>
    </row>
    <row r="276" spans="1:7" x14ac:dyDescent="0.3">
      <c r="A276">
        <v>-33.501100000000001</v>
      </c>
      <c r="B276">
        <v>138.07769999999999</v>
      </c>
      <c r="C276" t="s">
        <v>6681</v>
      </c>
      <c r="D276">
        <v>61</v>
      </c>
      <c r="E276">
        <v>11</v>
      </c>
      <c r="F276" t="s">
        <v>6683</v>
      </c>
      <c r="G276" s="25">
        <v>44057</v>
      </c>
    </row>
    <row r="277" spans="1:7" x14ac:dyDescent="0.3">
      <c r="A277">
        <v>-33.501100000000001</v>
      </c>
      <c r="B277">
        <v>138.07769999999999</v>
      </c>
      <c r="C277" t="s">
        <v>6681</v>
      </c>
      <c r="D277">
        <v>54</v>
      </c>
      <c r="E277">
        <v>11</v>
      </c>
      <c r="F277" t="s">
        <v>6683</v>
      </c>
      <c r="G277" s="25">
        <v>44057</v>
      </c>
    </row>
    <row r="278" spans="1:7" x14ac:dyDescent="0.3">
      <c r="A278">
        <v>-33.011699999999998</v>
      </c>
      <c r="B278">
        <v>138.07769999999999</v>
      </c>
      <c r="C278" t="s">
        <v>6681</v>
      </c>
      <c r="D278">
        <v>87</v>
      </c>
      <c r="E278">
        <v>33</v>
      </c>
      <c r="F278" t="s">
        <v>6683</v>
      </c>
      <c r="G278" s="25">
        <v>44057</v>
      </c>
    </row>
    <row r="279" spans="1:7" x14ac:dyDescent="0.3">
      <c r="A279">
        <v>-33.011699999999998</v>
      </c>
      <c r="B279">
        <v>138.07769999999999</v>
      </c>
      <c r="C279" t="s">
        <v>6680</v>
      </c>
      <c r="D279">
        <v>133</v>
      </c>
      <c r="E279">
        <v>99</v>
      </c>
      <c r="F279" t="s">
        <v>6683</v>
      </c>
      <c r="G279" s="25">
        <v>44057</v>
      </c>
    </row>
    <row r="280" spans="1:7" x14ac:dyDescent="0.3">
      <c r="A280">
        <v>-33.011699999999998</v>
      </c>
      <c r="B280">
        <v>138.07769999999999</v>
      </c>
      <c r="C280" t="s">
        <v>6679</v>
      </c>
      <c r="D280">
        <v>164</v>
      </c>
      <c r="E280">
        <v>163</v>
      </c>
      <c r="F280" t="s">
        <v>6683</v>
      </c>
      <c r="G280" s="25">
        <v>44057</v>
      </c>
    </row>
    <row r="281" spans="1:7" x14ac:dyDescent="0.3">
      <c r="A281">
        <v>-32.248730000000002</v>
      </c>
      <c r="B281">
        <v>135.05653000000001</v>
      </c>
      <c r="C281" t="s">
        <v>6681</v>
      </c>
      <c r="D281">
        <v>70</v>
      </c>
      <c r="E281">
        <v>48</v>
      </c>
      <c r="F281" t="s">
        <v>6685</v>
      </c>
      <c r="G281" s="25">
        <v>44107</v>
      </c>
    </row>
    <row r="282" spans="1:7" x14ac:dyDescent="0.3">
      <c r="A282">
        <v>-32.248629999999999</v>
      </c>
      <c r="B282">
        <v>135.05644000000001</v>
      </c>
      <c r="C282" t="s">
        <v>6680</v>
      </c>
      <c r="D282">
        <v>55</v>
      </c>
      <c r="E282">
        <v>70</v>
      </c>
      <c r="F282" t="s">
        <v>6685</v>
      </c>
      <c r="G282" s="25">
        <v>44107</v>
      </c>
    </row>
    <row r="283" spans="1:7" x14ac:dyDescent="0.3">
      <c r="A283">
        <v>-32.248420000000003</v>
      </c>
      <c r="B283">
        <v>135.05645999999999</v>
      </c>
      <c r="C283" t="s">
        <v>6684</v>
      </c>
      <c r="D283">
        <v>122</v>
      </c>
      <c r="E283">
        <v>80</v>
      </c>
      <c r="F283" t="s">
        <v>6685</v>
      </c>
      <c r="G283" s="25">
        <v>44107</v>
      </c>
    </row>
    <row r="284" spans="1:7" x14ac:dyDescent="0.3">
      <c r="A284">
        <v>-32.248359999999998</v>
      </c>
      <c r="B284">
        <v>135.05644000000001</v>
      </c>
      <c r="C284" t="s">
        <v>6684</v>
      </c>
      <c r="D284">
        <v>227</v>
      </c>
      <c r="E284">
        <v>160</v>
      </c>
      <c r="F284" t="s">
        <v>6685</v>
      </c>
      <c r="G284" s="25">
        <v>44107</v>
      </c>
    </row>
    <row r="285" spans="1:7" x14ac:dyDescent="0.3">
      <c r="A285">
        <v>-32.248289999999997</v>
      </c>
      <c r="B285">
        <v>135.05663000000001</v>
      </c>
      <c r="C285" t="s">
        <v>6679</v>
      </c>
      <c r="D285">
        <v>170</v>
      </c>
      <c r="E285">
        <v>95</v>
      </c>
      <c r="F285" t="s">
        <v>6685</v>
      </c>
      <c r="G285" s="25">
        <v>44107</v>
      </c>
    </row>
    <row r="286" spans="1:7" x14ac:dyDescent="0.3">
      <c r="A286">
        <v>-32.2483</v>
      </c>
      <c r="B286">
        <v>135.05663000000001</v>
      </c>
      <c r="C286" t="s">
        <v>6679</v>
      </c>
      <c r="D286">
        <v>165</v>
      </c>
      <c r="E286">
        <v>150</v>
      </c>
      <c r="F286" t="s">
        <v>6685</v>
      </c>
      <c r="G286" s="25">
        <v>44107</v>
      </c>
    </row>
    <row r="287" spans="1:7" x14ac:dyDescent="0.3">
      <c r="A287">
        <v>-32.248309999999996</v>
      </c>
      <c r="B287">
        <v>135.05663000000001</v>
      </c>
      <c r="C287" t="s">
        <v>6680</v>
      </c>
      <c r="D287">
        <v>65</v>
      </c>
      <c r="E287">
        <v>40</v>
      </c>
      <c r="F287" t="s">
        <v>6685</v>
      </c>
      <c r="G287" s="25">
        <v>44107</v>
      </c>
    </row>
    <row r="288" spans="1:7" x14ac:dyDescent="0.3">
      <c r="A288">
        <v>-32.248379999999997</v>
      </c>
      <c r="B288">
        <v>135.05659</v>
      </c>
      <c r="C288" t="s">
        <v>6684</v>
      </c>
      <c r="D288">
        <v>120</v>
      </c>
      <c r="E288">
        <v>90</v>
      </c>
      <c r="F288" t="s">
        <v>6685</v>
      </c>
      <c r="G288" s="25">
        <v>44107</v>
      </c>
    </row>
    <row r="289" spans="1:7" x14ac:dyDescent="0.3">
      <c r="A289">
        <v>-32.248269999999998</v>
      </c>
      <c r="B289">
        <v>135.5669</v>
      </c>
      <c r="C289" t="s">
        <v>6680</v>
      </c>
      <c r="D289">
        <v>100</v>
      </c>
      <c r="E289">
        <v>50</v>
      </c>
      <c r="F289" t="s">
        <v>6685</v>
      </c>
      <c r="G289" s="25">
        <v>44107</v>
      </c>
    </row>
    <row r="290" spans="1:7" x14ac:dyDescent="0.3">
      <c r="A290">
        <v>-32.248359999999998</v>
      </c>
      <c r="B290">
        <v>135.05661000000001</v>
      </c>
      <c r="C290" t="s">
        <v>6684</v>
      </c>
      <c r="D290">
        <v>180</v>
      </c>
      <c r="E290">
        <v>90</v>
      </c>
      <c r="F290" t="s">
        <v>6685</v>
      </c>
      <c r="G290" s="25">
        <v>44107</v>
      </c>
    </row>
    <row r="291" spans="1:7" x14ac:dyDescent="0.3">
      <c r="A291">
        <v>-32.248359999999998</v>
      </c>
      <c r="B291">
        <v>135.05661000000001</v>
      </c>
      <c r="C291" t="s">
        <v>6680</v>
      </c>
      <c r="D291">
        <v>165</v>
      </c>
      <c r="E291">
        <v>70</v>
      </c>
      <c r="F291" t="s">
        <v>6685</v>
      </c>
      <c r="G291" s="25">
        <v>44107</v>
      </c>
    </row>
    <row r="292" spans="1:7" x14ac:dyDescent="0.3">
      <c r="A292">
        <v>-32.248359999999998</v>
      </c>
      <c r="B292">
        <v>135.05661000000001</v>
      </c>
      <c r="C292" t="s">
        <v>6680</v>
      </c>
      <c r="D292">
        <v>175</v>
      </c>
      <c r="E292">
        <v>100</v>
      </c>
      <c r="F292" t="s">
        <v>6685</v>
      </c>
      <c r="G292" s="25">
        <v>44107</v>
      </c>
    </row>
    <row r="293" spans="1:7" x14ac:dyDescent="0.3">
      <c r="A293">
        <v>-32.24841</v>
      </c>
      <c r="B293">
        <v>135.05646999999999</v>
      </c>
      <c r="C293" t="s">
        <v>6681</v>
      </c>
      <c r="D293">
        <v>54</v>
      </c>
      <c r="E293">
        <v>19</v>
      </c>
      <c r="F293" t="s">
        <v>6685</v>
      </c>
      <c r="G293" s="25">
        <v>44107</v>
      </c>
    </row>
    <row r="294" spans="1:7" x14ac:dyDescent="0.3">
      <c r="A294">
        <v>-32.24906</v>
      </c>
      <c r="B294">
        <v>135.05646999999999</v>
      </c>
      <c r="C294" t="s">
        <v>6679</v>
      </c>
      <c r="D294">
        <v>170</v>
      </c>
      <c r="E294">
        <v>150</v>
      </c>
      <c r="F294" t="s">
        <v>6685</v>
      </c>
      <c r="G294" s="25">
        <v>44107</v>
      </c>
    </row>
    <row r="295" spans="1:7" x14ac:dyDescent="0.3">
      <c r="A295">
        <v>-32.242489999999997</v>
      </c>
      <c r="B295">
        <v>135.05637999999999</v>
      </c>
      <c r="C295" t="s">
        <v>6681</v>
      </c>
      <c r="D295">
        <v>112</v>
      </c>
      <c r="E295">
        <v>50</v>
      </c>
      <c r="F295" t="s">
        <v>6685</v>
      </c>
      <c r="G295" s="25">
        <v>44107</v>
      </c>
    </row>
    <row r="296" spans="1:7" x14ac:dyDescent="0.3">
      <c r="A296">
        <v>-32.249160000000003</v>
      </c>
      <c r="B296">
        <v>135.05658</v>
      </c>
      <c r="C296" t="s">
        <v>6681</v>
      </c>
      <c r="D296">
        <v>92</v>
      </c>
      <c r="E296">
        <v>75</v>
      </c>
      <c r="F296" t="s">
        <v>6685</v>
      </c>
      <c r="G296" s="25">
        <v>44107</v>
      </c>
    </row>
    <row r="297" spans="1:7" x14ac:dyDescent="0.3">
      <c r="A297">
        <v>-32.249139999999997</v>
      </c>
      <c r="B297">
        <v>135.05658</v>
      </c>
      <c r="C297" t="s">
        <v>6680</v>
      </c>
      <c r="D297">
        <v>80</v>
      </c>
      <c r="E297">
        <v>55</v>
      </c>
      <c r="F297" t="s">
        <v>6685</v>
      </c>
      <c r="G297" s="25">
        <v>44107</v>
      </c>
    </row>
    <row r="298" spans="1:7" x14ac:dyDescent="0.3">
      <c r="A298">
        <v>-32.249139999999997</v>
      </c>
      <c r="B298">
        <v>135.05659</v>
      </c>
      <c r="C298" t="s">
        <v>6680</v>
      </c>
      <c r="D298">
        <v>57</v>
      </c>
      <c r="E298">
        <v>36</v>
      </c>
      <c r="F298" t="s">
        <v>6685</v>
      </c>
      <c r="G298" s="25">
        <v>44107</v>
      </c>
    </row>
    <row r="299" spans="1:7" x14ac:dyDescent="0.3">
      <c r="A299">
        <v>-32.249459999999999</v>
      </c>
      <c r="B299">
        <v>135.05627000000001</v>
      </c>
      <c r="C299" t="s">
        <v>6679</v>
      </c>
      <c r="D299">
        <v>80</v>
      </c>
      <c r="E299">
        <v>110</v>
      </c>
      <c r="F299" t="s">
        <v>6685</v>
      </c>
      <c r="G299" s="25">
        <v>44107</v>
      </c>
    </row>
    <row r="300" spans="1:7" x14ac:dyDescent="0.3">
      <c r="A300">
        <v>-32.252079999999999</v>
      </c>
      <c r="B300">
        <v>135.05632</v>
      </c>
      <c r="C300" t="s">
        <v>6680</v>
      </c>
      <c r="D300">
        <v>140</v>
      </c>
      <c r="E300">
        <v>52</v>
      </c>
      <c r="F300" t="s">
        <v>6685</v>
      </c>
      <c r="G300" s="25">
        <v>44107</v>
      </c>
    </row>
    <row r="301" spans="1:7" x14ac:dyDescent="0.3">
      <c r="A301">
        <v>-32.252079999999999</v>
      </c>
      <c r="B301">
        <v>135.05632</v>
      </c>
      <c r="C301" t="s">
        <v>6679</v>
      </c>
      <c r="D301">
        <v>130</v>
      </c>
      <c r="E301">
        <v>170</v>
      </c>
      <c r="F301" t="s">
        <v>6685</v>
      </c>
      <c r="G301" s="25">
        <v>44107</v>
      </c>
    </row>
    <row r="302" spans="1:7" x14ac:dyDescent="0.3">
      <c r="A302">
        <v>-32.250329999999998</v>
      </c>
      <c r="B302">
        <v>135.05672000000001</v>
      </c>
      <c r="C302" t="s">
        <v>6684</v>
      </c>
      <c r="D302">
        <v>110</v>
      </c>
      <c r="E302">
        <v>120</v>
      </c>
      <c r="F302" t="s">
        <v>6685</v>
      </c>
      <c r="G302" s="25">
        <v>44107</v>
      </c>
    </row>
    <row r="303" spans="1:7" x14ac:dyDescent="0.3">
      <c r="A303">
        <v>-32.250329999999998</v>
      </c>
      <c r="B303">
        <v>135.05672000000001</v>
      </c>
      <c r="C303" t="s">
        <v>6684</v>
      </c>
      <c r="D303">
        <v>135</v>
      </c>
      <c r="E303">
        <v>140</v>
      </c>
      <c r="F303" t="s">
        <v>6685</v>
      </c>
      <c r="G303" s="25">
        <v>44107</v>
      </c>
    </row>
    <row r="304" spans="1:7" x14ac:dyDescent="0.3">
      <c r="A304">
        <v>-32.250340000000001</v>
      </c>
      <c r="B304">
        <v>135.05670000000001</v>
      </c>
      <c r="C304" t="s">
        <v>6684</v>
      </c>
      <c r="D304">
        <v>130</v>
      </c>
      <c r="E304">
        <v>90</v>
      </c>
      <c r="F304" t="s">
        <v>6685</v>
      </c>
      <c r="G304" s="25">
        <v>44107</v>
      </c>
    </row>
    <row r="305" spans="1:7" x14ac:dyDescent="0.3">
      <c r="A305">
        <v>-32.25029</v>
      </c>
      <c r="B305">
        <v>135.05665999999999</v>
      </c>
      <c r="C305" t="s">
        <v>6680</v>
      </c>
      <c r="D305">
        <v>93</v>
      </c>
      <c r="E305">
        <v>60</v>
      </c>
      <c r="F305" t="s">
        <v>6685</v>
      </c>
      <c r="G305" s="25">
        <v>44107</v>
      </c>
    </row>
    <row r="306" spans="1:7" x14ac:dyDescent="0.3">
      <c r="A306">
        <v>-32.249720000000003</v>
      </c>
      <c r="B306">
        <v>135.05615</v>
      </c>
      <c r="C306" t="s">
        <v>6679</v>
      </c>
      <c r="D306">
        <v>130</v>
      </c>
      <c r="E306">
        <v>160</v>
      </c>
      <c r="F306" t="s">
        <v>6685</v>
      </c>
      <c r="G306" s="25">
        <v>44107</v>
      </c>
    </row>
    <row r="307" spans="1:7" x14ac:dyDescent="0.3">
      <c r="A307">
        <v>-32.249470000000002</v>
      </c>
      <c r="B307">
        <v>135.05610999999999</v>
      </c>
      <c r="C307" t="s">
        <v>6679</v>
      </c>
      <c r="D307">
        <v>188</v>
      </c>
      <c r="E307">
        <v>265</v>
      </c>
      <c r="F307" t="s">
        <v>6685</v>
      </c>
      <c r="G307" s="25">
        <v>44107</v>
      </c>
    </row>
    <row r="308" spans="1:7" x14ac:dyDescent="0.3">
      <c r="A308">
        <v>-32.24944</v>
      </c>
      <c r="B308">
        <v>135.05605</v>
      </c>
      <c r="C308" t="s">
        <v>6679</v>
      </c>
      <c r="D308">
        <v>183</v>
      </c>
      <c r="E308">
        <v>170</v>
      </c>
      <c r="F308" t="s">
        <v>6685</v>
      </c>
      <c r="G308" s="25">
        <v>44107</v>
      </c>
    </row>
    <row r="309" spans="1:7" x14ac:dyDescent="0.3">
      <c r="A309">
        <v>-32.249420000000001</v>
      </c>
      <c r="B309">
        <v>135.05615</v>
      </c>
      <c r="C309" t="s">
        <v>6679</v>
      </c>
      <c r="D309">
        <v>150</v>
      </c>
      <c r="E309">
        <v>155</v>
      </c>
      <c r="F309" t="s">
        <v>6685</v>
      </c>
      <c r="G309" s="25">
        <v>44107</v>
      </c>
    </row>
    <row r="310" spans="1:7" x14ac:dyDescent="0.3">
      <c r="A310">
        <v>-32.249119999999998</v>
      </c>
      <c r="B310">
        <v>135.05602999999999</v>
      </c>
      <c r="C310" t="s">
        <v>6679</v>
      </c>
      <c r="D310">
        <v>165</v>
      </c>
      <c r="E310">
        <v>180</v>
      </c>
      <c r="F310" t="s">
        <v>6685</v>
      </c>
      <c r="G310" s="25">
        <v>44107</v>
      </c>
    </row>
    <row r="311" spans="1:7" x14ac:dyDescent="0.3">
      <c r="A311">
        <v>-32.249029999999998</v>
      </c>
      <c r="B311">
        <v>135.05598000000001</v>
      </c>
      <c r="C311" t="s">
        <v>6681</v>
      </c>
      <c r="D311">
        <v>58</v>
      </c>
      <c r="E311">
        <v>33</v>
      </c>
      <c r="F311" t="s">
        <v>6685</v>
      </c>
      <c r="G311" s="25">
        <v>44107</v>
      </c>
    </row>
    <row r="312" spans="1:7" x14ac:dyDescent="0.3">
      <c r="A312">
        <v>-32.249160000000003</v>
      </c>
      <c r="B312">
        <v>135.05614</v>
      </c>
      <c r="C312" t="s">
        <v>6681</v>
      </c>
      <c r="D312">
        <v>103</v>
      </c>
      <c r="E312">
        <v>62</v>
      </c>
      <c r="F312" t="s">
        <v>6685</v>
      </c>
      <c r="G312" s="25">
        <v>44107</v>
      </c>
    </row>
    <row r="313" spans="1:7" x14ac:dyDescent="0.3">
      <c r="A313">
        <v>-32.248370000000001</v>
      </c>
      <c r="B313">
        <v>135.05615</v>
      </c>
      <c r="C313" t="s">
        <v>6681</v>
      </c>
      <c r="D313">
        <v>85</v>
      </c>
      <c r="E313">
        <v>52</v>
      </c>
      <c r="F313" t="s">
        <v>6685</v>
      </c>
      <c r="G313" s="25">
        <v>44107</v>
      </c>
    </row>
    <row r="314" spans="1:7" x14ac:dyDescent="0.3">
      <c r="A314">
        <v>-32.248289999999997</v>
      </c>
      <c r="B314">
        <v>135.05620999999999</v>
      </c>
      <c r="C314" t="s">
        <v>6680</v>
      </c>
      <c r="D314">
        <v>72</v>
      </c>
      <c r="E314">
        <v>104</v>
      </c>
      <c r="F314" t="s">
        <v>6685</v>
      </c>
      <c r="G314" s="25">
        <v>44107</v>
      </c>
    </row>
    <row r="315" spans="1:7" x14ac:dyDescent="0.3">
      <c r="A315">
        <v>-32.248170000000002</v>
      </c>
      <c r="B315">
        <v>135.05609000000001</v>
      </c>
      <c r="C315" t="s">
        <v>6684</v>
      </c>
      <c r="D315">
        <v>93</v>
      </c>
      <c r="E315">
        <v>150</v>
      </c>
      <c r="F315" t="s">
        <v>6685</v>
      </c>
      <c r="G315" s="25">
        <v>44107</v>
      </c>
    </row>
    <row r="316" spans="1:7" x14ac:dyDescent="0.3">
      <c r="A316">
        <v>-32.247950000000003</v>
      </c>
      <c r="B316">
        <v>135.05652000000001</v>
      </c>
      <c r="C316" t="s">
        <v>6680</v>
      </c>
      <c r="D316">
        <v>132</v>
      </c>
      <c r="E316">
        <v>82</v>
      </c>
      <c r="F316" t="s">
        <v>6685</v>
      </c>
      <c r="G316" s="25">
        <v>44107</v>
      </c>
    </row>
    <row r="317" spans="1:7" x14ac:dyDescent="0.3">
      <c r="A317">
        <v>-32.247990000000001</v>
      </c>
      <c r="B317">
        <v>135.05655999999999</v>
      </c>
      <c r="C317" t="s">
        <v>6680</v>
      </c>
      <c r="D317">
        <v>121</v>
      </c>
      <c r="E317">
        <v>54</v>
      </c>
      <c r="F317" t="s">
        <v>6685</v>
      </c>
      <c r="G317" s="25">
        <v>44107</v>
      </c>
    </row>
    <row r="318" spans="1:7" x14ac:dyDescent="0.3">
      <c r="A318">
        <v>-32.248049999999999</v>
      </c>
      <c r="B318">
        <v>135.05645999999999</v>
      </c>
      <c r="C318" t="s">
        <v>6684</v>
      </c>
      <c r="D318">
        <v>130</v>
      </c>
      <c r="E318">
        <v>80</v>
      </c>
      <c r="F318" t="s">
        <v>6685</v>
      </c>
      <c r="G318" s="25">
        <v>44107</v>
      </c>
    </row>
    <row r="319" spans="1:7" x14ac:dyDescent="0.3">
      <c r="A319">
        <v>-32.248040000000003</v>
      </c>
      <c r="B319">
        <v>135.05643000000001</v>
      </c>
      <c r="C319" t="s">
        <v>6680</v>
      </c>
      <c r="D319">
        <v>130</v>
      </c>
      <c r="E319">
        <v>125</v>
      </c>
      <c r="F319" t="s">
        <v>6685</v>
      </c>
      <c r="G319" s="25">
        <v>44107</v>
      </c>
    </row>
    <row r="320" spans="1:7" x14ac:dyDescent="0.3">
      <c r="A320">
        <v>-32.248280000000001</v>
      </c>
      <c r="B320">
        <v>135.05573000000001</v>
      </c>
      <c r="C320" t="s">
        <v>6679</v>
      </c>
      <c r="D320">
        <v>113</v>
      </c>
      <c r="E320">
        <v>120</v>
      </c>
      <c r="F320" t="s">
        <v>6685</v>
      </c>
      <c r="G320" s="25">
        <v>44107</v>
      </c>
    </row>
    <row r="321" spans="1:7" x14ac:dyDescent="0.3">
      <c r="A321">
        <v>-32.248280000000001</v>
      </c>
      <c r="B321">
        <v>135.05573000000001</v>
      </c>
      <c r="C321" t="s">
        <v>6679</v>
      </c>
      <c r="D321">
        <v>126</v>
      </c>
      <c r="E321">
        <v>131</v>
      </c>
      <c r="F321" t="s">
        <v>6685</v>
      </c>
      <c r="G321" s="25">
        <v>44107</v>
      </c>
    </row>
    <row r="322" spans="1:7" x14ac:dyDescent="0.3">
      <c r="A322">
        <v>-32.248390000000001</v>
      </c>
      <c r="B322">
        <v>135.05573000000001</v>
      </c>
      <c r="C322" t="s">
        <v>6684</v>
      </c>
      <c r="D322">
        <v>96</v>
      </c>
      <c r="E322">
        <v>67</v>
      </c>
      <c r="F322" t="s">
        <v>6685</v>
      </c>
      <c r="G322" s="25">
        <v>44107</v>
      </c>
    </row>
    <row r="323" spans="1:7" x14ac:dyDescent="0.3">
      <c r="A323">
        <v>-32.24841</v>
      </c>
      <c r="B323">
        <v>135.05573000000001</v>
      </c>
      <c r="C323" t="s">
        <v>6684</v>
      </c>
      <c r="D323">
        <v>152</v>
      </c>
      <c r="E323">
        <v>179</v>
      </c>
      <c r="F323" t="s">
        <v>6685</v>
      </c>
      <c r="G323" s="25">
        <v>44107</v>
      </c>
    </row>
    <row r="324" spans="1:7" x14ac:dyDescent="0.3">
      <c r="A324">
        <v>-32.248429999999999</v>
      </c>
      <c r="B324">
        <v>135.05575999999999</v>
      </c>
      <c r="C324" t="s">
        <v>6679</v>
      </c>
      <c r="D324">
        <v>48</v>
      </c>
      <c r="E324">
        <v>37</v>
      </c>
      <c r="F324" t="s">
        <v>6685</v>
      </c>
      <c r="G324" s="25">
        <v>44107</v>
      </c>
    </row>
    <row r="325" spans="1:7" x14ac:dyDescent="0.3">
      <c r="A325">
        <v>-32.248910000000002</v>
      </c>
      <c r="B325">
        <v>135.05582000000001</v>
      </c>
      <c r="C325" t="s">
        <v>6680</v>
      </c>
      <c r="D325">
        <v>153</v>
      </c>
      <c r="E325">
        <v>147</v>
      </c>
      <c r="F325" t="s">
        <v>6685</v>
      </c>
      <c r="G325" s="25">
        <v>44107</v>
      </c>
    </row>
    <row r="326" spans="1:7" x14ac:dyDescent="0.3">
      <c r="A326">
        <v>-32.248899999999999</v>
      </c>
      <c r="B326">
        <v>135.05583999999999</v>
      </c>
      <c r="C326" t="s">
        <v>6681</v>
      </c>
      <c r="D326">
        <v>56</v>
      </c>
      <c r="E326">
        <v>17</v>
      </c>
      <c r="F326" t="s">
        <v>6685</v>
      </c>
      <c r="G326" s="25">
        <v>44107</v>
      </c>
    </row>
    <row r="327" spans="1:7" x14ac:dyDescent="0.3">
      <c r="A327">
        <v>-32.249250000000004</v>
      </c>
      <c r="B327">
        <v>135.0556</v>
      </c>
      <c r="C327" t="s">
        <v>6679</v>
      </c>
      <c r="D327">
        <v>124</v>
      </c>
      <c r="E327">
        <v>140</v>
      </c>
      <c r="F327" t="s">
        <v>6685</v>
      </c>
      <c r="G327" s="25">
        <v>44107</v>
      </c>
    </row>
    <row r="328" spans="1:7" x14ac:dyDescent="0.3">
      <c r="A328">
        <v>-32.249470000000002</v>
      </c>
      <c r="B328">
        <v>135.05579</v>
      </c>
      <c r="C328" t="s">
        <v>6679</v>
      </c>
      <c r="D328">
        <v>154</v>
      </c>
      <c r="E328">
        <v>125</v>
      </c>
      <c r="F328" t="s">
        <v>6685</v>
      </c>
      <c r="G328" s="25">
        <v>44107</v>
      </c>
    </row>
    <row r="329" spans="1:7" x14ac:dyDescent="0.3">
      <c r="A329">
        <v>-32.24944</v>
      </c>
      <c r="B329">
        <v>135.05588</v>
      </c>
      <c r="C329" t="s">
        <v>6679</v>
      </c>
      <c r="D329">
        <v>160</v>
      </c>
      <c r="E329">
        <v>119</v>
      </c>
      <c r="F329" t="s">
        <v>6685</v>
      </c>
      <c r="G329" s="25">
        <v>44107</v>
      </c>
    </row>
    <row r="330" spans="1:7" x14ac:dyDescent="0.3">
      <c r="A330">
        <v>-32.249679999999998</v>
      </c>
      <c r="B330">
        <v>135.05549999999999</v>
      </c>
      <c r="C330" t="s">
        <v>6679</v>
      </c>
      <c r="D330">
        <v>178</v>
      </c>
      <c r="E330">
        <v>125</v>
      </c>
      <c r="F330" t="s">
        <v>6685</v>
      </c>
      <c r="G330" s="25">
        <v>44107</v>
      </c>
    </row>
    <row r="331" spans="1:7" x14ac:dyDescent="0.3">
      <c r="A331">
        <v>-32.249690000000001</v>
      </c>
      <c r="B331">
        <v>135.05525</v>
      </c>
      <c r="C331" t="s">
        <v>6681</v>
      </c>
      <c r="D331">
        <v>72</v>
      </c>
      <c r="E331">
        <v>30</v>
      </c>
      <c r="F331" t="s">
        <v>6685</v>
      </c>
      <c r="G331" s="25">
        <v>44107</v>
      </c>
    </row>
    <row r="332" spans="1:7" x14ac:dyDescent="0.3">
      <c r="A332">
        <v>-32.24962</v>
      </c>
      <c r="B332">
        <v>135.05529999999999</v>
      </c>
      <c r="C332" t="s">
        <v>6680</v>
      </c>
      <c r="D332">
        <v>132</v>
      </c>
      <c r="E332">
        <v>135</v>
      </c>
      <c r="F332" t="s">
        <v>6685</v>
      </c>
      <c r="G332" s="25">
        <v>44107</v>
      </c>
    </row>
    <row r="333" spans="1:7" x14ac:dyDescent="0.3">
      <c r="A333">
        <v>32.24962</v>
      </c>
      <c r="B333">
        <v>135.05447000000001</v>
      </c>
      <c r="C333" t="s">
        <v>6680</v>
      </c>
      <c r="D333">
        <v>132</v>
      </c>
      <c r="E333">
        <v>172</v>
      </c>
      <c r="F333" t="s">
        <v>6685</v>
      </c>
      <c r="G333" s="25">
        <v>44107</v>
      </c>
    </row>
    <row r="334" spans="1:7" x14ac:dyDescent="0.3">
      <c r="A334">
        <v>-32.249630000000003</v>
      </c>
      <c r="B334">
        <v>135.05447000000001</v>
      </c>
      <c r="C334" t="s">
        <v>6684</v>
      </c>
      <c r="D334">
        <v>124</v>
      </c>
      <c r="E334">
        <v>133</v>
      </c>
      <c r="F334" t="s">
        <v>6685</v>
      </c>
      <c r="G334" s="25">
        <v>44107</v>
      </c>
    </row>
    <row r="335" spans="1:7" x14ac:dyDescent="0.3">
      <c r="A335">
        <v>-32.249659999999999</v>
      </c>
      <c r="B335">
        <v>135.05452</v>
      </c>
      <c r="C335" t="s">
        <v>6680</v>
      </c>
      <c r="D335">
        <v>230</v>
      </c>
      <c r="E335">
        <v>90</v>
      </c>
      <c r="F335" t="s">
        <v>6685</v>
      </c>
      <c r="G335" s="25">
        <v>44107</v>
      </c>
    </row>
    <row r="336" spans="1:7" x14ac:dyDescent="0.3">
      <c r="A336">
        <v>-32.249659999999999</v>
      </c>
      <c r="B336">
        <v>135.05453</v>
      </c>
      <c r="C336" t="s">
        <v>6680</v>
      </c>
      <c r="D336">
        <v>140</v>
      </c>
      <c r="E336">
        <v>80</v>
      </c>
      <c r="F336" t="s">
        <v>6685</v>
      </c>
      <c r="G336" s="25">
        <v>44107</v>
      </c>
    </row>
    <row r="337" spans="1:7" x14ac:dyDescent="0.3">
      <c r="A337">
        <v>-32.249769999999998</v>
      </c>
      <c r="B337">
        <v>135.05452</v>
      </c>
      <c r="C337" t="s">
        <v>6679</v>
      </c>
      <c r="D337">
        <v>138</v>
      </c>
      <c r="E337">
        <v>90</v>
      </c>
      <c r="F337" t="s">
        <v>6685</v>
      </c>
      <c r="G337" s="25">
        <v>44107</v>
      </c>
    </row>
    <row r="338" spans="1:7" x14ac:dyDescent="0.3">
      <c r="A338">
        <v>-32.249870000000001</v>
      </c>
      <c r="B338">
        <v>135.05482000000001</v>
      </c>
      <c r="C338" t="s">
        <v>6681</v>
      </c>
      <c r="D338">
        <v>64</v>
      </c>
      <c r="E338">
        <v>68</v>
      </c>
      <c r="F338" t="s">
        <v>6685</v>
      </c>
      <c r="G338" s="25">
        <v>44107</v>
      </c>
    </row>
    <row r="339" spans="1:7" x14ac:dyDescent="0.3">
      <c r="A339">
        <v>-32.249899999999997</v>
      </c>
      <c r="B339">
        <v>135.05486999999999</v>
      </c>
      <c r="C339" t="s">
        <v>6681</v>
      </c>
      <c r="D339">
        <v>42</v>
      </c>
      <c r="E339">
        <v>13</v>
      </c>
      <c r="F339" t="s">
        <v>6685</v>
      </c>
      <c r="G339" s="25">
        <v>44107</v>
      </c>
    </row>
    <row r="340" spans="1:7" x14ac:dyDescent="0.3">
      <c r="A340">
        <v>-32.249899999999997</v>
      </c>
      <c r="B340">
        <v>135.05486999999999</v>
      </c>
      <c r="C340" t="s">
        <v>6681</v>
      </c>
      <c r="D340">
        <v>29</v>
      </c>
      <c r="E340">
        <v>12</v>
      </c>
      <c r="F340" t="s">
        <v>6685</v>
      </c>
      <c r="G340" s="25">
        <v>44107</v>
      </c>
    </row>
    <row r="341" spans="1:7" x14ac:dyDescent="0.3">
      <c r="A341">
        <v>-32.248950000000001</v>
      </c>
      <c r="B341">
        <v>135.05455000000001</v>
      </c>
      <c r="C341" t="s">
        <v>6679</v>
      </c>
      <c r="D341">
        <v>230</v>
      </c>
      <c r="E341">
        <v>165</v>
      </c>
      <c r="F341" t="s">
        <v>6685</v>
      </c>
      <c r="G341" s="25">
        <v>44107</v>
      </c>
    </row>
    <row r="342" spans="1:7" x14ac:dyDescent="0.3">
      <c r="A342">
        <v>-32.247950000000003</v>
      </c>
      <c r="B342">
        <v>135.05518000000001</v>
      </c>
      <c r="C342" t="s">
        <v>6681</v>
      </c>
      <c r="D342">
        <v>37</v>
      </c>
      <c r="E342">
        <v>15</v>
      </c>
      <c r="F342" t="s">
        <v>6685</v>
      </c>
      <c r="G342" s="25">
        <v>44107</v>
      </c>
    </row>
    <row r="343" spans="1:7" x14ac:dyDescent="0.3">
      <c r="A343">
        <v>-32.24776</v>
      </c>
      <c r="B343">
        <v>135.05556000000001</v>
      </c>
      <c r="C343" t="s">
        <v>6681</v>
      </c>
      <c r="D343">
        <v>46</v>
      </c>
      <c r="E343">
        <v>17</v>
      </c>
      <c r="F343" t="s">
        <v>6685</v>
      </c>
      <c r="G343" s="25">
        <v>44107</v>
      </c>
    </row>
    <row r="344" spans="1:7" x14ac:dyDescent="0.3">
      <c r="A344">
        <v>-32.247369999999997</v>
      </c>
      <c r="B344">
        <v>135.05518000000001</v>
      </c>
      <c r="C344" t="s">
        <v>6681</v>
      </c>
      <c r="D344">
        <v>82</v>
      </c>
      <c r="E344">
        <v>33</v>
      </c>
      <c r="F344" t="s">
        <v>6685</v>
      </c>
      <c r="G344" s="25">
        <v>44107</v>
      </c>
    </row>
    <row r="345" spans="1:7" x14ac:dyDescent="0.3">
      <c r="A345">
        <v>-32.247369999999997</v>
      </c>
      <c r="B345">
        <v>135.05508</v>
      </c>
      <c r="C345" t="s">
        <v>6679</v>
      </c>
      <c r="D345">
        <v>146</v>
      </c>
      <c r="E345">
        <v>64</v>
      </c>
      <c r="F345" t="s">
        <v>6685</v>
      </c>
      <c r="G345" s="25">
        <v>44107</v>
      </c>
    </row>
    <row r="346" spans="1:7" x14ac:dyDescent="0.3">
      <c r="A346">
        <v>-32.247369999999997</v>
      </c>
      <c r="B346">
        <v>135.05504999999999</v>
      </c>
      <c r="C346" t="s">
        <v>6681</v>
      </c>
      <c r="D346">
        <v>14</v>
      </c>
      <c r="E346">
        <v>4</v>
      </c>
      <c r="F346" t="s">
        <v>6685</v>
      </c>
      <c r="G346" s="25">
        <v>44107</v>
      </c>
    </row>
    <row r="347" spans="1:7" x14ac:dyDescent="0.3">
      <c r="A347">
        <v>-32.247529999999998</v>
      </c>
      <c r="B347">
        <v>135.05434</v>
      </c>
      <c r="C347" t="s">
        <v>6680</v>
      </c>
      <c r="D347">
        <v>102</v>
      </c>
      <c r="E347">
        <v>86</v>
      </c>
      <c r="F347" t="s">
        <v>6685</v>
      </c>
      <c r="G347" s="25">
        <v>44107</v>
      </c>
    </row>
    <row r="348" spans="1:7" x14ac:dyDescent="0.3">
      <c r="A348">
        <v>-32.247509999999998</v>
      </c>
      <c r="B348">
        <v>135.05435</v>
      </c>
      <c r="C348" t="s">
        <v>6684</v>
      </c>
      <c r="D348">
        <v>120</v>
      </c>
      <c r="E348">
        <v>74</v>
      </c>
      <c r="F348" t="s">
        <v>6685</v>
      </c>
      <c r="G348" s="25">
        <v>44107</v>
      </c>
    </row>
    <row r="349" spans="1:7" x14ac:dyDescent="0.3">
      <c r="A349">
        <v>-32.247399999999999</v>
      </c>
      <c r="B349">
        <v>135.05709999999999</v>
      </c>
      <c r="C349" t="s">
        <v>6680</v>
      </c>
      <c r="D349">
        <v>101</v>
      </c>
      <c r="E349">
        <v>76</v>
      </c>
      <c r="F349" t="s">
        <v>6685</v>
      </c>
      <c r="G349" s="25">
        <v>44107</v>
      </c>
    </row>
    <row r="350" spans="1:7" x14ac:dyDescent="0.3">
      <c r="A350">
        <v>-32.247410000000002</v>
      </c>
      <c r="B350">
        <v>135.05714</v>
      </c>
      <c r="C350" t="s">
        <v>6681</v>
      </c>
      <c r="D350">
        <v>56</v>
      </c>
      <c r="E350">
        <v>10</v>
      </c>
      <c r="F350" t="s">
        <v>6685</v>
      </c>
      <c r="G350" s="25">
        <v>44107</v>
      </c>
    </row>
    <row r="351" spans="1:7" x14ac:dyDescent="0.3">
      <c r="A351">
        <v>-32.247010000000003</v>
      </c>
      <c r="B351">
        <v>135.05472</v>
      </c>
      <c r="C351" t="s">
        <v>6680</v>
      </c>
      <c r="D351">
        <v>102</v>
      </c>
      <c r="E351">
        <v>45</v>
      </c>
      <c r="F351" t="s">
        <v>6685</v>
      </c>
      <c r="G351" s="25">
        <v>44107</v>
      </c>
    </row>
    <row r="352" spans="1:7" x14ac:dyDescent="0.3">
      <c r="A352">
        <v>-32.247</v>
      </c>
      <c r="B352">
        <v>135.05744999999999</v>
      </c>
      <c r="C352" t="s">
        <v>6679</v>
      </c>
      <c r="D352">
        <v>125</v>
      </c>
      <c r="E352">
        <v>48</v>
      </c>
      <c r="F352" t="s">
        <v>6685</v>
      </c>
      <c r="G352" s="25">
        <v>44107</v>
      </c>
    </row>
    <row r="353" spans="1:7" x14ac:dyDescent="0.3">
      <c r="A353">
        <v>-32.247619999999998</v>
      </c>
      <c r="B353">
        <v>135.05467999999999</v>
      </c>
      <c r="C353" t="s">
        <v>6679</v>
      </c>
      <c r="D353">
        <v>99</v>
      </c>
      <c r="E353">
        <v>54</v>
      </c>
      <c r="F353" t="s">
        <v>6685</v>
      </c>
      <c r="G353" s="25">
        <v>44107</v>
      </c>
    </row>
    <row r="354" spans="1:7" x14ac:dyDescent="0.3">
      <c r="A354">
        <v>-32.247280000000003</v>
      </c>
      <c r="B354">
        <v>135.05678</v>
      </c>
      <c r="C354" t="s">
        <v>6679</v>
      </c>
      <c r="D354">
        <v>142</v>
      </c>
      <c r="E354">
        <v>133</v>
      </c>
      <c r="F354" t="s">
        <v>6685</v>
      </c>
      <c r="G354" s="25">
        <v>44107</v>
      </c>
    </row>
    <row r="355" spans="1:7" x14ac:dyDescent="0.3">
      <c r="A355">
        <v>-32.247239999999998</v>
      </c>
      <c r="B355">
        <v>135.05679000000001</v>
      </c>
      <c r="C355" t="s">
        <v>6681</v>
      </c>
      <c r="D355">
        <v>89</v>
      </c>
      <c r="E355">
        <v>22</v>
      </c>
      <c r="F355" t="s">
        <v>6685</v>
      </c>
      <c r="G355" s="25">
        <v>44107</v>
      </c>
    </row>
    <row r="356" spans="1:7" x14ac:dyDescent="0.3">
      <c r="A356">
        <v>-32.24718</v>
      </c>
      <c r="B356">
        <v>135.05683999999999</v>
      </c>
      <c r="C356" t="s">
        <v>6679</v>
      </c>
      <c r="D356">
        <v>110</v>
      </c>
      <c r="E356">
        <v>44</v>
      </c>
      <c r="F356" t="s">
        <v>6685</v>
      </c>
      <c r="G356" s="25">
        <v>44107</v>
      </c>
    </row>
    <row r="357" spans="1:7" x14ac:dyDescent="0.3">
      <c r="A357">
        <v>-32.246940000000002</v>
      </c>
      <c r="B357">
        <v>135.05663999999999</v>
      </c>
      <c r="C357" t="s">
        <v>6679</v>
      </c>
      <c r="D357">
        <v>148</v>
      </c>
      <c r="E357">
        <v>111</v>
      </c>
      <c r="F357" t="s">
        <v>6685</v>
      </c>
      <c r="G357" s="25">
        <v>44107</v>
      </c>
    </row>
    <row r="358" spans="1:7" x14ac:dyDescent="0.3">
      <c r="A358">
        <v>-32.246760000000002</v>
      </c>
      <c r="B358">
        <v>135.05695</v>
      </c>
      <c r="C358" t="s">
        <v>6680</v>
      </c>
      <c r="D358">
        <v>138</v>
      </c>
      <c r="E358">
        <v>184</v>
      </c>
      <c r="F358" t="s">
        <v>6685</v>
      </c>
      <c r="G358" s="25">
        <v>44107</v>
      </c>
    </row>
    <row r="359" spans="1:7" x14ac:dyDescent="0.3">
      <c r="A359">
        <v>-32.246760000000002</v>
      </c>
      <c r="B359">
        <v>135.05695</v>
      </c>
      <c r="C359" t="s">
        <v>6679</v>
      </c>
      <c r="D359">
        <v>103</v>
      </c>
      <c r="E359">
        <v>135</v>
      </c>
      <c r="F359" t="s">
        <v>6685</v>
      </c>
      <c r="G359" s="25">
        <v>44107</v>
      </c>
    </row>
    <row r="360" spans="1:7" x14ac:dyDescent="0.3">
      <c r="A360">
        <v>-32.24671</v>
      </c>
      <c r="B360">
        <v>135.05641</v>
      </c>
      <c r="C360" t="s">
        <v>6679</v>
      </c>
      <c r="D360">
        <v>104</v>
      </c>
      <c r="E360">
        <v>126</v>
      </c>
      <c r="F360" t="s">
        <v>6685</v>
      </c>
      <c r="G360" s="25">
        <v>44107</v>
      </c>
    </row>
    <row r="361" spans="1:7" x14ac:dyDescent="0.3">
      <c r="A361">
        <v>-32.24671</v>
      </c>
      <c r="B361">
        <v>135.05641</v>
      </c>
      <c r="C361" t="s">
        <v>6681</v>
      </c>
      <c r="D361">
        <v>16</v>
      </c>
      <c r="E361">
        <v>7</v>
      </c>
      <c r="F361" t="s">
        <v>6685</v>
      </c>
      <c r="G361" s="25">
        <v>44107</v>
      </c>
    </row>
    <row r="362" spans="1:7" x14ac:dyDescent="0.3">
      <c r="A362">
        <v>-32.24662</v>
      </c>
      <c r="B362">
        <v>135.0564</v>
      </c>
      <c r="C362" t="s">
        <v>6680</v>
      </c>
      <c r="D362">
        <v>77</v>
      </c>
      <c r="E362">
        <v>26</v>
      </c>
      <c r="F362" t="s">
        <v>6685</v>
      </c>
      <c r="G362" s="25">
        <v>44107</v>
      </c>
    </row>
    <row r="363" spans="1:7" x14ac:dyDescent="0.3">
      <c r="A363">
        <v>-32.247570000000003</v>
      </c>
      <c r="B363">
        <v>135.05611999999999</v>
      </c>
      <c r="C363" t="s">
        <v>6680</v>
      </c>
      <c r="D363">
        <v>160</v>
      </c>
      <c r="E363">
        <v>140</v>
      </c>
      <c r="F363" t="s">
        <v>6685</v>
      </c>
      <c r="G363" s="25">
        <v>44107</v>
      </c>
    </row>
    <row r="364" spans="1:7" x14ac:dyDescent="0.3">
      <c r="A364">
        <v>-32.247549999999997</v>
      </c>
      <c r="B364">
        <v>135.05508</v>
      </c>
      <c r="C364" t="s">
        <v>6679</v>
      </c>
      <c r="D364">
        <v>103</v>
      </c>
      <c r="E364">
        <v>120</v>
      </c>
      <c r="F364" t="s">
        <v>6685</v>
      </c>
      <c r="G364" s="25">
        <v>44107</v>
      </c>
    </row>
    <row r="365" spans="1:7" x14ac:dyDescent="0.3">
      <c r="A365">
        <v>-32.247140000000002</v>
      </c>
      <c r="B365">
        <v>135.05508</v>
      </c>
      <c r="C365" t="s">
        <v>6681</v>
      </c>
      <c r="D365">
        <v>45</v>
      </c>
      <c r="E365">
        <v>23</v>
      </c>
      <c r="F365" t="s">
        <v>6685</v>
      </c>
      <c r="G365" s="25">
        <v>44107</v>
      </c>
    </row>
    <row r="366" spans="1:7" x14ac:dyDescent="0.3">
      <c r="A366">
        <v>-32.247</v>
      </c>
      <c r="B366">
        <v>135.05481</v>
      </c>
      <c r="C366" t="s">
        <v>6680</v>
      </c>
      <c r="D366">
        <v>14</v>
      </c>
      <c r="E366">
        <v>155</v>
      </c>
      <c r="F366" t="s">
        <v>6685</v>
      </c>
      <c r="G366" s="25">
        <v>44107</v>
      </c>
    </row>
    <row r="367" spans="1:7" x14ac:dyDescent="0.3">
      <c r="A367">
        <v>-32.247039999999998</v>
      </c>
      <c r="B367">
        <v>135.05472</v>
      </c>
      <c r="C367" t="s">
        <v>6684</v>
      </c>
      <c r="D367">
        <v>146</v>
      </c>
      <c r="E367">
        <v>142</v>
      </c>
      <c r="F367" t="s">
        <v>6685</v>
      </c>
      <c r="G367" s="25">
        <v>44107</v>
      </c>
    </row>
    <row r="368" spans="1:7" x14ac:dyDescent="0.3">
      <c r="A368">
        <v>-32.246780000000001</v>
      </c>
      <c r="B368">
        <v>135.0549</v>
      </c>
      <c r="C368" t="s">
        <v>6679</v>
      </c>
      <c r="D368">
        <v>116</v>
      </c>
      <c r="E368">
        <v>130</v>
      </c>
      <c r="F368" t="s">
        <v>6685</v>
      </c>
      <c r="G368" s="25">
        <v>44107</v>
      </c>
    </row>
    <row r="369" spans="1:7" x14ac:dyDescent="0.3">
      <c r="A369">
        <v>-32.24924</v>
      </c>
      <c r="B369">
        <v>135.05724000000001</v>
      </c>
      <c r="C369" t="s">
        <v>6679</v>
      </c>
      <c r="D369">
        <v>115</v>
      </c>
      <c r="E369">
        <v>94</v>
      </c>
      <c r="F369" t="s">
        <v>6685</v>
      </c>
      <c r="G369" s="25">
        <v>44107</v>
      </c>
    </row>
    <row r="370" spans="1:7" x14ac:dyDescent="0.3">
      <c r="A370">
        <v>-32.249209999999998</v>
      </c>
      <c r="B370">
        <v>135.05751000000001</v>
      </c>
      <c r="C370" t="s">
        <v>6681</v>
      </c>
      <c r="D370">
        <v>45</v>
      </c>
      <c r="E370">
        <v>20</v>
      </c>
      <c r="F370" t="s">
        <v>6685</v>
      </c>
      <c r="G370" s="25">
        <v>44107</v>
      </c>
    </row>
    <row r="371" spans="1:7" x14ac:dyDescent="0.3">
      <c r="A371">
        <v>-32.249180000000003</v>
      </c>
      <c r="B371">
        <v>135.05751000000001</v>
      </c>
      <c r="C371" t="s">
        <v>6680</v>
      </c>
      <c r="D371">
        <v>210</v>
      </c>
      <c r="E371">
        <v>120</v>
      </c>
      <c r="F371" t="s">
        <v>6685</v>
      </c>
      <c r="G371" s="25">
        <v>44107</v>
      </c>
    </row>
    <row r="372" spans="1:7" x14ac:dyDescent="0.3">
      <c r="A372">
        <v>-32.248869999999997</v>
      </c>
      <c r="B372">
        <v>135.05763999999999</v>
      </c>
      <c r="C372" t="s">
        <v>6680</v>
      </c>
      <c r="D372">
        <v>146</v>
      </c>
      <c r="E372">
        <v>180</v>
      </c>
      <c r="F372" t="s">
        <v>6685</v>
      </c>
      <c r="G372" s="25">
        <v>44107</v>
      </c>
    </row>
    <row r="373" spans="1:7" x14ac:dyDescent="0.3">
      <c r="A373">
        <v>-32.248899999999999</v>
      </c>
      <c r="B373">
        <v>135.05777</v>
      </c>
      <c r="C373" t="s">
        <v>6680</v>
      </c>
      <c r="D373">
        <v>92</v>
      </c>
      <c r="E373">
        <v>100</v>
      </c>
      <c r="F373" t="s">
        <v>6685</v>
      </c>
      <c r="G373" s="25">
        <v>44107</v>
      </c>
    </row>
    <row r="374" spans="1:7" x14ac:dyDescent="0.3">
      <c r="A374">
        <v>-32.248950000000001</v>
      </c>
      <c r="B374">
        <v>135.05777</v>
      </c>
      <c r="C374" t="s">
        <v>6684</v>
      </c>
      <c r="D374">
        <v>102</v>
      </c>
      <c r="E374">
        <v>80</v>
      </c>
      <c r="F374" t="s">
        <v>6685</v>
      </c>
      <c r="G374" s="25">
        <v>44107</v>
      </c>
    </row>
    <row r="375" spans="1:7" x14ac:dyDescent="0.3">
      <c r="A375">
        <v>-32.248910000000002</v>
      </c>
      <c r="B375">
        <v>135.05769000000001</v>
      </c>
      <c r="C375" t="s">
        <v>6680</v>
      </c>
      <c r="D375">
        <v>145</v>
      </c>
      <c r="E375">
        <v>140</v>
      </c>
      <c r="F375" t="s">
        <v>6685</v>
      </c>
      <c r="G375" s="25">
        <v>44107</v>
      </c>
    </row>
    <row r="376" spans="1:7" x14ac:dyDescent="0.3">
      <c r="A376">
        <v>-32.248739999999998</v>
      </c>
      <c r="B376">
        <v>135.05751000000001</v>
      </c>
      <c r="C376" t="s">
        <v>6679</v>
      </c>
      <c r="D376">
        <v>105</v>
      </c>
      <c r="E376">
        <v>100</v>
      </c>
      <c r="F376" t="s">
        <v>6685</v>
      </c>
      <c r="G376" s="25">
        <v>44107</v>
      </c>
    </row>
    <row r="377" spans="1:7" x14ac:dyDescent="0.3">
      <c r="A377">
        <v>-32.248640000000002</v>
      </c>
      <c r="B377">
        <v>135.05751000000001</v>
      </c>
      <c r="C377" t="s">
        <v>6681</v>
      </c>
      <c r="D377">
        <v>94</v>
      </c>
      <c r="E377">
        <v>8</v>
      </c>
      <c r="F377" t="s">
        <v>6685</v>
      </c>
      <c r="G377" s="25">
        <v>44107</v>
      </c>
    </row>
    <row r="378" spans="1:7" x14ac:dyDescent="0.3">
      <c r="A378">
        <v>-32.248469999999998</v>
      </c>
      <c r="B378">
        <v>135.05785</v>
      </c>
      <c r="C378" t="s">
        <v>6679</v>
      </c>
      <c r="D378">
        <v>185</v>
      </c>
      <c r="E378">
        <v>165</v>
      </c>
      <c r="F378" t="s">
        <v>6685</v>
      </c>
      <c r="G378" s="25">
        <v>44107</v>
      </c>
    </row>
    <row r="379" spans="1:7" x14ac:dyDescent="0.3">
      <c r="A379">
        <v>-32.247669999999999</v>
      </c>
      <c r="B379">
        <v>135.05778000000001</v>
      </c>
      <c r="C379" t="s">
        <v>6679</v>
      </c>
      <c r="D379">
        <v>132</v>
      </c>
      <c r="E379">
        <v>70</v>
      </c>
      <c r="F379" t="s">
        <v>6685</v>
      </c>
      <c r="G379" s="25">
        <v>44107</v>
      </c>
    </row>
    <row r="380" spans="1:7" x14ac:dyDescent="0.3">
      <c r="A380">
        <v>-32.247309999999999</v>
      </c>
      <c r="B380">
        <v>135.05823000000001</v>
      </c>
      <c r="C380" t="s">
        <v>6679</v>
      </c>
      <c r="D380">
        <v>109</v>
      </c>
      <c r="E380">
        <v>109</v>
      </c>
      <c r="F380" t="s">
        <v>6685</v>
      </c>
      <c r="G380" s="25">
        <v>44107</v>
      </c>
    </row>
    <row r="381" spans="1:7" x14ac:dyDescent="0.3">
      <c r="A381">
        <v>-32.247309999999999</v>
      </c>
      <c r="B381">
        <v>135.05823000000001</v>
      </c>
      <c r="C381" t="s">
        <v>6680</v>
      </c>
      <c r="D381">
        <v>129</v>
      </c>
      <c r="E381">
        <v>66</v>
      </c>
      <c r="F381" t="s">
        <v>6685</v>
      </c>
      <c r="G381" s="25">
        <v>44107</v>
      </c>
    </row>
    <row r="382" spans="1:7" x14ac:dyDescent="0.3">
      <c r="A382">
        <v>-32.247309999999999</v>
      </c>
      <c r="B382">
        <v>135.05823000000001</v>
      </c>
      <c r="C382" t="s">
        <v>6684</v>
      </c>
      <c r="D382">
        <v>114</v>
      </c>
      <c r="E382">
        <v>80</v>
      </c>
      <c r="F382" t="s">
        <v>6685</v>
      </c>
      <c r="G382" s="25">
        <v>44107</v>
      </c>
    </row>
    <row r="383" spans="1:7" x14ac:dyDescent="0.3">
      <c r="A383">
        <v>-32.247320000000002</v>
      </c>
      <c r="B383">
        <v>135.05824000000001</v>
      </c>
      <c r="C383" t="s">
        <v>6681</v>
      </c>
      <c r="D383">
        <v>99</v>
      </c>
      <c r="E383">
        <v>61</v>
      </c>
      <c r="F383" t="s">
        <v>6685</v>
      </c>
      <c r="G383" s="25">
        <v>44107</v>
      </c>
    </row>
    <row r="384" spans="1:7" x14ac:dyDescent="0.3">
      <c r="A384">
        <v>-32.247329999999998</v>
      </c>
      <c r="B384">
        <v>135.05824000000001</v>
      </c>
      <c r="C384" t="s">
        <v>6680</v>
      </c>
      <c r="D384">
        <v>143</v>
      </c>
      <c r="E384">
        <v>95</v>
      </c>
      <c r="F384" t="s">
        <v>6685</v>
      </c>
      <c r="G384" s="25">
        <v>44107</v>
      </c>
    </row>
    <row r="385" spans="1:7" x14ac:dyDescent="0.3">
      <c r="A385">
        <v>-32.247309999999999</v>
      </c>
      <c r="B385">
        <v>135.05824000000001</v>
      </c>
      <c r="C385" t="s">
        <v>6681</v>
      </c>
      <c r="D385">
        <v>13</v>
      </c>
      <c r="E385">
        <v>11</v>
      </c>
      <c r="F385" t="s">
        <v>6685</v>
      </c>
      <c r="G385" s="25">
        <v>44107</v>
      </c>
    </row>
    <row r="386" spans="1:7" x14ac:dyDescent="0.3">
      <c r="A386">
        <v>-32.247300000000003</v>
      </c>
      <c r="B386">
        <v>135.05825999999999</v>
      </c>
      <c r="C386" t="s">
        <v>6680</v>
      </c>
      <c r="D386">
        <v>153</v>
      </c>
      <c r="E386">
        <v>161</v>
      </c>
      <c r="F386" t="s">
        <v>6685</v>
      </c>
      <c r="G386" s="25">
        <v>44107</v>
      </c>
    </row>
    <row r="387" spans="1:7" x14ac:dyDescent="0.3">
      <c r="A387">
        <v>-32.247300000000003</v>
      </c>
      <c r="B387">
        <v>135.05825999999999</v>
      </c>
      <c r="C387" t="s">
        <v>6680</v>
      </c>
      <c r="D387">
        <v>110</v>
      </c>
      <c r="E387">
        <v>107</v>
      </c>
      <c r="F387" t="s">
        <v>6685</v>
      </c>
      <c r="G387" s="25">
        <v>44107</v>
      </c>
    </row>
    <row r="388" spans="1:7" x14ac:dyDescent="0.3">
      <c r="A388">
        <v>-32.247309999999999</v>
      </c>
      <c r="B388">
        <v>135.05826999999999</v>
      </c>
      <c r="C388" t="s">
        <v>6680</v>
      </c>
      <c r="D388">
        <v>145</v>
      </c>
      <c r="E388">
        <v>96</v>
      </c>
      <c r="F388" t="s">
        <v>6685</v>
      </c>
      <c r="G388" s="25">
        <v>44107</v>
      </c>
    </row>
    <row r="389" spans="1:7" x14ac:dyDescent="0.3">
      <c r="A389">
        <v>-32.247259999999997</v>
      </c>
      <c r="B389">
        <v>135.05824000000001</v>
      </c>
      <c r="C389" t="s">
        <v>6680</v>
      </c>
      <c r="D389">
        <v>88</v>
      </c>
      <c r="E389">
        <v>105</v>
      </c>
      <c r="F389" t="s">
        <v>6685</v>
      </c>
      <c r="G389" s="25">
        <v>44107</v>
      </c>
    </row>
    <row r="390" spans="1:7" x14ac:dyDescent="0.3">
      <c r="A390">
        <v>-32.247250000000001</v>
      </c>
      <c r="B390">
        <v>135.05823000000001</v>
      </c>
      <c r="C390" t="s">
        <v>6681</v>
      </c>
      <c r="D390">
        <v>31</v>
      </c>
      <c r="E390">
        <v>8</v>
      </c>
      <c r="F390" t="s">
        <v>6685</v>
      </c>
      <c r="G390" s="25">
        <v>44107</v>
      </c>
    </row>
    <row r="391" spans="1:7" x14ac:dyDescent="0.3">
      <c r="A391">
        <v>-32.247259999999997</v>
      </c>
      <c r="B391">
        <v>135.05823000000001</v>
      </c>
      <c r="C391" t="s">
        <v>6680</v>
      </c>
      <c r="D391">
        <v>122</v>
      </c>
      <c r="E391">
        <v>114</v>
      </c>
      <c r="F391" t="s">
        <v>6685</v>
      </c>
      <c r="G391" s="25">
        <v>44107</v>
      </c>
    </row>
    <row r="392" spans="1:7" x14ac:dyDescent="0.3">
      <c r="A392">
        <v>-32.246740000000003</v>
      </c>
      <c r="B392">
        <v>135.05834999999999</v>
      </c>
      <c r="C392" t="s">
        <v>6684</v>
      </c>
      <c r="D392">
        <v>93</v>
      </c>
      <c r="E392">
        <v>74</v>
      </c>
      <c r="F392" t="s">
        <v>6685</v>
      </c>
      <c r="G392" s="25">
        <v>44107</v>
      </c>
    </row>
    <row r="393" spans="1:7" x14ac:dyDescent="0.3">
      <c r="A393">
        <v>-32.246580000000002</v>
      </c>
      <c r="B393">
        <v>135.05806999999999</v>
      </c>
      <c r="C393" t="s">
        <v>6680</v>
      </c>
      <c r="D393">
        <v>158</v>
      </c>
      <c r="E393">
        <v>199</v>
      </c>
      <c r="F393" t="s">
        <v>6685</v>
      </c>
      <c r="G393" s="25">
        <v>44107</v>
      </c>
    </row>
    <row r="394" spans="1:7" x14ac:dyDescent="0.3">
      <c r="A394">
        <v>-32.246580000000002</v>
      </c>
      <c r="B394">
        <v>135.05784</v>
      </c>
      <c r="C394" t="s">
        <v>6679</v>
      </c>
      <c r="D394">
        <v>128</v>
      </c>
      <c r="E394">
        <v>77</v>
      </c>
      <c r="F394" t="s">
        <v>6685</v>
      </c>
      <c r="G394" s="25">
        <v>44107</v>
      </c>
    </row>
    <row r="395" spans="1:7" x14ac:dyDescent="0.3">
      <c r="A395">
        <v>-32.247010000000003</v>
      </c>
      <c r="B395">
        <v>135.05855</v>
      </c>
      <c r="C395" t="s">
        <v>6681</v>
      </c>
      <c r="D395">
        <v>85</v>
      </c>
      <c r="E395">
        <v>41</v>
      </c>
      <c r="F395" t="s">
        <v>6685</v>
      </c>
      <c r="G395" s="25">
        <v>44107</v>
      </c>
    </row>
    <row r="396" spans="1:7" x14ac:dyDescent="0.3">
      <c r="A396">
        <v>-32.247030000000002</v>
      </c>
      <c r="B396">
        <v>135.05855</v>
      </c>
      <c r="C396" t="s">
        <v>6679</v>
      </c>
      <c r="D396">
        <v>108</v>
      </c>
      <c r="E396">
        <v>76</v>
      </c>
      <c r="F396" t="s">
        <v>6685</v>
      </c>
      <c r="G396" s="25">
        <v>44107</v>
      </c>
    </row>
    <row r="397" spans="1:7" x14ac:dyDescent="0.3">
      <c r="A397">
        <v>-32.247030000000002</v>
      </c>
      <c r="B397">
        <v>135.05855</v>
      </c>
      <c r="C397" t="s">
        <v>6681</v>
      </c>
      <c r="D397">
        <v>54</v>
      </c>
      <c r="E397">
        <v>46</v>
      </c>
      <c r="F397" t="s">
        <v>6685</v>
      </c>
      <c r="G397" s="25">
        <v>44107</v>
      </c>
    </row>
    <row r="398" spans="1:7" x14ac:dyDescent="0.3">
      <c r="A398">
        <v>-32.247010000000003</v>
      </c>
      <c r="B398">
        <v>135.05856</v>
      </c>
      <c r="C398" t="s">
        <v>6681</v>
      </c>
      <c r="D398">
        <v>50</v>
      </c>
      <c r="E398">
        <v>19</v>
      </c>
      <c r="F398" t="s">
        <v>6685</v>
      </c>
      <c r="G398" s="25">
        <v>44107</v>
      </c>
    </row>
    <row r="399" spans="1:7" x14ac:dyDescent="0.3">
      <c r="A399">
        <v>-32.247030000000002</v>
      </c>
      <c r="B399">
        <v>135.05858000000001</v>
      </c>
      <c r="C399" t="s">
        <v>6681</v>
      </c>
      <c r="D399">
        <v>8</v>
      </c>
      <c r="E399">
        <v>26</v>
      </c>
      <c r="F399" t="s">
        <v>6685</v>
      </c>
      <c r="G399" s="25">
        <v>44107</v>
      </c>
    </row>
    <row r="400" spans="1:7" x14ac:dyDescent="0.3">
      <c r="A400">
        <v>-34.502960000000002</v>
      </c>
      <c r="B400">
        <v>139.71484000000001</v>
      </c>
      <c r="C400" t="s">
        <v>6680</v>
      </c>
      <c r="D400">
        <v>204</v>
      </c>
      <c r="E400">
        <v>140</v>
      </c>
      <c r="F400" s="24" t="s">
        <v>6688</v>
      </c>
      <c r="G400" s="25">
        <v>44073</v>
      </c>
    </row>
    <row r="401" spans="1:7" x14ac:dyDescent="0.3">
      <c r="A401">
        <v>-34.502989999999997</v>
      </c>
      <c r="B401">
        <v>139.71472</v>
      </c>
      <c r="C401" t="s">
        <v>6680</v>
      </c>
      <c r="D401">
        <v>132</v>
      </c>
      <c r="E401">
        <v>80</v>
      </c>
      <c r="F401" s="24" t="s">
        <v>6688</v>
      </c>
      <c r="G401" s="25">
        <v>44073</v>
      </c>
    </row>
    <row r="402" spans="1:7" x14ac:dyDescent="0.3">
      <c r="A402">
        <v>-34.502980000000001</v>
      </c>
      <c r="B402">
        <v>139.71472</v>
      </c>
      <c r="C402" t="s">
        <v>6680</v>
      </c>
      <c r="D402">
        <v>140</v>
      </c>
      <c r="E402">
        <v>77</v>
      </c>
      <c r="F402" s="24" t="s">
        <v>6688</v>
      </c>
      <c r="G402" s="25">
        <v>44073</v>
      </c>
    </row>
    <row r="403" spans="1:7" x14ac:dyDescent="0.3">
      <c r="A403">
        <v>-34.502980000000001</v>
      </c>
      <c r="B403">
        <v>139.71471</v>
      </c>
      <c r="C403" t="s">
        <v>6680</v>
      </c>
      <c r="D403">
        <v>60</v>
      </c>
      <c r="E403">
        <v>26</v>
      </c>
      <c r="F403" s="24" t="s">
        <v>6688</v>
      </c>
      <c r="G403" s="25">
        <v>44073</v>
      </c>
    </row>
    <row r="404" spans="1:7" x14ac:dyDescent="0.3">
      <c r="A404">
        <v>-34.50264</v>
      </c>
      <c r="B404">
        <v>139.71445</v>
      </c>
      <c r="C404" t="s">
        <v>6680</v>
      </c>
      <c r="D404">
        <v>163</v>
      </c>
      <c r="E404">
        <v>131</v>
      </c>
      <c r="F404" s="24" t="s">
        <v>6688</v>
      </c>
      <c r="G404" s="25">
        <v>44073</v>
      </c>
    </row>
    <row r="405" spans="1:7" x14ac:dyDescent="0.3">
      <c r="A405">
        <v>-34.502409999999998</v>
      </c>
      <c r="B405">
        <v>139.71466000000001</v>
      </c>
      <c r="C405" t="s">
        <v>6681</v>
      </c>
      <c r="D405">
        <v>67</v>
      </c>
      <c r="E405">
        <v>65</v>
      </c>
      <c r="F405" s="24" t="s">
        <v>6688</v>
      </c>
      <c r="G405" s="25">
        <v>44073</v>
      </c>
    </row>
    <row r="406" spans="1:7" x14ac:dyDescent="0.3">
      <c r="A406">
        <v>-34.502400000000002</v>
      </c>
      <c r="B406">
        <v>139.71467999999999</v>
      </c>
      <c r="C406" t="s">
        <v>6680</v>
      </c>
      <c r="D406">
        <v>90</v>
      </c>
      <c r="E406">
        <v>110</v>
      </c>
      <c r="F406" s="24" t="s">
        <v>6688</v>
      </c>
      <c r="G406" s="25">
        <v>44073</v>
      </c>
    </row>
    <row r="407" spans="1:7" x14ac:dyDescent="0.3">
      <c r="A407">
        <v>-34.502409999999998</v>
      </c>
      <c r="B407">
        <v>139.71467999999999</v>
      </c>
      <c r="C407" t="s">
        <v>6680</v>
      </c>
      <c r="D407">
        <v>95</v>
      </c>
      <c r="E407">
        <v>54</v>
      </c>
      <c r="F407" s="24" t="s">
        <v>6688</v>
      </c>
      <c r="G407" s="25">
        <v>44073</v>
      </c>
    </row>
    <row r="408" spans="1:7" x14ac:dyDescent="0.3">
      <c r="A408">
        <v>-34.502400000000002</v>
      </c>
      <c r="B408">
        <v>139.71468999999999</v>
      </c>
      <c r="C408" t="s">
        <v>6680</v>
      </c>
      <c r="D408">
        <v>64</v>
      </c>
      <c r="E408">
        <v>65</v>
      </c>
      <c r="F408" s="24" t="s">
        <v>6688</v>
      </c>
      <c r="G408" s="25">
        <v>44073</v>
      </c>
    </row>
    <row r="409" spans="1:7" x14ac:dyDescent="0.3">
      <c r="A409">
        <v>-34.502389999999998</v>
      </c>
      <c r="B409">
        <v>139.71468999999999</v>
      </c>
      <c r="C409" t="s">
        <v>6681</v>
      </c>
      <c r="D409">
        <v>29</v>
      </c>
      <c r="E409">
        <v>7</v>
      </c>
      <c r="F409" s="24" t="s">
        <v>6688</v>
      </c>
      <c r="G409" s="25">
        <v>44073</v>
      </c>
    </row>
    <row r="410" spans="1:7" x14ac:dyDescent="0.3">
      <c r="A410">
        <v>-34.502389999999998</v>
      </c>
      <c r="B410">
        <v>139.71474000000001</v>
      </c>
      <c r="C410" t="s">
        <v>6679</v>
      </c>
      <c r="D410">
        <v>144</v>
      </c>
      <c r="E410">
        <v>160</v>
      </c>
      <c r="F410" s="24" t="s">
        <v>6688</v>
      </c>
      <c r="G410" s="25">
        <v>44073</v>
      </c>
    </row>
    <row r="411" spans="1:7" x14ac:dyDescent="0.3">
      <c r="A411">
        <v>-34.502310000000001</v>
      </c>
      <c r="B411">
        <v>139.71477999999999</v>
      </c>
      <c r="C411" t="s">
        <v>6680</v>
      </c>
      <c r="D411">
        <v>130</v>
      </c>
      <c r="E411">
        <v>122</v>
      </c>
      <c r="F411" s="24" t="s">
        <v>6688</v>
      </c>
      <c r="G411" s="25">
        <v>44073</v>
      </c>
    </row>
    <row r="412" spans="1:7" x14ac:dyDescent="0.3">
      <c r="A412">
        <v>-34.502290000000002</v>
      </c>
      <c r="B412">
        <v>139.71483000000001</v>
      </c>
      <c r="C412" t="s">
        <v>6680</v>
      </c>
      <c r="D412">
        <v>95</v>
      </c>
      <c r="E412">
        <v>70</v>
      </c>
      <c r="F412" s="24" t="s">
        <v>6688</v>
      </c>
      <c r="G412" s="25">
        <v>44073</v>
      </c>
    </row>
    <row r="413" spans="1:7" x14ac:dyDescent="0.3">
      <c r="A413">
        <v>-34.502789999999997</v>
      </c>
      <c r="B413">
        <v>139.71523999999999</v>
      </c>
      <c r="C413" t="s">
        <v>6680</v>
      </c>
      <c r="D413">
        <v>80</v>
      </c>
      <c r="E413">
        <v>70</v>
      </c>
      <c r="F413" s="24" t="s">
        <v>6688</v>
      </c>
      <c r="G413" s="25">
        <v>44073</v>
      </c>
    </row>
    <row r="414" spans="1:7" x14ac:dyDescent="0.3">
      <c r="A414">
        <v>-34.50282</v>
      </c>
      <c r="B414">
        <v>139.71531999999999</v>
      </c>
      <c r="C414" t="s">
        <v>6680</v>
      </c>
      <c r="D414">
        <v>153</v>
      </c>
      <c r="E414">
        <v>160</v>
      </c>
      <c r="F414" s="24" t="s">
        <v>6688</v>
      </c>
      <c r="G414" s="25">
        <v>44073</v>
      </c>
    </row>
    <row r="415" spans="1:7" x14ac:dyDescent="0.3">
      <c r="A415">
        <v>-34.50282</v>
      </c>
      <c r="B415">
        <v>139.71532999999999</v>
      </c>
      <c r="C415" t="s">
        <v>6680</v>
      </c>
      <c r="D415">
        <v>169</v>
      </c>
      <c r="E415">
        <v>127</v>
      </c>
      <c r="F415" s="24" t="s">
        <v>6688</v>
      </c>
      <c r="G415" s="25">
        <v>44073</v>
      </c>
    </row>
    <row r="416" spans="1:7" x14ac:dyDescent="0.3">
      <c r="A416">
        <v>-34.50282</v>
      </c>
      <c r="B416">
        <v>139.71529000000001</v>
      </c>
      <c r="C416" t="s">
        <v>6680</v>
      </c>
      <c r="D416">
        <v>49</v>
      </c>
      <c r="E416">
        <v>36</v>
      </c>
      <c r="F416" s="24" t="s">
        <v>6688</v>
      </c>
      <c r="G416" s="25">
        <v>44073</v>
      </c>
    </row>
    <row r="417" spans="1:7" x14ac:dyDescent="0.3">
      <c r="A417">
        <v>-34.502800000000001</v>
      </c>
      <c r="B417">
        <v>139.71536</v>
      </c>
      <c r="C417" t="s">
        <v>6681</v>
      </c>
      <c r="D417">
        <v>51</v>
      </c>
      <c r="E417">
        <v>23</v>
      </c>
      <c r="F417" s="24" t="s">
        <v>6688</v>
      </c>
      <c r="G417" s="25">
        <v>44073</v>
      </c>
    </row>
    <row r="418" spans="1:7" x14ac:dyDescent="0.3">
      <c r="A418">
        <v>-34.502830000000003</v>
      </c>
      <c r="B418">
        <v>139.71541999999999</v>
      </c>
      <c r="C418" t="s">
        <v>6680</v>
      </c>
      <c r="D418">
        <v>103</v>
      </c>
      <c r="E418">
        <v>90</v>
      </c>
      <c r="F418" s="24" t="s">
        <v>6688</v>
      </c>
      <c r="G418" s="25">
        <v>44073</v>
      </c>
    </row>
    <row r="419" spans="1:7" x14ac:dyDescent="0.3">
      <c r="A419">
        <v>-34.502890000000001</v>
      </c>
      <c r="B419">
        <v>139.71541999999999</v>
      </c>
      <c r="C419" t="s">
        <v>6681</v>
      </c>
      <c r="D419">
        <v>35</v>
      </c>
      <c r="E419">
        <v>26</v>
      </c>
      <c r="F419" s="24" t="s">
        <v>6688</v>
      </c>
      <c r="G419" s="25">
        <v>44073</v>
      </c>
    </row>
    <row r="420" spans="1:7" x14ac:dyDescent="0.3">
      <c r="A420">
        <v>-34.50291</v>
      </c>
      <c r="B420">
        <v>139.71539000000001</v>
      </c>
      <c r="C420" t="s">
        <v>6680</v>
      </c>
      <c r="D420">
        <v>132</v>
      </c>
      <c r="E420">
        <v>107</v>
      </c>
      <c r="F420" s="24" t="s">
        <v>6688</v>
      </c>
      <c r="G420" s="25">
        <v>44073</v>
      </c>
    </row>
    <row r="421" spans="1:7" x14ac:dyDescent="0.3">
      <c r="A421">
        <v>-34.502890000000001</v>
      </c>
      <c r="B421">
        <v>139.71536</v>
      </c>
      <c r="C421" t="s">
        <v>6680</v>
      </c>
      <c r="D421">
        <v>60</v>
      </c>
      <c r="E421">
        <v>77</v>
      </c>
      <c r="F421" s="24" t="s">
        <v>6688</v>
      </c>
      <c r="G421" s="25">
        <v>44073</v>
      </c>
    </row>
    <row r="422" spans="1:7" x14ac:dyDescent="0.3">
      <c r="A422">
        <v>-34.502870000000001</v>
      </c>
      <c r="B422">
        <v>139.71535</v>
      </c>
      <c r="C422" t="s">
        <v>6681</v>
      </c>
      <c r="D422">
        <v>72</v>
      </c>
      <c r="E422">
        <v>28</v>
      </c>
      <c r="F422" s="24" t="s">
        <v>6688</v>
      </c>
      <c r="G422" s="25">
        <v>44073</v>
      </c>
    </row>
    <row r="423" spans="1:7" x14ac:dyDescent="0.3">
      <c r="A423">
        <v>-34.502949999999998</v>
      </c>
      <c r="B423">
        <v>139.71538000000001</v>
      </c>
      <c r="C423" t="s">
        <v>6681</v>
      </c>
      <c r="D423">
        <v>82</v>
      </c>
      <c r="E423">
        <v>44</v>
      </c>
      <c r="F423" s="24" t="s">
        <v>6688</v>
      </c>
      <c r="G423" s="25">
        <v>44073</v>
      </c>
    </row>
    <row r="424" spans="1:7" x14ac:dyDescent="0.3">
      <c r="A424">
        <v>-34.502969999999998</v>
      </c>
      <c r="B424">
        <v>139.71532999999999</v>
      </c>
      <c r="C424" t="s">
        <v>6681</v>
      </c>
      <c r="D424">
        <v>45</v>
      </c>
      <c r="E424">
        <v>33</v>
      </c>
      <c r="F424" s="24" t="s">
        <v>6688</v>
      </c>
      <c r="G424" s="25">
        <v>44073</v>
      </c>
    </row>
    <row r="425" spans="1:7" x14ac:dyDescent="0.3">
      <c r="A425">
        <v>-34.502899999999997</v>
      </c>
      <c r="B425">
        <v>139.71523999999999</v>
      </c>
      <c r="C425" t="s">
        <v>6680</v>
      </c>
      <c r="D425">
        <v>162</v>
      </c>
      <c r="E425">
        <v>152</v>
      </c>
      <c r="F425" s="24" t="s">
        <v>6688</v>
      </c>
      <c r="G425" s="25">
        <v>44073</v>
      </c>
    </row>
    <row r="426" spans="1:7" x14ac:dyDescent="0.3">
      <c r="A426">
        <v>-34.502899999999997</v>
      </c>
      <c r="B426">
        <v>139.71523999999999</v>
      </c>
      <c r="C426" t="s">
        <v>6680</v>
      </c>
      <c r="D426">
        <v>162</v>
      </c>
      <c r="E426">
        <v>152</v>
      </c>
      <c r="F426" s="24" t="s">
        <v>6688</v>
      </c>
      <c r="G426" s="25">
        <v>44073</v>
      </c>
    </row>
    <row r="427" spans="1:7" x14ac:dyDescent="0.3">
      <c r="A427">
        <v>-34.50309</v>
      </c>
      <c r="B427">
        <v>139.71536</v>
      </c>
      <c r="C427" t="s">
        <v>6679</v>
      </c>
      <c r="D427">
        <v>85</v>
      </c>
      <c r="E427">
        <v>89</v>
      </c>
      <c r="F427" s="24" t="s">
        <v>6688</v>
      </c>
      <c r="G427" s="25">
        <v>44073</v>
      </c>
    </row>
    <row r="428" spans="1:7" x14ac:dyDescent="0.3">
      <c r="A428">
        <v>-34.503079999999997</v>
      </c>
      <c r="B428">
        <v>139.71536</v>
      </c>
      <c r="C428" t="s">
        <v>6680</v>
      </c>
      <c r="D428">
        <v>99</v>
      </c>
      <c r="E428">
        <v>61</v>
      </c>
      <c r="F428" s="24" t="s">
        <v>6688</v>
      </c>
      <c r="G428" s="25">
        <v>44073</v>
      </c>
    </row>
    <row r="429" spans="1:7" x14ac:dyDescent="0.3">
      <c r="A429">
        <v>-34.503050000000002</v>
      </c>
      <c r="B429">
        <v>139.71535</v>
      </c>
      <c r="C429" t="s">
        <v>6680</v>
      </c>
      <c r="D429">
        <v>107</v>
      </c>
      <c r="E429">
        <v>54</v>
      </c>
      <c r="F429" s="24" t="s">
        <v>6688</v>
      </c>
      <c r="G429" s="25">
        <v>44073</v>
      </c>
    </row>
    <row r="430" spans="1:7" x14ac:dyDescent="0.3">
      <c r="A430">
        <v>-34.503059999999998</v>
      </c>
      <c r="B430">
        <v>139.71535</v>
      </c>
      <c r="C430" t="s">
        <v>6680</v>
      </c>
      <c r="D430">
        <v>97</v>
      </c>
      <c r="E430">
        <v>67</v>
      </c>
      <c r="F430" s="24" t="s">
        <v>6688</v>
      </c>
      <c r="G430" s="25">
        <v>44073</v>
      </c>
    </row>
    <row r="431" spans="1:7" x14ac:dyDescent="0.3">
      <c r="A431">
        <v>-34.503050000000002</v>
      </c>
      <c r="B431">
        <v>139.71532999999999</v>
      </c>
      <c r="C431" t="s">
        <v>6681</v>
      </c>
      <c r="D431">
        <v>45</v>
      </c>
      <c r="E431">
        <v>18</v>
      </c>
      <c r="F431" s="24" t="s">
        <v>6688</v>
      </c>
      <c r="G431" s="25">
        <v>44073</v>
      </c>
    </row>
    <row r="432" spans="1:7" x14ac:dyDescent="0.3">
      <c r="A432">
        <v>-34.503050000000002</v>
      </c>
      <c r="B432">
        <v>139.71535</v>
      </c>
      <c r="C432" t="s">
        <v>6680</v>
      </c>
      <c r="D432">
        <v>100</v>
      </c>
      <c r="E432">
        <v>79</v>
      </c>
      <c r="F432" s="24" t="s">
        <v>6688</v>
      </c>
      <c r="G432" s="25">
        <v>44073</v>
      </c>
    </row>
    <row r="433" spans="1:7" x14ac:dyDescent="0.3">
      <c r="A433">
        <v>-34.503059999999998</v>
      </c>
      <c r="B433">
        <v>139.71531999999999</v>
      </c>
      <c r="C433" t="s">
        <v>6679</v>
      </c>
      <c r="D433">
        <v>112</v>
      </c>
      <c r="E433">
        <v>70</v>
      </c>
      <c r="F433" s="24" t="s">
        <v>6688</v>
      </c>
      <c r="G433" s="25">
        <v>44073</v>
      </c>
    </row>
    <row r="434" spans="1:7" x14ac:dyDescent="0.3">
      <c r="A434">
        <v>-34.503329999999998</v>
      </c>
      <c r="B434">
        <v>139.71553</v>
      </c>
      <c r="C434" t="s">
        <v>6681</v>
      </c>
      <c r="D434">
        <v>84</v>
      </c>
      <c r="E434">
        <v>34</v>
      </c>
      <c r="F434" s="24" t="s">
        <v>6688</v>
      </c>
      <c r="G434" s="25">
        <v>44073</v>
      </c>
    </row>
    <row r="435" spans="1:7" x14ac:dyDescent="0.3">
      <c r="A435">
        <v>-34.503329999999998</v>
      </c>
      <c r="B435">
        <v>139.71553</v>
      </c>
      <c r="C435" t="s">
        <v>6679</v>
      </c>
      <c r="D435">
        <v>200</v>
      </c>
      <c r="E435">
        <v>129</v>
      </c>
      <c r="F435" s="24" t="s">
        <v>6688</v>
      </c>
      <c r="G435" s="25">
        <v>44073</v>
      </c>
    </row>
    <row r="436" spans="1:7" x14ac:dyDescent="0.3">
      <c r="A436">
        <v>-34.503329999999998</v>
      </c>
      <c r="B436">
        <v>139.71549999999999</v>
      </c>
      <c r="C436" t="s">
        <v>6681</v>
      </c>
      <c r="D436">
        <v>75</v>
      </c>
      <c r="E436">
        <v>49</v>
      </c>
      <c r="F436" s="24" t="s">
        <v>6688</v>
      </c>
      <c r="G436" s="25">
        <v>44073</v>
      </c>
    </row>
    <row r="437" spans="1:7" x14ac:dyDescent="0.3">
      <c r="A437">
        <v>-34.503329999999998</v>
      </c>
      <c r="B437">
        <v>139.71544</v>
      </c>
      <c r="C437" t="s">
        <v>6680</v>
      </c>
      <c r="D437">
        <v>226</v>
      </c>
      <c r="E437">
        <v>198</v>
      </c>
      <c r="F437" s="24" t="s">
        <v>6688</v>
      </c>
      <c r="G437" s="25">
        <v>44073</v>
      </c>
    </row>
    <row r="438" spans="1:7" x14ac:dyDescent="0.3">
      <c r="A438">
        <v>-34.503360000000001</v>
      </c>
      <c r="B438">
        <v>139.71538000000001</v>
      </c>
      <c r="C438" t="s">
        <v>6680</v>
      </c>
      <c r="D438">
        <v>113</v>
      </c>
      <c r="E438">
        <v>64</v>
      </c>
      <c r="F438" s="24" t="s">
        <v>6688</v>
      </c>
      <c r="G438" s="25">
        <v>44073</v>
      </c>
    </row>
    <row r="439" spans="1:7" x14ac:dyDescent="0.3">
      <c r="A439">
        <v>-34.503349999999998</v>
      </c>
      <c r="B439">
        <v>139.71538000000001</v>
      </c>
      <c r="C439" t="s">
        <v>6679</v>
      </c>
      <c r="D439">
        <v>94</v>
      </c>
      <c r="E439">
        <v>66</v>
      </c>
      <c r="F439" s="24" t="s">
        <v>6688</v>
      </c>
      <c r="G439" s="25">
        <v>44073</v>
      </c>
    </row>
    <row r="440" spans="1:7" x14ac:dyDescent="0.3">
      <c r="A440">
        <v>-34.503390000000003</v>
      </c>
      <c r="B440">
        <v>139.71529000000001</v>
      </c>
      <c r="C440" t="s">
        <v>6680</v>
      </c>
      <c r="D440">
        <v>168</v>
      </c>
      <c r="E440">
        <v>132</v>
      </c>
      <c r="F440" s="24" t="s">
        <v>6688</v>
      </c>
      <c r="G440" s="25">
        <v>44073</v>
      </c>
    </row>
    <row r="441" spans="1:7" x14ac:dyDescent="0.3">
      <c r="A441">
        <v>-34.503390000000003</v>
      </c>
      <c r="B441">
        <v>139.71531999999999</v>
      </c>
      <c r="C441" t="s">
        <v>6681</v>
      </c>
      <c r="D441">
        <v>87</v>
      </c>
      <c r="E441">
        <v>52</v>
      </c>
      <c r="F441" s="24" t="s">
        <v>6688</v>
      </c>
      <c r="G441" s="25">
        <v>44073</v>
      </c>
    </row>
    <row r="442" spans="1:7" x14ac:dyDescent="0.3">
      <c r="A442">
        <v>-34.503399999999999</v>
      </c>
      <c r="B442">
        <v>139.71531999999999</v>
      </c>
      <c r="C442" t="s">
        <v>6681</v>
      </c>
      <c r="D442">
        <v>81</v>
      </c>
      <c r="E442">
        <v>42</v>
      </c>
      <c r="F442" s="24" t="s">
        <v>6688</v>
      </c>
      <c r="G442" s="25">
        <v>44073</v>
      </c>
    </row>
    <row r="443" spans="1:7" x14ac:dyDescent="0.3">
      <c r="A443">
        <v>-34.503489999999999</v>
      </c>
      <c r="B443">
        <v>139.71565000000001</v>
      </c>
      <c r="C443" t="s">
        <v>6680</v>
      </c>
      <c r="D443">
        <v>101</v>
      </c>
      <c r="E443">
        <v>71</v>
      </c>
      <c r="F443" s="24" t="s">
        <v>6688</v>
      </c>
      <c r="G443" s="25">
        <v>44073</v>
      </c>
    </row>
    <row r="444" spans="1:7" x14ac:dyDescent="0.3">
      <c r="A444">
        <v>-34.503450000000001</v>
      </c>
      <c r="B444">
        <v>139.71561</v>
      </c>
      <c r="C444" t="s">
        <v>6681</v>
      </c>
      <c r="D444">
        <v>64</v>
      </c>
      <c r="E444">
        <v>37</v>
      </c>
      <c r="F444" s="24" t="s">
        <v>6688</v>
      </c>
      <c r="G444" s="25">
        <v>44073</v>
      </c>
    </row>
    <row r="445" spans="1:7" x14ac:dyDescent="0.3">
      <c r="A445">
        <v>-34.50338</v>
      </c>
      <c r="B445">
        <v>139.71549999999999</v>
      </c>
      <c r="C445" t="s">
        <v>6680</v>
      </c>
      <c r="D445">
        <v>178</v>
      </c>
      <c r="E445">
        <v>119</v>
      </c>
      <c r="F445" s="24" t="s">
        <v>6688</v>
      </c>
      <c r="G445" s="25">
        <v>44073</v>
      </c>
    </row>
    <row r="446" spans="1:7" x14ac:dyDescent="0.3">
      <c r="A446">
        <v>-34.503390000000003</v>
      </c>
      <c r="B446">
        <v>139.71552</v>
      </c>
      <c r="C446" t="s">
        <v>6679</v>
      </c>
      <c r="D446">
        <v>150</v>
      </c>
      <c r="E446">
        <v>146</v>
      </c>
      <c r="F446" s="24" t="s">
        <v>6688</v>
      </c>
      <c r="G446" s="25">
        <v>44073</v>
      </c>
    </row>
    <row r="447" spans="1:7" x14ac:dyDescent="0.3">
      <c r="A447">
        <v>-34.503410000000002</v>
      </c>
      <c r="B447">
        <v>139.71547000000001</v>
      </c>
      <c r="C447" t="s">
        <v>6679</v>
      </c>
      <c r="D447">
        <v>87</v>
      </c>
      <c r="E447">
        <v>56</v>
      </c>
      <c r="F447" s="24" t="s">
        <v>6688</v>
      </c>
      <c r="G447" s="25">
        <v>44073</v>
      </c>
    </row>
    <row r="448" spans="1:7" x14ac:dyDescent="0.3">
      <c r="A448">
        <v>-34.503799999999998</v>
      </c>
      <c r="B448">
        <v>139.71552</v>
      </c>
      <c r="C448" t="s">
        <v>6679</v>
      </c>
      <c r="D448">
        <v>99</v>
      </c>
      <c r="E448">
        <v>73</v>
      </c>
      <c r="F448" s="24" t="s">
        <v>6688</v>
      </c>
      <c r="G448" s="25">
        <v>44073</v>
      </c>
    </row>
    <row r="449" spans="1:7" x14ac:dyDescent="0.3">
      <c r="A449">
        <v>-34.504190000000001</v>
      </c>
      <c r="B449">
        <v>139.71548000000001</v>
      </c>
      <c r="C449" t="s">
        <v>6681</v>
      </c>
      <c r="D449">
        <v>79</v>
      </c>
      <c r="E449">
        <v>35</v>
      </c>
      <c r="F449" s="24" t="s">
        <v>6688</v>
      </c>
      <c r="G449" s="25">
        <v>44073</v>
      </c>
    </row>
    <row r="450" spans="1:7" x14ac:dyDescent="0.3">
      <c r="A450">
        <v>-34.504199999999997</v>
      </c>
      <c r="B450">
        <v>139.71547000000001</v>
      </c>
      <c r="C450" t="s">
        <v>6681</v>
      </c>
      <c r="D450">
        <v>37</v>
      </c>
      <c r="E450">
        <v>15</v>
      </c>
      <c r="F450" s="24" t="s">
        <v>6688</v>
      </c>
      <c r="G450" s="25">
        <v>44073</v>
      </c>
    </row>
    <row r="451" spans="1:7" x14ac:dyDescent="0.3">
      <c r="A451">
        <v>-34.504199999999997</v>
      </c>
      <c r="B451">
        <v>139.71545</v>
      </c>
      <c r="C451" t="s">
        <v>6681</v>
      </c>
      <c r="D451">
        <v>50</v>
      </c>
      <c r="E451">
        <v>35</v>
      </c>
      <c r="F451" s="24" t="s">
        <v>6688</v>
      </c>
      <c r="G451" s="25">
        <v>44073</v>
      </c>
    </row>
    <row r="452" spans="1:7" x14ac:dyDescent="0.3">
      <c r="A452">
        <v>-34.50421</v>
      </c>
      <c r="B452">
        <v>139.71545</v>
      </c>
      <c r="C452" t="s">
        <v>6680</v>
      </c>
      <c r="D452">
        <v>90</v>
      </c>
      <c r="E452">
        <v>77</v>
      </c>
      <c r="F452" s="24" t="s">
        <v>6688</v>
      </c>
      <c r="G452" s="25">
        <v>44073</v>
      </c>
    </row>
    <row r="453" spans="1:7" x14ac:dyDescent="0.3">
      <c r="A453">
        <v>-34.50421</v>
      </c>
      <c r="B453">
        <v>139.71548000000001</v>
      </c>
      <c r="C453" t="s">
        <v>6681</v>
      </c>
      <c r="D453">
        <v>78</v>
      </c>
      <c r="E453">
        <v>46</v>
      </c>
      <c r="F453" s="24" t="s">
        <v>6688</v>
      </c>
      <c r="G453" s="25">
        <v>44073</v>
      </c>
    </row>
    <row r="454" spans="1:7" x14ac:dyDescent="0.3">
      <c r="A454">
        <v>-34.504219999999997</v>
      </c>
      <c r="B454">
        <v>139.71566999999999</v>
      </c>
      <c r="C454" t="s">
        <v>6680</v>
      </c>
      <c r="D454">
        <v>100</v>
      </c>
      <c r="E454">
        <v>74</v>
      </c>
      <c r="F454" s="24" t="s">
        <v>6688</v>
      </c>
      <c r="G454" s="25">
        <v>44073</v>
      </c>
    </row>
    <row r="455" spans="1:7" x14ac:dyDescent="0.3">
      <c r="A455">
        <v>-34.504130000000004</v>
      </c>
      <c r="B455">
        <v>139.7157</v>
      </c>
      <c r="C455" t="s">
        <v>6680</v>
      </c>
      <c r="D455">
        <v>132</v>
      </c>
      <c r="E455">
        <v>147</v>
      </c>
      <c r="F455" s="24" t="s">
        <v>6688</v>
      </c>
      <c r="G455" s="25">
        <v>44073</v>
      </c>
    </row>
    <row r="456" spans="1:7" x14ac:dyDescent="0.3">
      <c r="A456">
        <v>-34.504130000000004</v>
      </c>
      <c r="B456">
        <v>139.71628999999999</v>
      </c>
      <c r="C456" t="s">
        <v>6679</v>
      </c>
      <c r="D456">
        <v>125</v>
      </c>
      <c r="E456">
        <v>142</v>
      </c>
      <c r="F456" s="24" t="s">
        <v>6688</v>
      </c>
      <c r="G456" s="25">
        <v>44073</v>
      </c>
    </row>
    <row r="457" spans="1:7" x14ac:dyDescent="0.3">
      <c r="A457">
        <v>-34.503979999999999</v>
      </c>
      <c r="B457">
        <v>139.71609000000001</v>
      </c>
      <c r="C457" t="s">
        <v>6680</v>
      </c>
      <c r="D457">
        <v>131</v>
      </c>
      <c r="E457">
        <v>97</v>
      </c>
      <c r="F457" s="24" t="s">
        <v>6688</v>
      </c>
      <c r="G457" s="25">
        <v>44073</v>
      </c>
    </row>
    <row r="458" spans="1:7" x14ac:dyDescent="0.3">
      <c r="A458">
        <v>-34.503979999999999</v>
      </c>
      <c r="B458">
        <v>139.71609000000001</v>
      </c>
      <c r="C458" t="s">
        <v>6679</v>
      </c>
      <c r="D458">
        <v>158</v>
      </c>
      <c r="E458">
        <v>152</v>
      </c>
      <c r="F458" s="24" t="s">
        <v>6688</v>
      </c>
      <c r="G458" s="25">
        <v>44073</v>
      </c>
    </row>
    <row r="459" spans="1:7" x14ac:dyDescent="0.3">
      <c r="A459">
        <v>-34.503959999999999</v>
      </c>
      <c r="B459">
        <v>139.71599000000001</v>
      </c>
      <c r="C459" t="s">
        <v>6680</v>
      </c>
      <c r="D459">
        <v>99</v>
      </c>
      <c r="E459">
        <v>59</v>
      </c>
      <c r="F459" s="24" t="s">
        <v>6688</v>
      </c>
      <c r="G459" s="25">
        <v>44073</v>
      </c>
    </row>
    <row r="460" spans="1:7" x14ac:dyDescent="0.3">
      <c r="A460">
        <v>-34.503700000000002</v>
      </c>
      <c r="B460">
        <v>139.71619000000001</v>
      </c>
      <c r="C460" t="s">
        <v>6681</v>
      </c>
      <c r="D460">
        <v>75</v>
      </c>
      <c r="E460">
        <v>36</v>
      </c>
      <c r="F460" s="24" t="s">
        <v>6688</v>
      </c>
      <c r="G460" s="25">
        <v>44073</v>
      </c>
    </row>
    <row r="461" spans="1:7" x14ac:dyDescent="0.3">
      <c r="A461">
        <v>-34.503689999999999</v>
      </c>
      <c r="B461">
        <v>139.71625</v>
      </c>
      <c r="C461" t="s">
        <v>6679</v>
      </c>
      <c r="D461">
        <v>104</v>
      </c>
      <c r="E461">
        <v>115</v>
      </c>
      <c r="F461" s="24" t="s">
        <v>6688</v>
      </c>
      <c r="G461" s="25">
        <v>44073</v>
      </c>
    </row>
    <row r="462" spans="1:7" x14ac:dyDescent="0.3">
      <c r="A462">
        <v>-34.503680000000003</v>
      </c>
      <c r="B462">
        <v>139.71616</v>
      </c>
      <c r="C462" t="s">
        <v>6680</v>
      </c>
      <c r="D462">
        <v>87</v>
      </c>
      <c r="E462">
        <v>60</v>
      </c>
      <c r="F462" s="24" t="s">
        <v>6688</v>
      </c>
      <c r="G462" s="25">
        <v>44073</v>
      </c>
    </row>
    <row r="463" spans="1:7" x14ac:dyDescent="0.3">
      <c r="A463">
        <v>-34.503729999999997</v>
      </c>
      <c r="B463">
        <v>139.71610999999999</v>
      </c>
      <c r="C463" t="s">
        <v>6680</v>
      </c>
      <c r="D463">
        <v>112</v>
      </c>
      <c r="E463">
        <v>39</v>
      </c>
      <c r="F463" s="24" t="s">
        <v>6688</v>
      </c>
      <c r="G463" s="25">
        <v>44073</v>
      </c>
    </row>
    <row r="464" spans="1:7" x14ac:dyDescent="0.3">
      <c r="A464">
        <v>-34.503329999999998</v>
      </c>
      <c r="B464">
        <v>139.71702999999999</v>
      </c>
      <c r="C464" t="s">
        <v>6681</v>
      </c>
      <c r="D464">
        <v>48</v>
      </c>
      <c r="E464">
        <v>32</v>
      </c>
      <c r="F464" s="24" t="s">
        <v>6688</v>
      </c>
      <c r="G464" s="25">
        <v>44073</v>
      </c>
    </row>
    <row r="465" spans="1:7" x14ac:dyDescent="0.3">
      <c r="A465">
        <v>-34.503329999999998</v>
      </c>
      <c r="B465">
        <v>139.71700999999999</v>
      </c>
      <c r="C465" t="s">
        <v>6680</v>
      </c>
      <c r="D465">
        <v>93</v>
      </c>
      <c r="E465">
        <v>40</v>
      </c>
      <c r="F465" s="24" t="s">
        <v>6688</v>
      </c>
      <c r="G465" s="25">
        <v>44073</v>
      </c>
    </row>
    <row r="466" spans="1:7" x14ac:dyDescent="0.3">
      <c r="A466">
        <v>-34.503329999999998</v>
      </c>
      <c r="B466">
        <v>139.71702999999999</v>
      </c>
      <c r="C466" t="s">
        <v>6680</v>
      </c>
      <c r="D466">
        <v>169</v>
      </c>
      <c r="E466">
        <v>148</v>
      </c>
      <c r="F466" s="24" t="s">
        <v>6688</v>
      </c>
      <c r="G466" s="25">
        <v>44073</v>
      </c>
    </row>
    <row r="467" spans="1:7" x14ac:dyDescent="0.3">
      <c r="A467">
        <v>-34.503309999999999</v>
      </c>
      <c r="B467">
        <v>139.71700999999999</v>
      </c>
      <c r="C467" t="s">
        <v>6680</v>
      </c>
      <c r="D467">
        <v>54</v>
      </c>
      <c r="E467">
        <v>20</v>
      </c>
      <c r="F467" s="24" t="s">
        <v>6688</v>
      </c>
      <c r="G467" s="25">
        <v>44073</v>
      </c>
    </row>
    <row r="468" spans="1:7" x14ac:dyDescent="0.3">
      <c r="A468">
        <v>-34.503300000000003</v>
      </c>
      <c r="B468">
        <v>139.71700999999999</v>
      </c>
      <c r="C468" t="s">
        <v>6680</v>
      </c>
      <c r="D468">
        <v>43</v>
      </c>
      <c r="E468">
        <v>80</v>
      </c>
      <c r="F468" s="24" t="s">
        <v>6688</v>
      </c>
      <c r="G468" s="25">
        <v>44073</v>
      </c>
    </row>
    <row r="469" spans="1:7" x14ac:dyDescent="0.3">
      <c r="A469">
        <v>-34.503300000000003</v>
      </c>
      <c r="B469">
        <v>139.71704</v>
      </c>
      <c r="C469" t="s">
        <v>6680</v>
      </c>
      <c r="D469">
        <v>197</v>
      </c>
      <c r="E469">
        <v>230</v>
      </c>
      <c r="F469" s="24" t="s">
        <v>6688</v>
      </c>
      <c r="G469" s="25">
        <v>44073</v>
      </c>
    </row>
    <row r="470" spans="1:7" x14ac:dyDescent="0.3">
      <c r="A470">
        <v>-34.503300000000003</v>
      </c>
      <c r="B470">
        <v>139.71702999999999</v>
      </c>
      <c r="C470" t="s">
        <v>6680</v>
      </c>
      <c r="D470">
        <v>98</v>
      </c>
      <c r="E470">
        <v>58</v>
      </c>
      <c r="F470" s="24" t="s">
        <v>6688</v>
      </c>
      <c r="G470" s="25">
        <v>44073</v>
      </c>
    </row>
    <row r="471" spans="1:7" x14ac:dyDescent="0.3">
      <c r="A471">
        <v>-34.50329</v>
      </c>
      <c r="B471">
        <v>139.71702999999999</v>
      </c>
      <c r="C471" t="s">
        <v>6680</v>
      </c>
      <c r="D471">
        <v>84</v>
      </c>
      <c r="E471">
        <v>57</v>
      </c>
      <c r="F471" s="24" t="s">
        <v>6688</v>
      </c>
      <c r="G471" s="25">
        <v>44073</v>
      </c>
    </row>
    <row r="472" spans="1:7" x14ac:dyDescent="0.3">
      <c r="A472">
        <v>-34.503279999999997</v>
      </c>
      <c r="B472">
        <v>139.71700999999999</v>
      </c>
      <c r="C472" t="s">
        <v>6680</v>
      </c>
      <c r="D472">
        <v>160</v>
      </c>
      <c r="E472">
        <v>60</v>
      </c>
      <c r="F472" s="24" t="s">
        <v>6688</v>
      </c>
      <c r="G472" s="25">
        <v>44073</v>
      </c>
    </row>
    <row r="473" spans="1:7" x14ac:dyDescent="0.3">
      <c r="A473">
        <v>-34.50329</v>
      </c>
      <c r="B473">
        <v>139.71702999999999</v>
      </c>
      <c r="C473" t="s">
        <v>6680</v>
      </c>
      <c r="D473">
        <v>130</v>
      </c>
      <c r="E473">
        <v>40</v>
      </c>
      <c r="F473" s="24" t="s">
        <v>6688</v>
      </c>
      <c r="G473" s="25">
        <v>44073</v>
      </c>
    </row>
    <row r="474" spans="1:7" x14ac:dyDescent="0.3">
      <c r="A474">
        <v>-34.503279999999997</v>
      </c>
      <c r="B474">
        <v>139.71704</v>
      </c>
      <c r="C474" t="s">
        <v>6680</v>
      </c>
      <c r="D474">
        <v>196</v>
      </c>
      <c r="E474">
        <v>184</v>
      </c>
      <c r="F474" s="24" t="s">
        <v>6688</v>
      </c>
      <c r="G474" s="25">
        <v>44073</v>
      </c>
    </row>
    <row r="475" spans="1:7" x14ac:dyDescent="0.3">
      <c r="A475">
        <v>-34.503300000000003</v>
      </c>
      <c r="B475">
        <v>139.71706</v>
      </c>
      <c r="C475" t="s">
        <v>6681</v>
      </c>
      <c r="D475">
        <v>24</v>
      </c>
      <c r="E475">
        <v>8</v>
      </c>
      <c r="F475" s="24" t="s">
        <v>6688</v>
      </c>
      <c r="G475" s="25">
        <v>44073</v>
      </c>
    </row>
    <row r="476" spans="1:7" x14ac:dyDescent="0.3">
      <c r="A476">
        <v>-34.503279999999997</v>
      </c>
      <c r="B476">
        <v>139.71706</v>
      </c>
      <c r="C476" t="s">
        <v>6680</v>
      </c>
      <c r="D476">
        <v>192</v>
      </c>
      <c r="E476">
        <v>120</v>
      </c>
      <c r="F476" s="24" t="s">
        <v>6688</v>
      </c>
      <c r="G476" s="25">
        <v>44073</v>
      </c>
    </row>
    <row r="477" spans="1:7" x14ac:dyDescent="0.3">
      <c r="A477">
        <v>-34.503279999999997</v>
      </c>
      <c r="B477">
        <v>139.71706</v>
      </c>
      <c r="C477" t="s">
        <v>6679</v>
      </c>
      <c r="D477">
        <v>204</v>
      </c>
      <c r="E477">
        <v>207</v>
      </c>
      <c r="F477" s="24" t="s">
        <v>6688</v>
      </c>
      <c r="G477" s="25">
        <v>44073</v>
      </c>
    </row>
    <row r="478" spans="1:7" x14ac:dyDescent="0.3">
      <c r="A478">
        <v>-34.503270000000001</v>
      </c>
      <c r="B478">
        <v>139.71709000000001</v>
      </c>
      <c r="C478" t="s">
        <v>6680</v>
      </c>
      <c r="D478">
        <v>54</v>
      </c>
      <c r="E478">
        <v>16</v>
      </c>
      <c r="F478" s="24" t="s">
        <v>6688</v>
      </c>
      <c r="G478" s="25">
        <v>44073</v>
      </c>
    </row>
    <row r="479" spans="1:7" x14ac:dyDescent="0.3">
      <c r="A479">
        <v>-34.503259999999997</v>
      </c>
      <c r="B479">
        <v>139.71706</v>
      </c>
      <c r="C479" t="s">
        <v>6680</v>
      </c>
      <c r="D479">
        <v>152</v>
      </c>
      <c r="E479">
        <v>67</v>
      </c>
      <c r="F479" s="24" t="s">
        <v>6688</v>
      </c>
      <c r="G479" s="25">
        <v>44073</v>
      </c>
    </row>
    <row r="480" spans="1:7" x14ac:dyDescent="0.3">
      <c r="A480">
        <v>-34.503250000000001</v>
      </c>
      <c r="B480">
        <v>139.71706</v>
      </c>
      <c r="C480" t="s">
        <v>6681</v>
      </c>
      <c r="D480">
        <v>69</v>
      </c>
      <c r="E480">
        <v>26</v>
      </c>
      <c r="F480" s="24" t="s">
        <v>6688</v>
      </c>
      <c r="G480" s="25">
        <v>44073</v>
      </c>
    </row>
    <row r="481" spans="1:7" x14ac:dyDescent="0.3">
      <c r="A481">
        <v>-34.503230000000002</v>
      </c>
      <c r="B481">
        <v>139.71707000000001</v>
      </c>
      <c r="C481" t="s">
        <v>6679</v>
      </c>
      <c r="D481">
        <v>225</v>
      </c>
      <c r="E481">
        <v>205</v>
      </c>
      <c r="F481" s="24" t="s">
        <v>6688</v>
      </c>
      <c r="G481" s="25">
        <v>44073</v>
      </c>
    </row>
    <row r="482" spans="1:7" x14ac:dyDescent="0.3">
      <c r="A482">
        <v>-34.503239999999998</v>
      </c>
      <c r="B482">
        <v>139.71707000000001</v>
      </c>
      <c r="C482" t="s">
        <v>6680</v>
      </c>
      <c r="D482">
        <v>134</v>
      </c>
      <c r="E482">
        <v>80</v>
      </c>
      <c r="F482" s="24" t="s">
        <v>6688</v>
      </c>
      <c r="G482" s="25">
        <v>44073</v>
      </c>
    </row>
    <row r="483" spans="1:7" x14ac:dyDescent="0.3">
      <c r="A483">
        <v>-34.503259999999997</v>
      </c>
      <c r="B483">
        <v>139.71691999999999</v>
      </c>
      <c r="C483" t="s">
        <v>6680</v>
      </c>
      <c r="D483">
        <v>212</v>
      </c>
      <c r="E483">
        <v>228</v>
      </c>
      <c r="F483" s="24" t="s">
        <v>6688</v>
      </c>
      <c r="G483" s="25">
        <v>44073</v>
      </c>
    </row>
    <row r="484" spans="1:7" x14ac:dyDescent="0.3">
      <c r="A484">
        <v>-34.503250000000001</v>
      </c>
      <c r="B484">
        <v>139.71687</v>
      </c>
      <c r="C484" t="s">
        <v>6680</v>
      </c>
      <c r="D484">
        <v>154</v>
      </c>
      <c r="E484">
        <v>104</v>
      </c>
      <c r="F484" s="24" t="s">
        <v>6688</v>
      </c>
      <c r="G484" s="25">
        <v>44073</v>
      </c>
    </row>
    <row r="485" spans="1:7" x14ac:dyDescent="0.3">
      <c r="A485">
        <v>-34.503250000000001</v>
      </c>
      <c r="B485">
        <v>139.71687</v>
      </c>
      <c r="C485" t="s">
        <v>6680</v>
      </c>
      <c r="D485">
        <v>177</v>
      </c>
      <c r="E485">
        <v>133</v>
      </c>
      <c r="F485" s="24" t="s">
        <v>6688</v>
      </c>
      <c r="G485" s="25">
        <v>44073</v>
      </c>
    </row>
    <row r="486" spans="1:7" x14ac:dyDescent="0.3">
      <c r="A486">
        <v>-34.503210000000003</v>
      </c>
      <c r="B486">
        <v>139.71690000000001</v>
      </c>
      <c r="C486" t="s">
        <v>6679</v>
      </c>
      <c r="D486">
        <v>92</v>
      </c>
      <c r="E486">
        <v>49</v>
      </c>
      <c r="F486" s="24" t="s">
        <v>6688</v>
      </c>
      <c r="G486" s="25">
        <v>44073</v>
      </c>
    </row>
    <row r="487" spans="1:7" x14ac:dyDescent="0.3">
      <c r="A487">
        <v>-34.503189999999996</v>
      </c>
      <c r="B487">
        <v>139.71690000000001</v>
      </c>
      <c r="C487" t="s">
        <v>6679</v>
      </c>
      <c r="D487">
        <v>132</v>
      </c>
      <c r="E487">
        <v>103</v>
      </c>
      <c r="F487" s="24" t="s">
        <v>6688</v>
      </c>
      <c r="G487" s="25">
        <v>44073</v>
      </c>
    </row>
    <row r="488" spans="1:7" x14ac:dyDescent="0.3">
      <c r="A488">
        <v>-34.50318</v>
      </c>
      <c r="B488">
        <v>139.71690000000001</v>
      </c>
      <c r="C488" t="s">
        <v>6679</v>
      </c>
      <c r="D488">
        <v>167</v>
      </c>
      <c r="E488">
        <v>140</v>
      </c>
      <c r="F488" s="24" t="s">
        <v>6688</v>
      </c>
      <c r="G488" s="25">
        <v>44073</v>
      </c>
    </row>
    <row r="489" spans="1:7" x14ac:dyDescent="0.3">
      <c r="A489">
        <v>-34.503189999999996</v>
      </c>
      <c r="B489">
        <v>139.71704</v>
      </c>
      <c r="C489" t="s">
        <v>6684</v>
      </c>
      <c r="D489">
        <v>114</v>
      </c>
      <c r="E489">
        <v>60</v>
      </c>
      <c r="F489" s="24" t="s">
        <v>6688</v>
      </c>
      <c r="G489" s="25">
        <v>44073</v>
      </c>
    </row>
    <row r="490" spans="1:7" x14ac:dyDescent="0.3">
      <c r="A490">
        <v>-34.503210000000003</v>
      </c>
      <c r="B490">
        <v>139.71709000000001</v>
      </c>
      <c r="C490" t="s">
        <v>6681</v>
      </c>
      <c r="D490">
        <v>59</v>
      </c>
      <c r="E490">
        <v>30</v>
      </c>
      <c r="F490" s="24" t="s">
        <v>6688</v>
      </c>
      <c r="G490" s="25">
        <v>44073</v>
      </c>
    </row>
    <row r="491" spans="1:7" x14ac:dyDescent="0.3">
      <c r="A491">
        <v>-34.503210000000003</v>
      </c>
      <c r="B491">
        <v>139.71709000000001</v>
      </c>
      <c r="C491" t="s">
        <v>6681</v>
      </c>
      <c r="D491">
        <v>40</v>
      </c>
      <c r="E491">
        <v>11</v>
      </c>
      <c r="F491" s="24" t="s">
        <v>6688</v>
      </c>
      <c r="G491" s="25">
        <v>44073</v>
      </c>
    </row>
    <row r="492" spans="1:7" x14ac:dyDescent="0.3">
      <c r="A492">
        <v>-34.503219999999999</v>
      </c>
      <c r="B492">
        <v>139.71707000000001</v>
      </c>
      <c r="C492" t="s">
        <v>6681</v>
      </c>
      <c r="D492">
        <v>9</v>
      </c>
      <c r="E492">
        <v>5</v>
      </c>
      <c r="F492" s="24" t="s">
        <v>6688</v>
      </c>
      <c r="G492" s="25">
        <v>44073</v>
      </c>
    </row>
    <row r="493" spans="1:7" x14ac:dyDescent="0.3">
      <c r="A493">
        <v>-34.503219999999999</v>
      </c>
      <c r="B493">
        <v>139.71707000000001</v>
      </c>
      <c r="C493" t="s">
        <v>6680</v>
      </c>
      <c r="D493">
        <v>250</v>
      </c>
      <c r="E493">
        <v>344</v>
      </c>
      <c r="F493" s="24" t="s">
        <v>6688</v>
      </c>
      <c r="G493" s="25">
        <v>44073</v>
      </c>
    </row>
    <row r="494" spans="1:7" x14ac:dyDescent="0.3">
      <c r="A494">
        <v>-34.50311</v>
      </c>
      <c r="B494">
        <v>139.71702999999999</v>
      </c>
      <c r="C494" t="s">
        <v>6680</v>
      </c>
      <c r="D494">
        <v>89</v>
      </c>
      <c r="E494">
        <v>30</v>
      </c>
      <c r="F494" s="24" t="s">
        <v>6688</v>
      </c>
      <c r="G494" s="25">
        <v>44073</v>
      </c>
    </row>
    <row r="495" spans="1:7" x14ac:dyDescent="0.3">
      <c r="A495">
        <v>-34.503070000000001</v>
      </c>
      <c r="B495">
        <v>139.71690000000001</v>
      </c>
      <c r="C495" t="s">
        <v>6681</v>
      </c>
      <c r="D495">
        <v>72</v>
      </c>
      <c r="E495">
        <v>29</v>
      </c>
      <c r="F495" s="24" t="s">
        <v>6688</v>
      </c>
      <c r="G495" s="25">
        <v>44073</v>
      </c>
    </row>
    <row r="496" spans="1:7" x14ac:dyDescent="0.3">
      <c r="A496">
        <v>-34.503039999999999</v>
      </c>
      <c r="B496">
        <v>139.71686</v>
      </c>
      <c r="C496" t="s">
        <v>6681</v>
      </c>
      <c r="D496">
        <v>82</v>
      </c>
      <c r="E496">
        <v>28</v>
      </c>
      <c r="F496" s="24" t="s">
        <v>6688</v>
      </c>
      <c r="G496" s="25">
        <v>44073</v>
      </c>
    </row>
    <row r="497" spans="1:7" x14ac:dyDescent="0.3">
      <c r="A497">
        <v>-34.503070000000001</v>
      </c>
      <c r="B497">
        <v>139.71700000000001</v>
      </c>
      <c r="C497" t="s">
        <v>6680</v>
      </c>
      <c r="D497">
        <v>209</v>
      </c>
      <c r="E497">
        <v>168</v>
      </c>
      <c r="F497" s="24" t="s">
        <v>6688</v>
      </c>
      <c r="G497" s="25">
        <v>44073</v>
      </c>
    </row>
    <row r="498" spans="1:7" x14ac:dyDescent="0.3">
      <c r="A498">
        <v>-34.503059999999998</v>
      </c>
      <c r="B498">
        <v>139.71704</v>
      </c>
      <c r="C498" t="s">
        <v>6680</v>
      </c>
      <c r="D498">
        <v>182</v>
      </c>
      <c r="E498">
        <v>129</v>
      </c>
      <c r="F498" s="24" t="s">
        <v>6688</v>
      </c>
      <c r="G498" s="25">
        <v>44073</v>
      </c>
    </row>
    <row r="499" spans="1:7" x14ac:dyDescent="0.3">
      <c r="A499">
        <v>-34.50309</v>
      </c>
      <c r="B499">
        <v>139.71709999999999</v>
      </c>
      <c r="C499" t="s">
        <v>6680</v>
      </c>
      <c r="D499">
        <v>206</v>
      </c>
      <c r="E499">
        <v>232</v>
      </c>
      <c r="F499" s="24" t="s">
        <v>6688</v>
      </c>
      <c r="G499" s="25">
        <v>44073</v>
      </c>
    </row>
    <row r="500" spans="1:7" x14ac:dyDescent="0.3">
      <c r="A500">
        <v>-34.50311</v>
      </c>
      <c r="B500">
        <v>139.71709000000001</v>
      </c>
      <c r="C500" t="s">
        <v>6679</v>
      </c>
      <c r="D500">
        <v>201</v>
      </c>
      <c r="E500">
        <v>148</v>
      </c>
      <c r="F500" s="24" t="s">
        <v>6688</v>
      </c>
      <c r="G500" s="25">
        <v>44073</v>
      </c>
    </row>
    <row r="501" spans="1:7" x14ac:dyDescent="0.3">
      <c r="A501">
        <v>-34.50311</v>
      </c>
      <c r="B501">
        <v>139.71709000000001</v>
      </c>
      <c r="C501" t="s">
        <v>6679</v>
      </c>
      <c r="D501">
        <v>173</v>
      </c>
      <c r="E501">
        <v>96</v>
      </c>
      <c r="F501" s="24" t="s">
        <v>6688</v>
      </c>
      <c r="G501" s="25">
        <v>44073</v>
      </c>
    </row>
    <row r="502" spans="1:7" x14ac:dyDescent="0.3">
      <c r="A502">
        <v>-34.503120000000003</v>
      </c>
      <c r="B502">
        <v>139.71718999999999</v>
      </c>
      <c r="C502" t="s">
        <v>6680</v>
      </c>
      <c r="D502">
        <v>164</v>
      </c>
      <c r="E502">
        <v>96</v>
      </c>
      <c r="F502" s="24" t="s">
        <v>6688</v>
      </c>
      <c r="G502" s="25">
        <v>44073</v>
      </c>
    </row>
    <row r="503" spans="1:7" x14ac:dyDescent="0.3">
      <c r="A503">
        <v>-34.50311</v>
      </c>
      <c r="B503">
        <v>139.71724</v>
      </c>
      <c r="C503" t="s">
        <v>6680</v>
      </c>
      <c r="D503">
        <v>179</v>
      </c>
      <c r="E503">
        <v>158</v>
      </c>
      <c r="F503" s="24" t="s">
        <v>6688</v>
      </c>
      <c r="G503" s="25">
        <v>44073</v>
      </c>
    </row>
    <row r="504" spans="1:7" x14ac:dyDescent="0.3">
      <c r="A504">
        <v>-34.503120000000003</v>
      </c>
      <c r="B504">
        <v>139.71727000000001</v>
      </c>
      <c r="C504" t="s">
        <v>6681</v>
      </c>
      <c r="D504">
        <v>133</v>
      </c>
      <c r="E504">
        <v>45</v>
      </c>
      <c r="F504" s="24" t="s">
        <v>6688</v>
      </c>
      <c r="G504" s="25">
        <v>44073</v>
      </c>
    </row>
    <row r="505" spans="1:7" x14ac:dyDescent="0.3">
      <c r="A505">
        <v>-34.503120000000003</v>
      </c>
      <c r="B505">
        <v>139.71729999999999</v>
      </c>
      <c r="C505" t="s">
        <v>6681</v>
      </c>
      <c r="D505">
        <v>56</v>
      </c>
      <c r="E505">
        <v>30</v>
      </c>
      <c r="F505" s="24" t="s">
        <v>6688</v>
      </c>
      <c r="G505" s="25">
        <v>44073</v>
      </c>
    </row>
    <row r="506" spans="1:7" x14ac:dyDescent="0.3">
      <c r="A506">
        <v>-34.503129999999999</v>
      </c>
      <c r="B506">
        <v>139.71729999999999</v>
      </c>
      <c r="C506" t="s">
        <v>6681</v>
      </c>
      <c r="D506">
        <v>16</v>
      </c>
      <c r="E506">
        <v>4</v>
      </c>
      <c r="F506" s="24" t="s">
        <v>6688</v>
      </c>
      <c r="G506" s="25">
        <v>44073</v>
      </c>
    </row>
    <row r="507" spans="1:7" x14ac:dyDescent="0.3">
      <c r="A507">
        <v>-34.503149999999998</v>
      </c>
      <c r="B507">
        <v>139.71727000000001</v>
      </c>
      <c r="C507" t="s">
        <v>6681</v>
      </c>
      <c r="D507">
        <v>52</v>
      </c>
      <c r="E507">
        <v>14</v>
      </c>
      <c r="F507" s="24" t="s">
        <v>6688</v>
      </c>
      <c r="G507" s="25">
        <v>44073</v>
      </c>
    </row>
    <row r="508" spans="1:7" x14ac:dyDescent="0.3">
      <c r="A508">
        <v>-34.503160000000001</v>
      </c>
      <c r="B508">
        <v>139.71728999999999</v>
      </c>
      <c r="C508" t="s">
        <v>6684</v>
      </c>
      <c r="D508">
        <v>82</v>
      </c>
      <c r="E508">
        <v>33</v>
      </c>
      <c r="F508" s="24" t="s">
        <v>6688</v>
      </c>
      <c r="G508" s="25">
        <v>44073</v>
      </c>
    </row>
    <row r="509" spans="1:7" x14ac:dyDescent="0.3">
      <c r="A509">
        <v>-34.50318</v>
      </c>
      <c r="B509">
        <v>139.71720999999999</v>
      </c>
      <c r="C509" t="s">
        <v>6680</v>
      </c>
      <c r="D509">
        <v>254</v>
      </c>
      <c r="E509">
        <v>295</v>
      </c>
      <c r="F509" s="24" t="s">
        <v>6688</v>
      </c>
      <c r="G509" s="25">
        <v>44073</v>
      </c>
    </row>
    <row r="510" spans="1:7" x14ac:dyDescent="0.3">
      <c r="A510">
        <v>-34.503169999999997</v>
      </c>
      <c r="B510">
        <v>139.71718999999999</v>
      </c>
      <c r="C510" t="s">
        <v>6679</v>
      </c>
      <c r="D510">
        <v>211</v>
      </c>
      <c r="E510">
        <v>165</v>
      </c>
      <c r="F510" s="24" t="s">
        <v>6688</v>
      </c>
      <c r="G510" s="25">
        <v>44073</v>
      </c>
    </row>
    <row r="511" spans="1:7" x14ac:dyDescent="0.3">
      <c r="A511">
        <v>-34.503189999999996</v>
      </c>
      <c r="B511">
        <v>139.71725000000001</v>
      </c>
      <c r="C511" t="s">
        <v>6679</v>
      </c>
      <c r="D511">
        <v>154</v>
      </c>
      <c r="E511">
        <v>181</v>
      </c>
      <c r="F511" s="24" t="s">
        <v>6688</v>
      </c>
      <c r="G511" s="25">
        <v>44073</v>
      </c>
    </row>
    <row r="512" spans="1:7" x14ac:dyDescent="0.3">
      <c r="A512">
        <v>-34.503230000000002</v>
      </c>
      <c r="B512">
        <v>139.71713</v>
      </c>
      <c r="C512" t="s">
        <v>6679</v>
      </c>
      <c r="D512">
        <v>187</v>
      </c>
      <c r="E512">
        <v>105</v>
      </c>
      <c r="F512" s="24" t="s">
        <v>6688</v>
      </c>
      <c r="G512" s="25">
        <v>44073</v>
      </c>
    </row>
    <row r="513" spans="1:7" x14ac:dyDescent="0.3">
      <c r="A513">
        <v>-34.503160000000001</v>
      </c>
      <c r="B513">
        <v>139.71736000000001</v>
      </c>
      <c r="C513" t="s">
        <v>6681</v>
      </c>
      <c r="D513">
        <v>74</v>
      </c>
      <c r="E513">
        <v>13</v>
      </c>
      <c r="F513" s="24" t="s">
        <v>6688</v>
      </c>
      <c r="G513" s="25">
        <v>44073</v>
      </c>
    </row>
    <row r="514" spans="1:7" x14ac:dyDescent="0.3">
      <c r="A514">
        <v>-34.503160000000001</v>
      </c>
      <c r="B514">
        <v>139.71736000000001</v>
      </c>
      <c r="C514" t="s">
        <v>6680</v>
      </c>
      <c r="D514">
        <v>148</v>
      </c>
      <c r="E514">
        <v>123</v>
      </c>
      <c r="F514" s="24" t="s">
        <v>6688</v>
      </c>
      <c r="G514" s="25">
        <v>44073</v>
      </c>
    </row>
    <row r="515" spans="1:7" x14ac:dyDescent="0.3">
      <c r="A515">
        <v>-34.503169999999997</v>
      </c>
      <c r="B515">
        <v>139.71737999999999</v>
      </c>
      <c r="C515" t="s">
        <v>6681</v>
      </c>
      <c r="D515">
        <v>23</v>
      </c>
      <c r="E515">
        <v>6</v>
      </c>
      <c r="F515" s="24" t="s">
        <v>6688</v>
      </c>
      <c r="G515" s="25">
        <v>44073</v>
      </c>
    </row>
    <row r="516" spans="1:7" x14ac:dyDescent="0.3">
      <c r="A516">
        <v>-34.50318</v>
      </c>
      <c r="B516">
        <v>139.71737999999999</v>
      </c>
      <c r="C516" t="s">
        <v>6681</v>
      </c>
      <c r="D516">
        <v>29</v>
      </c>
      <c r="E516">
        <v>17</v>
      </c>
      <c r="F516" s="24" t="s">
        <v>6688</v>
      </c>
      <c r="G516" s="25">
        <v>44073</v>
      </c>
    </row>
    <row r="517" spans="1:7" x14ac:dyDescent="0.3">
      <c r="A517">
        <v>-34.503189999999996</v>
      </c>
      <c r="B517">
        <v>139.71738999999999</v>
      </c>
      <c r="C517" t="s">
        <v>6679</v>
      </c>
      <c r="D517">
        <v>175</v>
      </c>
      <c r="E517">
        <v>177</v>
      </c>
      <c r="F517" s="24" t="s">
        <v>6688</v>
      </c>
      <c r="G517" s="25">
        <v>44073</v>
      </c>
    </row>
    <row r="518" spans="1:7" x14ac:dyDescent="0.3">
      <c r="A518">
        <v>-34.5032</v>
      </c>
      <c r="B518">
        <v>139.71737999999999</v>
      </c>
      <c r="C518" t="s">
        <v>6680</v>
      </c>
      <c r="D518">
        <v>168</v>
      </c>
      <c r="E518">
        <v>111</v>
      </c>
      <c r="F518" s="24" t="s">
        <v>6688</v>
      </c>
      <c r="G518" s="25">
        <v>44073</v>
      </c>
    </row>
    <row r="519" spans="1:7" x14ac:dyDescent="0.3">
      <c r="A519">
        <v>-34.5032</v>
      </c>
      <c r="B519">
        <v>139.71738999999999</v>
      </c>
      <c r="C519" t="s">
        <v>6680</v>
      </c>
      <c r="D519">
        <v>153</v>
      </c>
      <c r="E519">
        <v>61</v>
      </c>
      <c r="F519" s="24" t="s">
        <v>6688</v>
      </c>
      <c r="G519" s="25">
        <v>44073</v>
      </c>
    </row>
    <row r="520" spans="1:7" x14ac:dyDescent="0.3">
      <c r="A520">
        <v>-34.503189999999996</v>
      </c>
      <c r="B520">
        <v>139.71738999999999</v>
      </c>
      <c r="C520" t="s">
        <v>6680</v>
      </c>
      <c r="D520">
        <v>45</v>
      </c>
      <c r="E520">
        <v>18</v>
      </c>
      <c r="F520" s="24" t="s">
        <v>6688</v>
      </c>
      <c r="G520" s="25">
        <v>44073</v>
      </c>
    </row>
    <row r="521" spans="1:7" x14ac:dyDescent="0.3">
      <c r="A521">
        <v>-34.5032</v>
      </c>
      <c r="B521">
        <v>139.71741</v>
      </c>
      <c r="C521" t="s">
        <v>6681</v>
      </c>
      <c r="D521">
        <v>56</v>
      </c>
      <c r="E521">
        <v>25</v>
      </c>
      <c r="F521" s="24" t="s">
        <v>6688</v>
      </c>
      <c r="G521" s="25">
        <v>44073</v>
      </c>
    </row>
    <row r="522" spans="1:7" x14ac:dyDescent="0.3">
      <c r="A522">
        <v>-34.503169999999997</v>
      </c>
      <c r="B522">
        <v>139.71745000000001</v>
      </c>
      <c r="C522" t="s">
        <v>6681</v>
      </c>
      <c r="D522">
        <v>71</v>
      </c>
      <c r="E522">
        <v>29</v>
      </c>
      <c r="F522" s="24" t="s">
        <v>6688</v>
      </c>
      <c r="G522" s="25">
        <v>44073</v>
      </c>
    </row>
    <row r="523" spans="1:7" x14ac:dyDescent="0.3">
      <c r="A523">
        <v>-34.503169999999997</v>
      </c>
      <c r="B523">
        <v>139.71745000000001</v>
      </c>
      <c r="C523" t="s">
        <v>6681</v>
      </c>
      <c r="D523">
        <v>109</v>
      </c>
      <c r="E523">
        <v>49</v>
      </c>
      <c r="F523" s="24" t="s">
        <v>6688</v>
      </c>
      <c r="G523" s="25">
        <v>44073</v>
      </c>
    </row>
    <row r="524" spans="1:7" x14ac:dyDescent="0.3">
      <c r="A524">
        <v>-34.503169999999997</v>
      </c>
      <c r="B524">
        <v>139.71744000000001</v>
      </c>
      <c r="C524" t="s">
        <v>6681</v>
      </c>
      <c r="D524">
        <v>180</v>
      </c>
      <c r="E524">
        <v>36</v>
      </c>
      <c r="F524" s="24" t="s">
        <v>6688</v>
      </c>
      <c r="G524" s="25">
        <v>44073</v>
      </c>
    </row>
    <row r="525" spans="1:7" x14ac:dyDescent="0.3">
      <c r="A525">
        <v>-34.50318</v>
      </c>
      <c r="B525">
        <v>139.71745000000001</v>
      </c>
      <c r="C525" t="s">
        <v>6681</v>
      </c>
      <c r="D525">
        <v>28</v>
      </c>
      <c r="E525">
        <v>8</v>
      </c>
      <c r="F525" s="24" t="s">
        <v>6688</v>
      </c>
      <c r="G525" s="25">
        <v>44073</v>
      </c>
    </row>
    <row r="526" spans="1:7" x14ac:dyDescent="0.3">
      <c r="A526">
        <v>-34.503169999999997</v>
      </c>
      <c r="B526">
        <v>139.71745000000001</v>
      </c>
      <c r="C526" t="s">
        <v>6679</v>
      </c>
      <c r="D526">
        <v>83</v>
      </c>
      <c r="E526">
        <v>50</v>
      </c>
      <c r="F526" s="24" t="s">
        <v>6688</v>
      </c>
      <c r="G526" s="25">
        <v>44073</v>
      </c>
    </row>
    <row r="527" spans="1:7" x14ac:dyDescent="0.3">
      <c r="A527">
        <v>-34.50318</v>
      </c>
      <c r="B527">
        <v>139.71745000000001</v>
      </c>
      <c r="C527" t="s">
        <v>6681</v>
      </c>
      <c r="D527">
        <v>23</v>
      </c>
      <c r="E527">
        <v>6</v>
      </c>
      <c r="F527" s="24" t="s">
        <v>6688</v>
      </c>
      <c r="G527" s="25">
        <v>44073</v>
      </c>
    </row>
    <row r="528" spans="1:7" x14ac:dyDescent="0.3">
      <c r="A528">
        <v>-34.50318</v>
      </c>
      <c r="B528">
        <v>139.71745000000001</v>
      </c>
      <c r="C528" t="s">
        <v>6681</v>
      </c>
      <c r="D528">
        <v>33</v>
      </c>
      <c r="E528">
        <v>14</v>
      </c>
      <c r="F528" s="24" t="s">
        <v>6688</v>
      </c>
      <c r="G528" s="25">
        <v>44073</v>
      </c>
    </row>
    <row r="529" spans="1:7" x14ac:dyDescent="0.3">
      <c r="A529">
        <v>-34.503160000000001</v>
      </c>
      <c r="B529">
        <v>139.71744000000001</v>
      </c>
      <c r="C529" t="s">
        <v>6681</v>
      </c>
      <c r="D529">
        <v>71</v>
      </c>
      <c r="E529">
        <v>22</v>
      </c>
      <c r="F529" s="24" t="s">
        <v>6688</v>
      </c>
      <c r="G529" s="25">
        <v>44073</v>
      </c>
    </row>
    <row r="530" spans="1:7" x14ac:dyDescent="0.3">
      <c r="A530">
        <v>-34.503189999999996</v>
      </c>
      <c r="B530">
        <v>139.71746999999999</v>
      </c>
      <c r="C530" t="s">
        <v>6681</v>
      </c>
      <c r="D530">
        <v>50</v>
      </c>
      <c r="E530">
        <v>15</v>
      </c>
      <c r="F530" s="24" t="s">
        <v>6688</v>
      </c>
      <c r="G530" s="25">
        <v>44073</v>
      </c>
    </row>
    <row r="531" spans="1:7" x14ac:dyDescent="0.3">
      <c r="A531">
        <v>-34.50318</v>
      </c>
      <c r="B531">
        <v>139.71746999999999</v>
      </c>
      <c r="C531" t="s">
        <v>6680</v>
      </c>
      <c r="D531">
        <v>134</v>
      </c>
      <c r="E531">
        <v>70</v>
      </c>
      <c r="F531" s="24" t="s">
        <v>6688</v>
      </c>
      <c r="G531" s="25">
        <v>44073</v>
      </c>
    </row>
    <row r="532" spans="1:7" x14ac:dyDescent="0.3">
      <c r="A532">
        <v>-34.503169999999997</v>
      </c>
      <c r="B532">
        <v>139.71744000000001</v>
      </c>
      <c r="C532" t="s">
        <v>6681</v>
      </c>
      <c r="D532">
        <v>26</v>
      </c>
      <c r="E532">
        <v>14</v>
      </c>
      <c r="F532" s="24" t="s">
        <v>6688</v>
      </c>
      <c r="G532" s="25">
        <v>44073</v>
      </c>
    </row>
    <row r="533" spans="1:7" x14ac:dyDescent="0.3">
      <c r="A533">
        <v>-34.503169999999997</v>
      </c>
      <c r="B533">
        <v>139.71747999999999</v>
      </c>
      <c r="C533" t="s">
        <v>6681</v>
      </c>
      <c r="D533">
        <v>86</v>
      </c>
      <c r="E533">
        <v>36</v>
      </c>
      <c r="F533" s="24" t="s">
        <v>6688</v>
      </c>
      <c r="G533" s="25">
        <v>44073</v>
      </c>
    </row>
    <row r="534" spans="1:7" x14ac:dyDescent="0.3">
      <c r="A534">
        <v>-34.503169999999997</v>
      </c>
      <c r="B534">
        <v>139.71747999999999</v>
      </c>
      <c r="C534" t="s">
        <v>6681</v>
      </c>
      <c r="D534">
        <v>42</v>
      </c>
      <c r="E534">
        <v>19</v>
      </c>
      <c r="F534" s="24" t="s">
        <v>6688</v>
      </c>
      <c r="G534" s="25">
        <v>44073</v>
      </c>
    </row>
    <row r="535" spans="1:7" x14ac:dyDescent="0.3">
      <c r="A535">
        <v>-34.503189999999996</v>
      </c>
      <c r="B535">
        <v>139.71747999999999</v>
      </c>
      <c r="C535" t="s">
        <v>6680</v>
      </c>
      <c r="D535">
        <v>179</v>
      </c>
      <c r="E535">
        <v>88</v>
      </c>
      <c r="F535" s="24" t="s">
        <v>6688</v>
      </c>
      <c r="G535" s="25">
        <v>44073</v>
      </c>
    </row>
    <row r="536" spans="1:7" x14ac:dyDescent="0.3">
      <c r="A536">
        <v>-34.503149999999998</v>
      </c>
      <c r="B536">
        <v>139.7175</v>
      </c>
      <c r="C536" t="s">
        <v>6681</v>
      </c>
      <c r="D536">
        <v>25</v>
      </c>
      <c r="E536">
        <v>30</v>
      </c>
      <c r="F536" s="24" t="s">
        <v>6688</v>
      </c>
      <c r="G536" s="25">
        <v>44073</v>
      </c>
    </row>
    <row r="537" spans="1:7" x14ac:dyDescent="0.3">
      <c r="A537">
        <v>-34.503070000000001</v>
      </c>
      <c r="B537">
        <v>139.71753000000001</v>
      </c>
      <c r="C537" t="s">
        <v>6680</v>
      </c>
      <c r="D537">
        <v>147</v>
      </c>
      <c r="E537">
        <v>135</v>
      </c>
      <c r="F537" s="24" t="s">
        <v>6688</v>
      </c>
      <c r="G537" s="25">
        <v>44073</v>
      </c>
    </row>
    <row r="538" spans="1:7" x14ac:dyDescent="0.3">
      <c r="A538">
        <v>-34.503079999999997</v>
      </c>
      <c r="B538">
        <v>139.71753000000001</v>
      </c>
      <c r="C538" t="s">
        <v>6679</v>
      </c>
      <c r="D538">
        <v>166</v>
      </c>
      <c r="E538">
        <v>122</v>
      </c>
      <c r="F538" s="24" t="s">
        <v>6688</v>
      </c>
      <c r="G538" s="25">
        <v>44073</v>
      </c>
    </row>
    <row r="539" spans="1:7" x14ac:dyDescent="0.3">
      <c r="A539">
        <v>-34.503059999999998</v>
      </c>
      <c r="B539">
        <v>139.71754000000001</v>
      </c>
      <c r="C539" t="s">
        <v>6679</v>
      </c>
      <c r="D539">
        <v>140</v>
      </c>
      <c r="E539">
        <v>75</v>
      </c>
      <c r="F539" s="24" t="s">
        <v>6688</v>
      </c>
      <c r="G539" s="25">
        <v>44073</v>
      </c>
    </row>
    <row r="540" spans="1:7" x14ac:dyDescent="0.3">
      <c r="A540">
        <v>-34.503039999999999</v>
      </c>
      <c r="B540">
        <v>139.71761000000001</v>
      </c>
      <c r="C540" t="s">
        <v>6679</v>
      </c>
      <c r="D540">
        <v>119</v>
      </c>
      <c r="E540">
        <v>246</v>
      </c>
      <c r="F540" s="24" t="s">
        <v>6688</v>
      </c>
      <c r="G540" s="25">
        <v>44073</v>
      </c>
    </row>
    <row r="541" spans="1:7" x14ac:dyDescent="0.3">
      <c r="A541">
        <v>-34.503030000000003</v>
      </c>
      <c r="B541">
        <v>139.71758</v>
      </c>
      <c r="C541" t="s">
        <v>6681</v>
      </c>
      <c r="D541">
        <v>30</v>
      </c>
      <c r="E541">
        <v>32</v>
      </c>
      <c r="F541" s="24" t="s">
        <v>6688</v>
      </c>
      <c r="G541" s="25">
        <v>44073</v>
      </c>
    </row>
    <row r="542" spans="1:7" x14ac:dyDescent="0.3">
      <c r="A542">
        <v>-34.503019999999999</v>
      </c>
      <c r="B542">
        <v>139.71755999999999</v>
      </c>
      <c r="C542" t="s">
        <v>6681</v>
      </c>
      <c r="D542">
        <v>30</v>
      </c>
      <c r="E542">
        <v>26</v>
      </c>
      <c r="F542" s="24" t="s">
        <v>6688</v>
      </c>
      <c r="G542" s="25">
        <v>44073</v>
      </c>
    </row>
    <row r="543" spans="1:7" x14ac:dyDescent="0.3">
      <c r="A543">
        <v>-34.503010000000003</v>
      </c>
      <c r="B543">
        <v>139.71751</v>
      </c>
      <c r="C543" t="s">
        <v>6680</v>
      </c>
      <c r="D543">
        <v>148</v>
      </c>
      <c r="E543">
        <v>70</v>
      </c>
      <c r="F543" s="24" t="s">
        <v>6688</v>
      </c>
      <c r="G543" s="25">
        <v>44073</v>
      </c>
    </row>
    <row r="544" spans="1:7" x14ac:dyDescent="0.3">
      <c r="A544">
        <v>-34.50291</v>
      </c>
      <c r="B544">
        <v>139.71718000000001</v>
      </c>
      <c r="C544" t="s">
        <v>6681</v>
      </c>
      <c r="D544">
        <v>60</v>
      </c>
      <c r="E544">
        <v>26</v>
      </c>
      <c r="F544" s="24" t="s">
        <v>6688</v>
      </c>
      <c r="G544" s="25">
        <v>44073</v>
      </c>
    </row>
    <row r="545" spans="1:7" x14ac:dyDescent="0.3">
      <c r="A545">
        <v>-34.50291</v>
      </c>
      <c r="B545">
        <v>139.71718999999999</v>
      </c>
      <c r="C545" t="s">
        <v>6681</v>
      </c>
      <c r="D545">
        <v>13</v>
      </c>
      <c r="E545">
        <v>6</v>
      </c>
      <c r="F545" s="24" t="s">
        <v>6688</v>
      </c>
      <c r="G545" s="25">
        <v>44073</v>
      </c>
    </row>
    <row r="546" spans="1:7" x14ac:dyDescent="0.3">
      <c r="A546">
        <v>-34.50291</v>
      </c>
      <c r="B546">
        <v>139.71718999999999</v>
      </c>
      <c r="C546" t="s">
        <v>6681</v>
      </c>
      <c r="D546">
        <v>59</v>
      </c>
      <c r="E546">
        <v>30</v>
      </c>
      <c r="F546" s="24" t="s">
        <v>6688</v>
      </c>
      <c r="G546" s="25">
        <v>44073</v>
      </c>
    </row>
    <row r="547" spans="1:7" x14ac:dyDescent="0.3">
      <c r="A547">
        <v>-34.50291</v>
      </c>
      <c r="B547">
        <v>139.71718000000001</v>
      </c>
      <c r="C547" t="s">
        <v>6681</v>
      </c>
      <c r="D547">
        <v>73</v>
      </c>
      <c r="E547">
        <v>26</v>
      </c>
      <c r="F547" s="24" t="s">
        <v>6688</v>
      </c>
      <c r="G547" s="25">
        <v>44073</v>
      </c>
    </row>
    <row r="548" spans="1:7" x14ac:dyDescent="0.3">
      <c r="A548">
        <v>-34.50291</v>
      </c>
      <c r="B548">
        <v>139.71718000000001</v>
      </c>
      <c r="C548" t="s">
        <v>6681</v>
      </c>
      <c r="D548">
        <v>21</v>
      </c>
      <c r="E548">
        <v>6</v>
      </c>
      <c r="F548" s="24" t="s">
        <v>6688</v>
      </c>
      <c r="G548" s="25">
        <v>44073</v>
      </c>
    </row>
    <row r="549" spans="1:7" x14ac:dyDescent="0.3">
      <c r="A549">
        <v>-34.50291</v>
      </c>
      <c r="B549">
        <v>139.71718999999999</v>
      </c>
      <c r="C549" t="s">
        <v>6681</v>
      </c>
      <c r="D549">
        <v>17</v>
      </c>
      <c r="E549">
        <v>10</v>
      </c>
      <c r="F549" s="24" t="s">
        <v>6688</v>
      </c>
      <c r="G549" s="25">
        <v>44073</v>
      </c>
    </row>
    <row r="550" spans="1:7" x14ac:dyDescent="0.3">
      <c r="A550">
        <v>-34.50291</v>
      </c>
      <c r="B550">
        <v>139.71718999999999</v>
      </c>
      <c r="C550" t="s">
        <v>6681</v>
      </c>
      <c r="D550">
        <v>18</v>
      </c>
      <c r="E550">
        <v>5</v>
      </c>
      <c r="F550" s="24" t="s">
        <v>6688</v>
      </c>
      <c r="G550" s="25">
        <v>44073</v>
      </c>
    </row>
    <row r="551" spans="1:7" x14ac:dyDescent="0.3">
      <c r="A551">
        <v>-34.50291</v>
      </c>
      <c r="B551">
        <v>139.71718999999999</v>
      </c>
      <c r="C551" t="s">
        <v>6681</v>
      </c>
      <c r="D551">
        <v>25</v>
      </c>
      <c r="E551">
        <v>5</v>
      </c>
      <c r="F551" s="24" t="s">
        <v>6688</v>
      </c>
      <c r="G551" s="25">
        <v>44073</v>
      </c>
    </row>
    <row r="552" spans="1:7" x14ac:dyDescent="0.3">
      <c r="A552">
        <v>-34.502899999999997</v>
      </c>
      <c r="B552">
        <v>139.71718999999999</v>
      </c>
      <c r="C552" t="s">
        <v>6680</v>
      </c>
      <c r="D552">
        <v>97</v>
      </c>
      <c r="E552">
        <v>50</v>
      </c>
      <c r="F552" s="24" t="s">
        <v>6688</v>
      </c>
      <c r="G552" s="25">
        <v>44073</v>
      </c>
    </row>
    <row r="553" spans="1:7" x14ac:dyDescent="0.3">
      <c r="A553">
        <v>-34.50291</v>
      </c>
      <c r="B553">
        <v>139.71718999999999</v>
      </c>
      <c r="C553" t="s">
        <v>6679</v>
      </c>
      <c r="D553">
        <v>135</v>
      </c>
      <c r="E553">
        <v>85</v>
      </c>
      <c r="F553" s="24" t="s">
        <v>6688</v>
      </c>
      <c r="G553" s="25">
        <v>44073</v>
      </c>
    </row>
    <row r="554" spans="1:7" x14ac:dyDescent="0.3">
      <c r="A554">
        <v>-34.502940000000002</v>
      </c>
      <c r="B554">
        <v>139.71722</v>
      </c>
      <c r="C554" t="s">
        <v>6680</v>
      </c>
      <c r="D554">
        <v>101</v>
      </c>
      <c r="E554">
        <v>56</v>
      </c>
      <c r="F554" s="24" t="s">
        <v>6688</v>
      </c>
      <c r="G554" s="25">
        <v>44073</v>
      </c>
    </row>
    <row r="555" spans="1:7" x14ac:dyDescent="0.3">
      <c r="A555">
        <v>-34.502940000000002</v>
      </c>
      <c r="B555">
        <v>139.71724</v>
      </c>
      <c r="C555" t="s">
        <v>6681</v>
      </c>
      <c r="D555">
        <v>69</v>
      </c>
      <c r="E555">
        <v>17</v>
      </c>
      <c r="F555" s="24" t="s">
        <v>6688</v>
      </c>
      <c r="G555" s="25">
        <v>44073</v>
      </c>
    </row>
    <row r="556" spans="1:7" x14ac:dyDescent="0.3">
      <c r="A556">
        <v>-34.502740000000003</v>
      </c>
      <c r="B556">
        <v>139.71724</v>
      </c>
      <c r="C556" t="s">
        <v>6681</v>
      </c>
      <c r="D556">
        <v>44</v>
      </c>
      <c r="E556">
        <v>13</v>
      </c>
      <c r="F556" s="24" t="s">
        <v>6688</v>
      </c>
      <c r="G556" s="25">
        <v>44073</v>
      </c>
    </row>
    <row r="557" spans="1:7" x14ac:dyDescent="0.3">
      <c r="A557">
        <v>-34.502969999999998</v>
      </c>
      <c r="B557">
        <v>139.71724</v>
      </c>
      <c r="C557" t="s">
        <v>6681</v>
      </c>
      <c r="D557">
        <v>77</v>
      </c>
      <c r="E557">
        <v>40</v>
      </c>
      <c r="F557" s="24" t="s">
        <v>6688</v>
      </c>
      <c r="G557" s="25">
        <v>44073</v>
      </c>
    </row>
    <row r="558" spans="1:7" x14ac:dyDescent="0.3">
      <c r="A558">
        <v>-34.502960000000002</v>
      </c>
      <c r="B558">
        <v>139.71722</v>
      </c>
      <c r="C558" t="s">
        <v>6681</v>
      </c>
      <c r="D558">
        <v>20</v>
      </c>
      <c r="E558">
        <v>14</v>
      </c>
      <c r="F558" s="24" t="s">
        <v>6688</v>
      </c>
      <c r="G558" s="25">
        <v>44073</v>
      </c>
    </row>
    <row r="559" spans="1:7" x14ac:dyDescent="0.3">
      <c r="A559">
        <v>-34.502969999999998</v>
      </c>
      <c r="B559">
        <v>139.71722</v>
      </c>
      <c r="C559" t="s">
        <v>6681</v>
      </c>
      <c r="D559">
        <v>34</v>
      </c>
      <c r="E559">
        <v>10</v>
      </c>
      <c r="F559" s="24" t="s">
        <v>6688</v>
      </c>
      <c r="G559" s="25">
        <v>44073</v>
      </c>
    </row>
    <row r="560" spans="1:7" x14ac:dyDescent="0.3">
      <c r="A560">
        <v>-34.502980000000001</v>
      </c>
      <c r="B560">
        <v>139.71720999999999</v>
      </c>
      <c r="C560" t="s">
        <v>6681</v>
      </c>
      <c r="D560">
        <v>38</v>
      </c>
      <c r="E560">
        <v>21</v>
      </c>
      <c r="F560" s="24" t="s">
        <v>6688</v>
      </c>
      <c r="G560" s="25">
        <v>44073</v>
      </c>
    </row>
    <row r="561" spans="1:7" x14ac:dyDescent="0.3">
      <c r="A561">
        <v>-34.502980000000001</v>
      </c>
      <c r="B561">
        <v>139.71720999999999</v>
      </c>
      <c r="C561" t="s">
        <v>6681</v>
      </c>
      <c r="D561">
        <v>56</v>
      </c>
      <c r="E561">
        <v>22</v>
      </c>
      <c r="F561" s="24" t="s">
        <v>6688</v>
      </c>
      <c r="G561" s="25">
        <v>44073</v>
      </c>
    </row>
    <row r="562" spans="1:7" x14ac:dyDescent="0.3">
      <c r="A562">
        <v>-34.502980000000001</v>
      </c>
      <c r="B562">
        <v>139.71720999999999</v>
      </c>
      <c r="C562" t="s">
        <v>6681</v>
      </c>
      <c r="D562">
        <v>79</v>
      </c>
      <c r="E562">
        <v>45</v>
      </c>
      <c r="F562" s="24" t="s">
        <v>6688</v>
      </c>
      <c r="G562" s="25">
        <v>44073</v>
      </c>
    </row>
    <row r="563" spans="1:7" x14ac:dyDescent="0.3">
      <c r="A563">
        <v>-34.502980000000001</v>
      </c>
      <c r="B563">
        <v>139.71718000000001</v>
      </c>
      <c r="C563" t="s">
        <v>6680</v>
      </c>
      <c r="D563">
        <v>111</v>
      </c>
      <c r="E563">
        <v>54</v>
      </c>
      <c r="F563" s="24" t="s">
        <v>6688</v>
      </c>
      <c r="G563" s="25">
        <v>44073</v>
      </c>
    </row>
    <row r="564" spans="1:7" x14ac:dyDescent="0.3">
      <c r="A564">
        <v>-34.502960000000002</v>
      </c>
      <c r="B564">
        <v>139.71718000000001</v>
      </c>
      <c r="C564" t="s">
        <v>6679</v>
      </c>
      <c r="D564">
        <v>102</v>
      </c>
      <c r="E564">
        <v>42</v>
      </c>
      <c r="F564" s="24" t="s">
        <v>6688</v>
      </c>
      <c r="G564" s="25">
        <v>44073</v>
      </c>
    </row>
    <row r="565" spans="1:7" x14ac:dyDescent="0.3">
      <c r="A565">
        <v>-34.50291</v>
      </c>
      <c r="B565">
        <v>139.71711999999999</v>
      </c>
      <c r="C565" t="s">
        <v>6680</v>
      </c>
      <c r="D565">
        <v>99</v>
      </c>
      <c r="E565">
        <v>85</v>
      </c>
      <c r="F565" s="24" t="s">
        <v>6688</v>
      </c>
      <c r="G565" s="25">
        <v>44073</v>
      </c>
    </row>
    <row r="566" spans="1:7" x14ac:dyDescent="0.3">
      <c r="A566">
        <v>-34.50291</v>
      </c>
      <c r="B566">
        <v>139.71711999999999</v>
      </c>
      <c r="C566" t="s">
        <v>6680</v>
      </c>
      <c r="D566">
        <v>96</v>
      </c>
      <c r="E566">
        <v>100</v>
      </c>
      <c r="F566" s="24" t="s">
        <v>6688</v>
      </c>
      <c r="G566" s="25">
        <v>44073</v>
      </c>
    </row>
    <row r="567" spans="1:7" x14ac:dyDescent="0.3">
      <c r="A567">
        <v>-34.502490000000002</v>
      </c>
      <c r="B567">
        <v>139.71666999999999</v>
      </c>
      <c r="C567" t="s">
        <v>6680</v>
      </c>
      <c r="D567">
        <v>225</v>
      </c>
      <c r="E567">
        <v>220</v>
      </c>
      <c r="F567" s="24" t="s">
        <v>6688</v>
      </c>
      <c r="G567" s="25">
        <v>44073</v>
      </c>
    </row>
    <row r="568" spans="1:7" x14ac:dyDescent="0.3">
      <c r="A568">
        <v>-34.502490000000002</v>
      </c>
      <c r="B568">
        <v>139.71666999999999</v>
      </c>
      <c r="C568" t="s">
        <v>6684</v>
      </c>
      <c r="D568">
        <v>145</v>
      </c>
      <c r="E568">
        <v>112</v>
      </c>
      <c r="F568" s="24" t="s">
        <v>6688</v>
      </c>
      <c r="G568" s="25">
        <v>44073</v>
      </c>
    </row>
    <row r="569" spans="1:7" x14ac:dyDescent="0.3">
      <c r="A569">
        <v>-34.50253</v>
      </c>
      <c r="B569">
        <v>139.71672000000001</v>
      </c>
      <c r="C569" t="s">
        <v>6680</v>
      </c>
      <c r="D569">
        <v>89</v>
      </c>
      <c r="E569">
        <v>49</v>
      </c>
      <c r="F569" s="24" t="s">
        <v>6688</v>
      </c>
      <c r="G569" s="25">
        <v>44073</v>
      </c>
    </row>
    <row r="570" spans="1:7" x14ac:dyDescent="0.3">
      <c r="A570">
        <v>-34.502519999999997</v>
      </c>
      <c r="B570">
        <v>139.71672000000001</v>
      </c>
      <c r="C570" t="s">
        <v>6679</v>
      </c>
      <c r="D570">
        <v>91</v>
      </c>
      <c r="E570">
        <v>76</v>
      </c>
      <c r="F570" s="24" t="s">
        <v>6688</v>
      </c>
      <c r="G570" s="25">
        <v>44073</v>
      </c>
    </row>
    <row r="571" spans="1:7" x14ac:dyDescent="0.3">
      <c r="A571">
        <v>-34.502519999999997</v>
      </c>
      <c r="B571">
        <v>139.71639999999999</v>
      </c>
      <c r="C571" t="s">
        <v>6680</v>
      </c>
      <c r="D571">
        <v>78</v>
      </c>
      <c r="E571">
        <v>59</v>
      </c>
      <c r="F571" s="24" t="s">
        <v>6688</v>
      </c>
      <c r="G571" s="25">
        <v>44073</v>
      </c>
    </row>
    <row r="572" spans="1:7" x14ac:dyDescent="0.3">
      <c r="A572">
        <v>-34.502470000000002</v>
      </c>
      <c r="B572">
        <v>139.71672000000001</v>
      </c>
      <c r="C572" t="s">
        <v>6680</v>
      </c>
      <c r="D572">
        <v>217</v>
      </c>
      <c r="E572">
        <v>228</v>
      </c>
      <c r="F572" s="24" t="s">
        <v>6688</v>
      </c>
      <c r="G572" s="25">
        <v>44073</v>
      </c>
    </row>
    <row r="573" spans="1:7" x14ac:dyDescent="0.3">
      <c r="A573">
        <v>-34.502519999999997</v>
      </c>
      <c r="B573">
        <v>139.71666999999999</v>
      </c>
      <c r="C573" t="s">
        <v>6680</v>
      </c>
      <c r="D573">
        <v>91</v>
      </c>
      <c r="E573">
        <v>76</v>
      </c>
      <c r="F573" s="24" t="s">
        <v>6688</v>
      </c>
      <c r="G573" s="25">
        <v>44073</v>
      </c>
    </row>
    <row r="574" spans="1:7" x14ac:dyDescent="0.3">
      <c r="A574">
        <v>-34.502429999999997</v>
      </c>
      <c r="B574">
        <v>139.71646000000001</v>
      </c>
      <c r="C574" t="s">
        <v>6680</v>
      </c>
      <c r="D574">
        <v>130</v>
      </c>
      <c r="E574">
        <v>90</v>
      </c>
      <c r="F574" s="24" t="s">
        <v>6688</v>
      </c>
      <c r="G574" s="25">
        <v>44073</v>
      </c>
    </row>
    <row r="575" spans="1:7" x14ac:dyDescent="0.3">
      <c r="A575">
        <v>-34.502409999999998</v>
      </c>
      <c r="B575">
        <v>139.71643</v>
      </c>
      <c r="C575" t="s">
        <v>6680</v>
      </c>
      <c r="D575">
        <v>154</v>
      </c>
      <c r="E575">
        <v>106</v>
      </c>
      <c r="F575" s="24" t="s">
        <v>6688</v>
      </c>
      <c r="G575" s="25">
        <v>44073</v>
      </c>
    </row>
    <row r="576" spans="1:7" x14ac:dyDescent="0.3">
      <c r="A576">
        <v>-34.502400000000002</v>
      </c>
      <c r="B576">
        <v>139.71642</v>
      </c>
      <c r="C576" t="s">
        <v>6679</v>
      </c>
      <c r="D576">
        <v>160</v>
      </c>
      <c r="E576">
        <v>156</v>
      </c>
      <c r="F576" s="24" t="s">
        <v>6688</v>
      </c>
      <c r="G576" s="25">
        <v>44073</v>
      </c>
    </row>
    <row r="577" spans="1:7" x14ac:dyDescent="0.3">
      <c r="A577">
        <v>-34.502400000000002</v>
      </c>
      <c r="B577">
        <v>139.71642</v>
      </c>
      <c r="C577" t="s">
        <v>6681</v>
      </c>
      <c r="D577">
        <v>77</v>
      </c>
      <c r="E577">
        <v>64</v>
      </c>
      <c r="F577" s="24" t="s">
        <v>6688</v>
      </c>
      <c r="G577" s="25">
        <v>44073</v>
      </c>
    </row>
    <row r="578" spans="1:7" x14ac:dyDescent="0.3">
      <c r="A578">
        <v>-34.502400000000002</v>
      </c>
      <c r="B578">
        <v>139.71632</v>
      </c>
      <c r="C578" t="s">
        <v>6679</v>
      </c>
      <c r="D578">
        <v>132</v>
      </c>
      <c r="E578">
        <v>110</v>
      </c>
      <c r="F578" s="24" t="s">
        <v>6688</v>
      </c>
      <c r="G578" s="25">
        <v>44073</v>
      </c>
    </row>
    <row r="579" spans="1:7" x14ac:dyDescent="0.3">
      <c r="A579">
        <v>-34.502400000000002</v>
      </c>
      <c r="B579">
        <v>139.71630999999999</v>
      </c>
      <c r="C579" t="s">
        <v>6679</v>
      </c>
      <c r="D579">
        <v>167</v>
      </c>
      <c r="E579">
        <v>177</v>
      </c>
      <c r="F579" s="24" t="s">
        <v>6688</v>
      </c>
      <c r="G579" s="25">
        <v>44073</v>
      </c>
    </row>
    <row r="580" spans="1:7" x14ac:dyDescent="0.3">
      <c r="A580">
        <v>-34.502319999999997</v>
      </c>
      <c r="B580">
        <v>139.71642</v>
      </c>
      <c r="C580" t="s">
        <v>6681</v>
      </c>
      <c r="D580">
        <v>93</v>
      </c>
      <c r="E580">
        <v>80</v>
      </c>
      <c r="F580" s="24" t="s">
        <v>6688</v>
      </c>
      <c r="G580" s="25">
        <v>44073</v>
      </c>
    </row>
    <row r="581" spans="1:7" x14ac:dyDescent="0.3">
      <c r="A581">
        <v>-34.50215</v>
      </c>
      <c r="B581">
        <v>139.71639999999999</v>
      </c>
      <c r="C581" t="s">
        <v>6680</v>
      </c>
      <c r="D581">
        <v>148</v>
      </c>
      <c r="E581">
        <v>136</v>
      </c>
      <c r="F581" s="24" t="s">
        <v>6688</v>
      </c>
      <c r="G581" s="25">
        <v>44073</v>
      </c>
    </row>
    <row r="582" spans="1:7" x14ac:dyDescent="0.3">
      <c r="A582">
        <v>-34.502139999999997</v>
      </c>
      <c r="B582">
        <v>139.71652</v>
      </c>
      <c r="C582" t="s">
        <v>6680</v>
      </c>
      <c r="D582">
        <v>232</v>
      </c>
      <c r="E582">
        <v>287</v>
      </c>
      <c r="F582" s="24" t="s">
        <v>6688</v>
      </c>
      <c r="G582" s="25">
        <v>44073</v>
      </c>
    </row>
    <row r="583" spans="1:7" x14ac:dyDescent="0.3">
      <c r="A583">
        <v>-34.502139999999997</v>
      </c>
      <c r="B583">
        <v>139.71630999999999</v>
      </c>
      <c r="C583" t="s">
        <v>6680</v>
      </c>
      <c r="D583">
        <v>109</v>
      </c>
      <c r="E583">
        <v>85</v>
      </c>
      <c r="F583" s="24" t="s">
        <v>6688</v>
      </c>
      <c r="G583" s="25">
        <v>44073</v>
      </c>
    </row>
    <row r="584" spans="1:7" x14ac:dyDescent="0.3">
      <c r="A584">
        <v>-34.502119999999998</v>
      </c>
      <c r="B584">
        <v>139.71628999999999</v>
      </c>
      <c r="C584" t="s">
        <v>6681</v>
      </c>
      <c r="D584">
        <v>67</v>
      </c>
      <c r="E584">
        <v>28</v>
      </c>
      <c r="F584" s="24" t="s">
        <v>6688</v>
      </c>
      <c r="G584" s="25">
        <v>44073</v>
      </c>
    </row>
    <row r="585" spans="1:7" x14ac:dyDescent="0.3">
      <c r="A585">
        <v>-34.502130000000001</v>
      </c>
      <c r="B585">
        <v>139.71628000000001</v>
      </c>
      <c r="C585" t="s">
        <v>6681</v>
      </c>
      <c r="D585">
        <v>72</v>
      </c>
      <c r="E585">
        <v>45</v>
      </c>
      <c r="F585" s="24" t="s">
        <v>6688</v>
      </c>
      <c r="G585" s="25">
        <v>44073</v>
      </c>
    </row>
    <row r="586" spans="1:7" x14ac:dyDescent="0.3">
      <c r="A586">
        <v>-34.502099999999999</v>
      </c>
      <c r="B586">
        <v>139.71621999999999</v>
      </c>
      <c r="C586" t="s">
        <v>6681</v>
      </c>
      <c r="D586">
        <v>56</v>
      </c>
      <c r="E586">
        <v>38</v>
      </c>
      <c r="F586" s="24" t="s">
        <v>6688</v>
      </c>
      <c r="G586" s="25">
        <v>44073</v>
      </c>
    </row>
    <row r="587" spans="1:7" x14ac:dyDescent="0.3">
      <c r="A587">
        <v>-34.502130000000001</v>
      </c>
      <c r="B587">
        <v>139.71621999999999</v>
      </c>
      <c r="C587" t="s">
        <v>6681</v>
      </c>
      <c r="D587">
        <v>81</v>
      </c>
      <c r="E587">
        <v>36</v>
      </c>
      <c r="F587" s="24" t="s">
        <v>6688</v>
      </c>
      <c r="G587" s="25">
        <v>44073</v>
      </c>
    </row>
    <row r="588" spans="1:7" x14ac:dyDescent="0.3">
      <c r="A588">
        <v>-34.502020000000002</v>
      </c>
      <c r="B588">
        <v>139.71628000000001</v>
      </c>
      <c r="C588" t="s">
        <v>6680</v>
      </c>
      <c r="D588">
        <v>120</v>
      </c>
      <c r="E588">
        <v>122</v>
      </c>
      <c r="F588" s="24" t="s">
        <v>6688</v>
      </c>
      <c r="G588" s="25">
        <v>44073</v>
      </c>
    </row>
    <row r="589" spans="1:7" x14ac:dyDescent="0.3">
      <c r="A589">
        <v>-34.502229999999997</v>
      </c>
      <c r="B589">
        <v>139.71587</v>
      </c>
      <c r="C589" t="s">
        <v>6680</v>
      </c>
      <c r="D589">
        <v>101</v>
      </c>
      <c r="E589">
        <v>133</v>
      </c>
      <c r="F589" s="24" t="s">
        <v>6688</v>
      </c>
      <c r="G589" s="25">
        <v>44073</v>
      </c>
    </row>
    <row r="590" spans="1:7" x14ac:dyDescent="0.3">
      <c r="A590">
        <v>-34.502189999999999</v>
      </c>
      <c r="B590">
        <v>139.71581</v>
      </c>
      <c r="C590" t="s">
        <v>6680</v>
      </c>
      <c r="D590">
        <v>176</v>
      </c>
      <c r="E590">
        <v>146</v>
      </c>
      <c r="F590" s="24" t="s">
        <v>6688</v>
      </c>
      <c r="G590" s="25">
        <v>44073</v>
      </c>
    </row>
    <row r="591" spans="1:7" x14ac:dyDescent="0.3">
      <c r="A591">
        <v>-34.502290000000002</v>
      </c>
      <c r="B591">
        <v>139.71609000000001</v>
      </c>
      <c r="C591" t="s">
        <v>6681</v>
      </c>
      <c r="D591">
        <v>104</v>
      </c>
      <c r="E591">
        <v>36</v>
      </c>
      <c r="F591" s="24" t="s">
        <v>6688</v>
      </c>
      <c r="G591" s="25">
        <v>44073</v>
      </c>
    </row>
    <row r="592" spans="1:7" x14ac:dyDescent="0.3">
      <c r="A592">
        <v>-34.502299999999998</v>
      </c>
      <c r="B592">
        <v>139.71609000000001</v>
      </c>
      <c r="C592" t="s">
        <v>6681</v>
      </c>
      <c r="D592">
        <v>36</v>
      </c>
      <c r="E592">
        <v>17</v>
      </c>
      <c r="F592" s="24" t="s">
        <v>6688</v>
      </c>
      <c r="G592" s="25">
        <v>44073</v>
      </c>
    </row>
    <row r="593" spans="1:7" x14ac:dyDescent="0.3">
      <c r="A593">
        <v>-34.502290000000002</v>
      </c>
      <c r="B593">
        <v>139.71609000000001</v>
      </c>
      <c r="C593" t="s">
        <v>6681</v>
      </c>
      <c r="D593">
        <v>76</v>
      </c>
      <c r="E593">
        <v>64</v>
      </c>
      <c r="F593" s="24" t="s">
        <v>6688</v>
      </c>
      <c r="G593" s="25">
        <v>44073</v>
      </c>
    </row>
    <row r="594" spans="1:7" x14ac:dyDescent="0.3">
      <c r="A594">
        <v>-34.502299999999998</v>
      </c>
      <c r="B594">
        <v>139.71609000000001</v>
      </c>
      <c r="C594" t="s">
        <v>6681</v>
      </c>
      <c r="D594">
        <v>57</v>
      </c>
      <c r="E594">
        <v>45</v>
      </c>
      <c r="F594" s="24" t="s">
        <v>6688</v>
      </c>
      <c r="G594" s="25">
        <v>44073</v>
      </c>
    </row>
    <row r="595" spans="1:7" x14ac:dyDescent="0.3">
      <c r="A595">
        <v>-34.502290000000002</v>
      </c>
      <c r="B595">
        <v>139.71610999999999</v>
      </c>
      <c r="C595" t="s">
        <v>6681</v>
      </c>
      <c r="D595">
        <v>47</v>
      </c>
      <c r="E595">
        <v>30</v>
      </c>
      <c r="F595" s="24" t="s">
        <v>6688</v>
      </c>
      <c r="G595" s="25">
        <v>44073</v>
      </c>
    </row>
    <row r="596" spans="1:7" x14ac:dyDescent="0.3">
      <c r="A596">
        <v>-34.502879999999998</v>
      </c>
      <c r="B596">
        <v>139.71704</v>
      </c>
      <c r="C596" t="s">
        <v>6680</v>
      </c>
      <c r="D596">
        <v>115</v>
      </c>
      <c r="E596">
        <v>72</v>
      </c>
      <c r="F596" s="24" t="s">
        <v>6688</v>
      </c>
      <c r="G596" s="25">
        <v>44073</v>
      </c>
    </row>
    <row r="597" spans="1:7" x14ac:dyDescent="0.3">
      <c r="A597">
        <v>-34.502839999999999</v>
      </c>
      <c r="B597">
        <v>139.71698000000001</v>
      </c>
      <c r="C597" t="s">
        <v>6679</v>
      </c>
      <c r="D597">
        <v>109</v>
      </c>
      <c r="E597">
        <v>67</v>
      </c>
      <c r="F597" s="24" t="s">
        <v>6688</v>
      </c>
      <c r="G597" s="25">
        <v>44073</v>
      </c>
    </row>
    <row r="598" spans="1:7" x14ac:dyDescent="0.3">
      <c r="A598">
        <v>-34.502809999999997</v>
      </c>
      <c r="B598">
        <v>139.71692999999999</v>
      </c>
      <c r="C598" t="s">
        <v>6681</v>
      </c>
      <c r="D598">
        <v>68</v>
      </c>
      <c r="E598">
        <v>30</v>
      </c>
      <c r="F598" s="24" t="s">
        <v>6688</v>
      </c>
      <c r="G598" s="25">
        <v>44073</v>
      </c>
    </row>
    <row r="599" spans="1:7" x14ac:dyDescent="0.3">
      <c r="A599">
        <v>-34.502659999999999</v>
      </c>
      <c r="B599">
        <v>139.71711999999999</v>
      </c>
      <c r="C599" t="s">
        <v>6680</v>
      </c>
      <c r="D599">
        <v>255</v>
      </c>
      <c r="E599">
        <v>228</v>
      </c>
      <c r="F599" s="24" t="s">
        <v>6688</v>
      </c>
      <c r="G599" s="25">
        <v>44073</v>
      </c>
    </row>
    <row r="600" spans="1:7" x14ac:dyDescent="0.3">
      <c r="A600">
        <v>-34.502670000000002</v>
      </c>
      <c r="B600">
        <v>139.71716000000001</v>
      </c>
      <c r="C600" t="s">
        <v>6680</v>
      </c>
      <c r="D600">
        <v>229</v>
      </c>
      <c r="E600">
        <v>282</v>
      </c>
      <c r="F600" s="24" t="s">
        <v>6688</v>
      </c>
      <c r="G600" s="25">
        <v>44073</v>
      </c>
    </row>
    <row r="601" spans="1:7" x14ac:dyDescent="0.3">
      <c r="A601">
        <v>-34.502609999999997</v>
      </c>
      <c r="B601">
        <v>139.71718999999999</v>
      </c>
      <c r="C601" t="s">
        <v>6681</v>
      </c>
      <c r="D601">
        <v>37</v>
      </c>
      <c r="E601">
        <v>16</v>
      </c>
      <c r="F601" s="24" t="s">
        <v>6688</v>
      </c>
      <c r="G601" s="25">
        <v>44073</v>
      </c>
    </row>
    <row r="602" spans="1:7" x14ac:dyDescent="0.3">
      <c r="A602">
        <v>-34.502580000000002</v>
      </c>
      <c r="B602">
        <v>139.71718000000001</v>
      </c>
      <c r="C602" t="s">
        <v>6684</v>
      </c>
      <c r="D602">
        <v>103</v>
      </c>
      <c r="E602">
        <v>44</v>
      </c>
      <c r="F602" s="24" t="s">
        <v>6688</v>
      </c>
      <c r="G602" s="25">
        <v>44073</v>
      </c>
    </row>
    <row r="603" spans="1:7" x14ac:dyDescent="0.3">
      <c r="A603">
        <v>-34.502589999999998</v>
      </c>
      <c r="B603">
        <v>139.71718000000001</v>
      </c>
      <c r="C603" t="s">
        <v>6681</v>
      </c>
      <c r="D603">
        <v>61</v>
      </c>
      <c r="E603">
        <v>25</v>
      </c>
      <c r="F603" s="24" t="s">
        <v>6688</v>
      </c>
      <c r="G603" s="25">
        <v>44073</v>
      </c>
    </row>
    <row r="604" spans="1:7" x14ac:dyDescent="0.3">
      <c r="A604">
        <v>-34.502589999999998</v>
      </c>
      <c r="B604">
        <v>139.71716000000001</v>
      </c>
      <c r="C604" t="s">
        <v>6681</v>
      </c>
      <c r="D604">
        <v>108</v>
      </c>
      <c r="E604">
        <v>38</v>
      </c>
      <c r="F604" s="24" t="s">
        <v>6688</v>
      </c>
      <c r="G604" s="25">
        <v>44073</v>
      </c>
    </row>
    <row r="605" spans="1:7" x14ac:dyDescent="0.3">
      <c r="A605">
        <v>-34.502580000000002</v>
      </c>
      <c r="B605">
        <v>139.71713</v>
      </c>
      <c r="C605" t="s">
        <v>6681</v>
      </c>
      <c r="D605">
        <v>59</v>
      </c>
      <c r="E605">
        <v>30</v>
      </c>
      <c r="F605" s="24" t="s">
        <v>6688</v>
      </c>
      <c r="G605" s="25">
        <v>44073</v>
      </c>
    </row>
    <row r="606" spans="1:7" x14ac:dyDescent="0.3">
      <c r="A606">
        <v>-34.502580000000002</v>
      </c>
      <c r="B606">
        <v>139.71713</v>
      </c>
      <c r="C606" t="s">
        <v>6681</v>
      </c>
      <c r="D606">
        <v>8</v>
      </c>
      <c r="E606">
        <v>3</v>
      </c>
      <c r="F606" s="24" t="s">
        <v>6688</v>
      </c>
      <c r="G606" s="25">
        <v>44073</v>
      </c>
    </row>
    <row r="607" spans="1:7" x14ac:dyDescent="0.3">
      <c r="A607">
        <v>-34.502580000000002</v>
      </c>
      <c r="B607">
        <v>139.71711999999999</v>
      </c>
      <c r="C607" t="s">
        <v>6681</v>
      </c>
      <c r="D607">
        <v>10</v>
      </c>
      <c r="E607">
        <v>5</v>
      </c>
      <c r="F607" s="24" t="s">
        <v>6688</v>
      </c>
      <c r="G607" s="25">
        <v>44073</v>
      </c>
    </row>
    <row r="608" spans="1:7" x14ac:dyDescent="0.3">
      <c r="A608">
        <v>-34.502549999999999</v>
      </c>
      <c r="B608">
        <v>139.71713</v>
      </c>
      <c r="C608" t="s">
        <v>6681</v>
      </c>
      <c r="D608">
        <v>94</v>
      </c>
      <c r="E608">
        <v>27</v>
      </c>
      <c r="F608" s="24" t="s">
        <v>6688</v>
      </c>
      <c r="G608" s="25">
        <v>44073</v>
      </c>
    </row>
    <row r="609" spans="1:7" x14ac:dyDescent="0.3">
      <c r="A609">
        <v>-34.502450000000003</v>
      </c>
      <c r="B609">
        <v>139.71709999999999</v>
      </c>
      <c r="C609" t="s">
        <v>6679</v>
      </c>
      <c r="D609">
        <v>185</v>
      </c>
      <c r="E609">
        <v>150</v>
      </c>
      <c r="F609" s="24" t="s">
        <v>6688</v>
      </c>
      <c r="G609" s="25">
        <v>44073</v>
      </c>
    </row>
    <row r="610" spans="1:7" x14ac:dyDescent="0.3">
      <c r="A610">
        <v>-34.502420000000001</v>
      </c>
      <c r="B610">
        <v>139.71718999999999</v>
      </c>
      <c r="C610" t="s">
        <v>6681</v>
      </c>
      <c r="D610">
        <v>44</v>
      </c>
      <c r="E610">
        <v>17</v>
      </c>
      <c r="F610" s="24" t="s">
        <v>6688</v>
      </c>
      <c r="G610" s="25">
        <v>44073</v>
      </c>
    </row>
    <row r="611" spans="1:7" x14ac:dyDescent="0.3">
      <c r="A611">
        <v>-34.502389999999998</v>
      </c>
      <c r="B611">
        <v>139.71724</v>
      </c>
      <c r="C611" t="s">
        <v>6681</v>
      </c>
      <c r="D611">
        <v>38</v>
      </c>
      <c r="E611">
        <v>13</v>
      </c>
      <c r="F611" s="24" t="s">
        <v>6688</v>
      </c>
      <c r="G611" s="25">
        <v>44073</v>
      </c>
    </row>
    <row r="612" spans="1:7" x14ac:dyDescent="0.3">
      <c r="A612">
        <v>-34.502380000000002</v>
      </c>
      <c r="B612">
        <v>139.71722</v>
      </c>
      <c r="C612" t="s">
        <v>6681</v>
      </c>
      <c r="D612">
        <v>45</v>
      </c>
      <c r="E612">
        <v>14</v>
      </c>
      <c r="F612" s="24" t="s">
        <v>6688</v>
      </c>
      <c r="G612" s="25">
        <v>44073</v>
      </c>
    </row>
    <row r="613" spans="1:7" x14ac:dyDescent="0.3">
      <c r="A613">
        <v>-34.502380000000002</v>
      </c>
      <c r="B613">
        <v>139.71724</v>
      </c>
      <c r="C613" t="s">
        <v>6681</v>
      </c>
      <c r="D613">
        <v>74</v>
      </c>
      <c r="E613">
        <v>34</v>
      </c>
      <c r="F613" s="24" t="s">
        <v>6688</v>
      </c>
      <c r="G613" s="25">
        <v>44073</v>
      </c>
    </row>
    <row r="614" spans="1:7" x14ac:dyDescent="0.3">
      <c r="A614">
        <v>-34.502380000000002</v>
      </c>
      <c r="B614">
        <v>139.71724</v>
      </c>
      <c r="C614" t="s">
        <v>6681</v>
      </c>
      <c r="D614">
        <v>15</v>
      </c>
      <c r="E614">
        <v>8</v>
      </c>
      <c r="F614" s="24" t="s">
        <v>6688</v>
      </c>
      <c r="G614" s="25">
        <v>44073</v>
      </c>
    </row>
    <row r="615" spans="1:7" x14ac:dyDescent="0.3">
      <c r="A615">
        <v>-34.502400000000002</v>
      </c>
      <c r="B615">
        <v>139.71725000000001</v>
      </c>
      <c r="C615" t="s">
        <v>6681</v>
      </c>
      <c r="D615">
        <v>21</v>
      </c>
      <c r="E615">
        <v>21</v>
      </c>
      <c r="F615" s="24" t="s">
        <v>6688</v>
      </c>
      <c r="G615" s="25">
        <v>44073</v>
      </c>
    </row>
    <row r="616" spans="1:7" x14ac:dyDescent="0.3">
      <c r="A616">
        <v>-34.50235</v>
      </c>
      <c r="B616">
        <v>139.71727000000001</v>
      </c>
      <c r="C616" t="s">
        <v>6681</v>
      </c>
      <c r="D616">
        <v>27</v>
      </c>
      <c r="E616">
        <v>14</v>
      </c>
      <c r="F616" s="24" t="s">
        <v>6688</v>
      </c>
      <c r="G616" s="25">
        <v>44073</v>
      </c>
    </row>
    <row r="617" spans="1:7" x14ac:dyDescent="0.3">
      <c r="A617">
        <v>-34.50215</v>
      </c>
      <c r="B617">
        <v>139.71718999999999</v>
      </c>
      <c r="C617" t="s">
        <v>6681</v>
      </c>
      <c r="D617">
        <v>98</v>
      </c>
      <c r="E617">
        <v>44</v>
      </c>
      <c r="F617" s="24" t="s">
        <v>6688</v>
      </c>
      <c r="G617" s="25">
        <v>44073</v>
      </c>
    </row>
    <row r="618" spans="1:7" x14ac:dyDescent="0.3">
      <c r="A618">
        <v>-34.502009999999999</v>
      </c>
      <c r="B618">
        <v>139.71724</v>
      </c>
      <c r="C618" t="s">
        <v>6680</v>
      </c>
      <c r="D618">
        <v>119</v>
      </c>
      <c r="E618">
        <v>79</v>
      </c>
      <c r="F618" s="24" t="s">
        <v>6688</v>
      </c>
      <c r="G618" s="25">
        <v>44073</v>
      </c>
    </row>
    <row r="619" spans="1:7" x14ac:dyDescent="0.3">
      <c r="A619">
        <v>-34.502130000000001</v>
      </c>
      <c r="B619">
        <v>139.71747999999999</v>
      </c>
      <c r="C619" t="s">
        <v>6684</v>
      </c>
      <c r="D619">
        <v>87</v>
      </c>
      <c r="E619">
        <v>55</v>
      </c>
      <c r="F619" s="24" t="s">
        <v>6688</v>
      </c>
      <c r="G619" s="25">
        <v>44073</v>
      </c>
    </row>
    <row r="620" spans="1:7" x14ac:dyDescent="0.3">
      <c r="A620">
        <v>-34.502079999999999</v>
      </c>
      <c r="B620">
        <v>139.71755999999999</v>
      </c>
      <c r="C620" t="s">
        <v>6680</v>
      </c>
      <c r="D620">
        <v>265</v>
      </c>
      <c r="E620">
        <v>187</v>
      </c>
      <c r="F620" s="24" t="s">
        <v>6688</v>
      </c>
      <c r="G620" s="25">
        <v>44073</v>
      </c>
    </row>
    <row r="621" spans="1:7" x14ac:dyDescent="0.3">
      <c r="A621">
        <v>-34.502279999999999</v>
      </c>
      <c r="B621">
        <v>139.71754000000001</v>
      </c>
      <c r="C621" t="s">
        <v>6681</v>
      </c>
      <c r="D621">
        <v>63</v>
      </c>
      <c r="E621">
        <v>20</v>
      </c>
      <c r="F621" s="24" t="s">
        <v>6688</v>
      </c>
      <c r="G621" s="25">
        <v>44073</v>
      </c>
    </row>
    <row r="622" spans="1:7" x14ac:dyDescent="0.3">
      <c r="A622">
        <v>-34.502189999999999</v>
      </c>
      <c r="B622">
        <v>139.71771000000001</v>
      </c>
      <c r="C622" t="s">
        <v>6681</v>
      </c>
      <c r="D622">
        <v>38</v>
      </c>
      <c r="E622">
        <v>8</v>
      </c>
      <c r="F622" s="24" t="s">
        <v>6688</v>
      </c>
      <c r="G622" s="25">
        <v>44073</v>
      </c>
    </row>
    <row r="623" spans="1:7" x14ac:dyDescent="0.3">
      <c r="A623">
        <v>-34.502200000000002</v>
      </c>
      <c r="B623">
        <v>139.71772999999999</v>
      </c>
      <c r="C623" t="s">
        <v>6681</v>
      </c>
      <c r="D623">
        <v>53</v>
      </c>
      <c r="E623">
        <v>20</v>
      </c>
      <c r="F623" s="24" t="s">
        <v>6688</v>
      </c>
      <c r="G623" s="25">
        <v>44073</v>
      </c>
    </row>
    <row r="624" spans="1:7" x14ac:dyDescent="0.3">
      <c r="A624">
        <v>-34.502200000000002</v>
      </c>
      <c r="B624">
        <v>139.71772999999999</v>
      </c>
      <c r="C624" t="s">
        <v>6681</v>
      </c>
      <c r="D624">
        <v>38</v>
      </c>
      <c r="E624">
        <v>14</v>
      </c>
      <c r="F624" s="24" t="s">
        <v>6688</v>
      </c>
      <c r="G624" s="25">
        <v>44073</v>
      </c>
    </row>
    <row r="625" spans="1:7" x14ac:dyDescent="0.3">
      <c r="A625">
        <v>-34.501989999999999</v>
      </c>
      <c r="B625">
        <v>139.71834999999999</v>
      </c>
      <c r="C625" t="s">
        <v>6680</v>
      </c>
      <c r="D625">
        <v>111</v>
      </c>
      <c r="E625">
        <v>119</v>
      </c>
      <c r="F625" s="24" t="s">
        <v>6688</v>
      </c>
      <c r="G625" s="25">
        <v>44073</v>
      </c>
    </row>
    <row r="626" spans="1:7" x14ac:dyDescent="0.3">
      <c r="A626">
        <v>-34.501959999999997</v>
      </c>
      <c r="B626">
        <v>139.71841000000001</v>
      </c>
      <c r="C626" t="s">
        <v>6679</v>
      </c>
      <c r="D626">
        <v>183</v>
      </c>
      <c r="E626">
        <v>217</v>
      </c>
      <c r="F626" s="24" t="s">
        <v>6688</v>
      </c>
      <c r="G626" s="25">
        <v>44073</v>
      </c>
    </row>
    <row r="627" spans="1:7" x14ac:dyDescent="0.3">
      <c r="A627">
        <v>-34.50188</v>
      </c>
      <c r="B627">
        <v>139.7184</v>
      </c>
      <c r="C627" t="s">
        <v>6684</v>
      </c>
      <c r="D627">
        <v>102</v>
      </c>
      <c r="E627">
        <v>105</v>
      </c>
      <c r="F627" s="24" t="s">
        <v>6688</v>
      </c>
      <c r="G627" s="25">
        <v>44073</v>
      </c>
    </row>
    <row r="628" spans="1:7" x14ac:dyDescent="0.3">
      <c r="A628">
        <v>-34.502110000000002</v>
      </c>
      <c r="B628">
        <v>139.71863999999999</v>
      </c>
      <c r="C628" t="s">
        <v>6680</v>
      </c>
      <c r="D628">
        <v>143</v>
      </c>
      <c r="E628">
        <v>122</v>
      </c>
      <c r="F628" s="24" t="s">
        <v>6688</v>
      </c>
      <c r="G628" s="25">
        <v>44073</v>
      </c>
    </row>
    <row r="629" spans="1:7" x14ac:dyDescent="0.3">
      <c r="A629">
        <v>-34.502189999999999</v>
      </c>
      <c r="B629">
        <v>139.71869000000001</v>
      </c>
      <c r="C629" t="s">
        <v>6684</v>
      </c>
      <c r="D629">
        <v>115</v>
      </c>
      <c r="E629">
        <v>96</v>
      </c>
      <c r="F629" s="24" t="s">
        <v>6688</v>
      </c>
      <c r="G629" s="25">
        <v>44073</v>
      </c>
    </row>
    <row r="630" spans="1:7" x14ac:dyDescent="0.3">
      <c r="A630">
        <v>-34.502450000000003</v>
      </c>
      <c r="B630">
        <v>139.71849</v>
      </c>
      <c r="C630" t="s">
        <v>6684</v>
      </c>
      <c r="D630">
        <v>82</v>
      </c>
      <c r="E630">
        <v>45</v>
      </c>
      <c r="F630" s="24" t="s">
        <v>6688</v>
      </c>
      <c r="G630" s="25">
        <v>44073</v>
      </c>
    </row>
    <row r="631" spans="1:7" x14ac:dyDescent="0.3">
      <c r="A631">
        <v>-34.502659999999999</v>
      </c>
      <c r="B631">
        <v>139.71841000000001</v>
      </c>
      <c r="C631" t="s">
        <v>6681</v>
      </c>
      <c r="D631">
        <v>59</v>
      </c>
      <c r="E631">
        <v>14</v>
      </c>
      <c r="F631" s="24" t="s">
        <v>6688</v>
      </c>
      <c r="G631" s="25">
        <v>44073</v>
      </c>
    </row>
    <row r="632" spans="1:7" x14ac:dyDescent="0.3">
      <c r="A632">
        <v>-34.502659999999999</v>
      </c>
      <c r="B632">
        <v>139.71811</v>
      </c>
      <c r="C632" t="s">
        <v>6684</v>
      </c>
      <c r="D632">
        <v>137</v>
      </c>
      <c r="E632">
        <v>109</v>
      </c>
      <c r="F632" s="24" t="s">
        <v>6688</v>
      </c>
      <c r="G632" s="25">
        <v>44073</v>
      </c>
    </row>
    <row r="633" spans="1:7" x14ac:dyDescent="0.3">
      <c r="A633">
        <v>-34.502630000000003</v>
      </c>
      <c r="B633">
        <v>139.71814000000001</v>
      </c>
      <c r="C633" t="s">
        <v>6680</v>
      </c>
      <c r="D633">
        <v>112</v>
      </c>
      <c r="E633">
        <v>84</v>
      </c>
      <c r="F633" s="24" t="s">
        <v>6688</v>
      </c>
      <c r="G633" s="25">
        <v>44073</v>
      </c>
    </row>
    <row r="634" spans="1:7" x14ac:dyDescent="0.3">
      <c r="A634">
        <v>-34.502609999999997</v>
      </c>
      <c r="B634">
        <v>139.71812</v>
      </c>
      <c r="C634" t="s">
        <v>6681</v>
      </c>
      <c r="D634">
        <v>89</v>
      </c>
      <c r="E634">
        <v>38</v>
      </c>
      <c r="F634" s="24" t="s">
        <v>6688</v>
      </c>
      <c r="G634" s="25">
        <v>44073</v>
      </c>
    </row>
    <row r="635" spans="1:7" x14ac:dyDescent="0.3">
      <c r="A635">
        <v>-34.502609999999997</v>
      </c>
      <c r="B635">
        <v>139.71799999999999</v>
      </c>
      <c r="C635" t="s">
        <v>6681</v>
      </c>
      <c r="D635">
        <v>59</v>
      </c>
      <c r="E635">
        <v>14</v>
      </c>
      <c r="F635" s="24" t="s">
        <v>6688</v>
      </c>
      <c r="G635" s="25">
        <v>44073</v>
      </c>
    </row>
    <row r="636" spans="1:7" x14ac:dyDescent="0.3">
      <c r="A636">
        <v>-34.502690000000001</v>
      </c>
      <c r="B636">
        <v>139.71799999999999</v>
      </c>
      <c r="C636" t="s">
        <v>6684</v>
      </c>
      <c r="D636">
        <v>132</v>
      </c>
      <c r="E636">
        <v>70</v>
      </c>
      <c r="F636" s="24" t="s">
        <v>6688</v>
      </c>
      <c r="G636" s="25">
        <v>44073</v>
      </c>
    </row>
    <row r="637" spans="1:7" x14ac:dyDescent="0.3">
      <c r="A637">
        <v>-34.502749999999999</v>
      </c>
      <c r="B637">
        <v>139.71806000000001</v>
      </c>
      <c r="C637" t="s">
        <v>6684</v>
      </c>
      <c r="D637">
        <v>210</v>
      </c>
      <c r="E637">
        <v>346</v>
      </c>
      <c r="F637" s="24" t="s">
        <v>6688</v>
      </c>
      <c r="G637" s="25">
        <v>44073</v>
      </c>
    </row>
    <row r="638" spans="1:7" x14ac:dyDescent="0.3">
      <c r="A638">
        <v>-34.502870000000001</v>
      </c>
      <c r="B638">
        <v>139.7184</v>
      </c>
      <c r="C638" t="s">
        <v>6681</v>
      </c>
      <c r="D638">
        <v>97</v>
      </c>
      <c r="E638">
        <v>52</v>
      </c>
      <c r="F638" s="24" t="s">
        <v>6688</v>
      </c>
      <c r="G638" s="25">
        <v>44073</v>
      </c>
    </row>
    <row r="639" spans="1:7" x14ac:dyDescent="0.3">
      <c r="A639">
        <v>-34.502859999999998</v>
      </c>
      <c r="B639">
        <v>139.71849</v>
      </c>
      <c r="C639" t="s">
        <v>6680</v>
      </c>
      <c r="D639">
        <v>112</v>
      </c>
      <c r="E639">
        <v>68</v>
      </c>
      <c r="F639" s="24" t="s">
        <v>6688</v>
      </c>
      <c r="G639" s="25">
        <v>44073</v>
      </c>
    </row>
    <row r="640" spans="1:7" x14ac:dyDescent="0.3">
      <c r="A640">
        <v>-34.503230000000002</v>
      </c>
      <c r="B640">
        <v>139.71866</v>
      </c>
      <c r="C640" t="s">
        <v>6679</v>
      </c>
      <c r="D640">
        <v>147</v>
      </c>
      <c r="E640">
        <v>163</v>
      </c>
      <c r="F640" s="24" t="s">
        <v>6688</v>
      </c>
      <c r="G640" s="25">
        <v>44073</v>
      </c>
    </row>
    <row r="641" spans="1:7" x14ac:dyDescent="0.3">
      <c r="A641">
        <v>-34.503250000000001</v>
      </c>
      <c r="B641">
        <v>139.71866</v>
      </c>
      <c r="C641" t="s">
        <v>6679</v>
      </c>
      <c r="D641">
        <v>162</v>
      </c>
      <c r="E641">
        <v>191</v>
      </c>
      <c r="F641" s="24" t="s">
        <v>6688</v>
      </c>
      <c r="G641" s="25">
        <v>44073</v>
      </c>
    </row>
    <row r="642" spans="1:7" x14ac:dyDescent="0.3">
      <c r="A642">
        <v>-34.50338</v>
      </c>
      <c r="B642">
        <v>139.71825000000001</v>
      </c>
      <c r="C642" t="s">
        <v>6681</v>
      </c>
      <c r="D642">
        <v>51</v>
      </c>
      <c r="E642">
        <v>17</v>
      </c>
      <c r="F642" s="24" t="s">
        <v>6688</v>
      </c>
      <c r="G642" s="25">
        <v>44073</v>
      </c>
    </row>
    <row r="643" spans="1:7" x14ac:dyDescent="0.3">
      <c r="A643">
        <v>-33.025109999999998</v>
      </c>
      <c r="B643">
        <v>138.09720999999999</v>
      </c>
      <c r="C643" t="s">
        <v>6679</v>
      </c>
      <c r="D643">
        <v>133</v>
      </c>
      <c r="E643">
        <v>88</v>
      </c>
      <c r="F643" t="s">
        <v>6689</v>
      </c>
      <c r="G643" s="25">
        <v>44344</v>
      </c>
    </row>
    <row r="644" spans="1:7" x14ac:dyDescent="0.3">
      <c r="A644">
        <v>-33.025309999999998</v>
      </c>
      <c r="B644">
        <v>138.09735000000001</v>
      </c>
      <c r="C644" t="s">
        <v>6679</v>
      </c>
      <c r="D644">
        <v>140</v>
      </c>
      <c r="E644">
        <v>94</v>
      </c>
      <c r="F644" t="s">
        <v>6689</v>
      </c>
      <c r="G644" s="25">
        <v>44344</v>
      </c>
    </row>
    <row r="645" spans="1:7" x14ac:dyDescent="0.3">
      <c r="A645">
        <v>-33.025559999999999</v>
      </c>
      <c r="B645">
        <v>138.09889000000001</v>
      </c>
      <c r="C645" t="s">
        <v>6679</v>
      </c>
      <c r="D645">
        <v>181</v>
      </c>
      <c r="E645">
        <v>210</v>
      </c>
      <c r="F645" t="s">
        <v>6689</v>
      </c>
      <c r="G645" s="25">
        <v>44344</v>
      </c>
    </row>
    <row r="646" spans="1:7" x14ac:dyDescent="0.3">
      <c r="A646">
        <v>-33.025689999999997</v>
      </c>
      <c r="B646">
        <v>138.09784999999999</v>
      </c>
      <c r="C646" t="s">
        <v>6679</v>
      </c>
      <c r="D646">
        <v>126</v>
      </c>
      <c r="E646">
        <v>125</v>
      </c>
      <c r="F646" t="s">
        <v>6689</v>
      </c>
      <c r="G646" s="25">
        <v>44344</v>
      </c>
    </row>
    <row r="647" spans="1:7" x14ac:dyDescent="0.3">
      <c r="A647">
        <v>-33.025649999999999</v>
      </c>
      <c r="B647">
        <v>138.09735000000001</v>
      </c>
      <c r="C647" t="s">
        <v>6679</v>
      </c>
      <c r="D647">
        <v>173</v>
      </c>
      <c r="E647">
        <v>240</v>
      </c>
      <c r="F647" t="s">
        <v>6689</v>
      </c>
      <c r="G647" s="25">
        <v>44344</v>
      </c>
    </row>
    <row r="648" spans="1:7" x14ac:dyDescent="0.3">
      <c r="A648">
        <v>-33.025660000000002</v>
      </c>
      <c r="B648">
        <v>138.09743</v>
      </c>
      <c r="C648" t="s">
        <v>6679</v>
      </c>
      <c r="D648">
        <v>242</v>
      </c>
      <c r="E648">
        <v>220</v>
      </c>
      <c r="F648" t="s">
        <v>6689</v>
      </c>
      <c r="G648" s="25">
        <v>44344</v>
      </c>
    </row>
    <row r="649" spans="1:7" x14ac:dyDescent="0.3">
      <c r="A649">
        <v>-33.025660000000002</v>
      </c>
      <c r="B649">
        <v>138.09743</v>
      </c>
      <c r="C649" t="s">
        <v>6679</v>
      </c>
      <c r="D649">
        <v>192</v>
      </c>
      <c r="E649">
        <v>118</v>
      </c>
      <c r="F649" t="s">
        <v>6689</v>
      </c>
      <c r="G649" s="25">
        <v>44344</v>
      </c>
    </row>
    <row r="650" spans="1:7" x14ac:dyDescent="0.3">
      <c r="A650">
        <v>-33.025660000000002</v>
      </c>
      <c r="B650">
        <v>138.09741</v>
      </c>
      <c r="C650" t="s">
        <v>6679</v>
      </c>
      <c r="D650">
        <v>170</v>
      </c>
      <c r="E650">
        <v>64</v>
      </c>
      <c r="F650" t="s">
        <v>6689</v>
      </c>
      <c r="G650" s="25">
        <v>44344</v>
      </c>
    </row>
    <row r="651" spans="1:7" x14ac:dyDescent="0.3">
      <c r="A651">
        <v>-33.02563</v>
      </c>
      <c r="B651">
        <v>138.09753000000001</v>
      </c>
      <c r="C651" t="s">
        <v>6679</v>
      </c>
      <c r="D651">
        <v>158</v>
      </c>
      <c r="E651">
        <v>90</v>
      </c>
      <c r="F651" t="s">
        <v>6689</v>
      </c>
      <c r="G651" s="25">
        <v>44344</v>
      </c>
    </row>
    <row r="652" spans="1:7" x14ac:dyDescent="0.3">
      <c r="A652">
        <v>-33.025620000000004</v>
      </c>
      <c r="B652">
        <v>138.09952000000001</v>
      </c>
      <c r="C652" t="s">
        <v>6679</v>
      </c>
      <c r="D652">
        <v>206</v>
      </c>
      <c r="E652">
        <v>216</v>
      </c>
      <c r="F652" t="s">
        <v>6689</v>
      </c>
      <c r="G652" s="25">
        <v>44344</v>
      </c>
    </row>
    <row r="653" spans="1:7" x14ac:dyDescent="0.3">
      <c r="A653">
        <v>-33.025620000000004</v>
      </c>
      <c r="B653">
        <v>138.09761</v>
      </c>
      <c r="C653" t="s">
        <v>6679</v>
      </c>
      <c r="D653">
        <v>200</v>
      </c>
      <c r="E653">
        <v>163</v>
      </c>
      <c r="F653" t="s">
        <v>6689</v>
      </c>
      <c r="G653" s="25">
        <v>44344</v>
      </c>
    </row>
    <row r="654" spans="1:7" x14ac:dyDescent="0.3">
      <c r="A654">
        <v>-33.025709999999997</v>
      </c>
      <c r="B654">
        <v>138.09727000000001</v>
      </c>
      <c r="C654" t="s">
        <v>6679</v>
      </c>
      <c r="D654">
        <v>85</v>
      </c>
      <c r="E654">
        <v>121</v>
      </c>
      <c r="F654" t="s">
        <v>6689</v>
      </c>
      <c r="G654" s="25">
        <v>44344</v>
      </c>
    </row>
    <row r="655" spans="1:7" x14ac:dyDescent="0.3">
      <c r="A655">
        <v>-33.02572</v>
      </c>
      <c r="B655">
        <v>138.09778</v>
      </c>
      <c r="C655" t="s">
        <v>6679</v>
      </c>
      <c r="D655">
        <v>250</v>
      </c>
      <c r="E655">
        <v>240</v>
      </c>
      <c r="F655" t="s">
        <v>6689</v>
      </c>
      <c r="G655" s="25">
        <v>44344</v>
      </c>
    </row>
    <row r="656" spans="1:7" x14ac:dyDescent="0.3">
      <c r="A656">
        <v>-33.025700000000001</v>
      </c>
      <c r="B656">
        <v>138.09774999999999</v>
      </c>
      <c r="C656" t="s">
        <v>6679</v>
      </c>
      <c r="D656">
        <v>167</v>
      </c>
      <c r="E656">
        <v>142</v>
      </c>
      <c r="F656" t="s">
        <v>6689</v>
      </c>
      <c r="G656" s="25">
        <v>44344</v>
      </c>
    </row>
    <row r="657" spans="1:7" x14ac:dyDescent="0.3">
      <c r="A657">
        <v>-33.025689999999997</v>
      </c>
      <c r="B657">
        <v>138.09778</v>
      </c>
      <c r="C657" t="s">
        <v>6679</v>
      </c>
      <c r="D657">
        <v>106</v>
      </c>
      <c r="E657">
        <v>40</v>
      </c>
      <c r="F657" t="s">
        <v>6689</v>
      </c>
      <c r="G657" s="25">
        <v>44344</v>
      </c>
    </row>
    <row r="658" spans="1:7" x14ac:dyDescent="0.3">
      <c r="A658">
        <v>-33.025689999999997</v>
      </c>
      <c r="B658">
        <v>138.09778</v>
      </c>
      <c r="C658" t="s">
        <v>6679</v>
      </c>
      <c r="D658">
        <v>91</v>
      </c>
      <c r="E658">
        <v>70</v>
      </c>
      <c r="F658" t="s">
        <v>6689</v>
      </c>
      <c r="G658" s="25">
        <v>44344</v>
      </c>
    </row>
    <row r="659" spans="1:7" x14ac:dyDescent="0.3">
      <c r="A659">
        <v>-33.025700000000001</v>
      </c>
      <c r="B659">
        <v>138.09772000000001</v>
      </c>
      <c r="C659" t="s">
        <v>6679</v>
      </c>
      <c r="D659">
        <v>137</v>
      </c>
      <c r="E659">
        <v>57</v>
      </c>
      <c r="F659" t="s">
        <v>6689</v>
      </c>
      <c r="G659" s="25">
        <v>44344</v>
      </c>
    </row>
    <row r="660" spans="1:7" x14ac:dyDescent="0.3">
      <c r="A660">
        <v>-33.025700000000001</v>
      </c>
      <c r="B660">
        <v>138.09772000000001</v>
      </c>
      <c r="C660" t="s">
        <v>6679</v>
      </c>
      <c r="D660">
        <v>131</v>
      </c>
      <c r="E660">
        <v>119</v>
      </c>
      <c r="F660" t="s">
        <v>6689</v>
      </c>
      <c r="G660" s="25">
        <v>44344</v>
      </c>
    </row>
    <row r="661" spans="1:7" x14ac:dyDescent="0.3">
      <c r="A661">
        <v>-33.02563</v>
      </c>
      <c r="B661">
        <v>138.09775999999999</v>
      </c>
      <c r="C661" t="s">
        <v>6679</v>
      </c>
      <c r="D661">
        <v>212</v>
      </c>
      <c r="E661">
        <v>135</v>
      </c>
      <c r="F661" t="s">
        <v>6689</v>
      </c>
      <c r="G661" s="25">
        <v>44344</v>
      </c>
    </row>
    <row r="662" spans="1:7" x14ac:dyDescent="0.3">
      <c r="A662">
        <v>-33.025640000000003</v>
      </c>
      <c r="B662">
        <v>138.0977</v>
      </c>
      <c r="C662" t="s">
        <v>6679</v>
      </c>
      <c r="D662">
        <v>180</v>
      </c>
      <c r="E662">
        <v>185</v>
      </c>
      <c r="F662" t="s">
        <v>6689</v>
      </c>
      <c r="G662" s="25">
        <v>44344</v>
      </c>
    </row>
    <row r="663" spans="1:7" x14ac:dyDescent="0.3">
      <c r="A663">
        <v>-33.02563</v>
      </c>
      <c r="B663">
        <v>138.09769</v>
      </c>
      <c r="C663" t="s">
        <v>6679</v>
      </c>
      <c r="D663">
        <v>192</v>
      </c>
      <c r="E663">
        <v>144</v>
      </c>
      <c r="F663" t="s">
        <v>6689</v>
      </c>
      <c r="G663" s="25">
        <v>44344</v>
      </c>
    </row>
    <row r="664" spans="1:7" x14ac:dyDescent="0.3">
      <c r="A664">
        <v>-33.025640000000003</v>
      </c>
      <c r="B664">
        <v>138.09769</v>
      </c>
      <c r="C664" t="s">
        <v>6679</v>
      </c>
      <c r="D664">
        <v>213</v>
      </c>
      <c r="E664">
        <v>40</v>
      </c>
      <c r="F664" t="s">
        <v>6689</v>
      </c>
      <c r="G664" s="25">
        <v>44344</v>
      </c>
    </row>
    <row r="665" spans="1:7" x14ac:dyDescent="0.3">
      <c r="A665">
        <v>-33.025640000000003</v>
      </c>
      <c r="B665">
        <v>138.09769</v>
      </c>
      <c r="C665" t="s">
        <v>6679</v>
      </c>
      <c r="D665">
        <v>147</v>
      </c>
      <c r="E665">
        <v>43</v>
      </c>
      <c r="F665" t="s">
        <v>6689</v>
      </c>
      <c r="G665" s="25">
        <v>44344</v>
      </c>
    </row>
    <row r="666" spans="1:7" x14ac:dyDescent="0.3">
      <c r="A666">
        <v>-33.025640000000003</v>
      </c>
      <c r="B666">
        <v>138.09769</v>
      </c>
      <c r="C666" t="s">
        <v>6679</v>
      </c>
      <c r="D666">
        <v>186</v>
      </c>
      <c r="E666">
        <v>132</v>
      </c>
      <c r="F666" t="s">
        <v>6689</v>
      </c>
      <c r="G666" s="25">
        <v>44344</v>
      </c>
    </row>
    <row r="667" spans="1:7" x14ac:dyDescent="0.3">
      <c r="A667">
        <v>-33.025649999999999</v>
      </c>
      <c r="B667">
        <v>138.09765999999999</v>
      </c>
      <c r="C667" t="s">
        <v>6679</v>
      </c>
      <c r="D667">
        <v>134</v>
      </c>
      <c r="E667">
        <v>146</v>
      </c>
      <c r="F667" t="s">
        <v>6689</v>
      </c>
      <c r="G667" s="25">
        <v>44344</v>
      </c>
    </row>
    <row r="668" spans="1:7" x14ac:dyDescent="0.3">
      <c r="A668">
        <v>-33.025649999999999</v>
      </c>
      <c r="B668">
        <v>138.09765999999999</v>
      </c>
      <c r="C668" t="s">
        <v>6679</v>
      </c>
      <c r="D668">
        <v>140</v>
      </c>
      <c r="E668">
        <v>55</v>
      </c>
      <c r="F668" t="s">
        <v>6689</v>
      </c>
      <c r="G668" s="25">
        <v>44344</v>
      </c>
    </row>
    <row r="669" spans="1:7" x14ac:dyDescent="0.3">
      <c r="A669">
        <v>-33.025680000000001</v>
      </c>
      <c r="B669">
        <v>138.09761</v>
      </c>
      <c r="C669" t="s">
        <v>6679</v>
      </c>
      <c r="D669">
        <v>163</v>
      </c>
      <c r="E669">
        <v>1157</v>
      </c>
      <c r="F669" t="s">
        <v>6689</v>
      </c>
      <c r="G669" s="25">
        <v>44344</v>
      </c>
    </row>
    <row r="670" spans="1:7" x14ac:dyDescent="0.3">
      <c r="A670">
        <v>-33.025689999999997</v>
      </c>
      <c r="B670">
        <v>138.09763000000001</v>
      </c>
      <c r="C670" t="s">
        <v>6679</v>
      </c>
      <c r="D670">
        <v>200</v>
      </c>
      <c r="E670">
        <v>151</v>
      </c>
      <c r="F670" t="s">
        <v>6689</v>
      </c>
      <c r="G670" s="25">
        <v>44344</v>
      </c>
    </row>
    <row r="671" spans="1:7" x14ac:dyDescent="0.3">
      <c r="A671">
        <v>-33.025689999999997</v>
      </c>
      <c r="B671">
        <v>138.09743</v>
      </c>
      <c r="C671" t="s">
        <v>6679</v>
      </c>
      <c r="D671">
        <v>160</v>
      </c>
      <c r="E671">
        <v>183</v>
      </c>
      <c r="F671" t="s">
        <v>6689</v>
      </c>
      <c r="G671" s="25">
        <v>44344</v>
      </c>
    </row>
    <row r="672" spans="1:7" x14ac:dyDescent="0.3">
      <c r="A672">
        <v>-33.025750000000002</v>
      </c>
      <c r="B672">
        <v>138.09781000000001</v>
      </c>
      <c r="C672" t="s">
        <v>6679</v>
      </c>
      <c r="D672">
        <v>179</v>
      </c>
      <c r="E672">
        <v>100</v>
      </c>
      <c r="F672" t="s">
        <v>6689</v>
      </c>
      <c r="G672" s="25">
        <v>44344</v>
      </c>
    </row>
    <row r="673" spans="1:7" x14ac:dyDescent="0.3">
      <c r="A673">
        <v>-33.025709999999997</v>
      </c>
      <c r="B673">
        <v>138.09791999999999</v>
      </c>
      <c r="C673" t="s">
        <v>6679</v>
      </c>
      <c r="D673">
        <v>182</v>
      </c>
      <c r="E673">
        <v>83</v>
      </c>
      <c r="F673" t="s">
        <v>6689</v>
      </c>
      <c r="G673" s="25">
        <v>44344</v>
      </c>
    </row>
    <row r="674" spans="1:7" x14ac:dyDescent="0.3">
      <c r="A674">
        <v>-33.025559999999999</v>
      </c>
      <c r="B674">
        <v>138.09800999999999</v>
      </c>
      <c r="C674" t="s">
        <v>6679</v>
      </c>
      <c r="D674">
        <v>198</v>
      </c>
      <c r="E674">
        <v>125</v>
      </c>
      <c r="F674" t="s">
        <v>6689</v>
      </c>
      <c r="G674" s="25">
        <v>44344</v>
      </c>
    </row>
    <row r="675" spans="1:7" x14ac:dyDescent="0.3">
      <c r="A675">
        <v>-33.025599999999997</v>
      </c>
      <c r="B675">
        <v>138.0976</v>
      </c>
      <c r="C675" t="s">
        <v>6679</v>
      </c>
      <c r="D675">
        <v>198</v>
      </c>
      <c r="E675">
        <v>107</v>
      </c>
      <c r="F675" t="s">
        <v>6689</v>
      </c>
      <c r="G675" s="25">
        <v>44344</v>
      </c>
    </row>
    <row r="676" spans="1:7" x14ac:dyDescent="0.3">
      <c r="A676">
        <v>-33.025599999999997</v>
      </c>
      <c r="B676">
        <v>138.0976</v>
      </c>
      <c r="C676" t="s">
        <v>6679</v>
      </c>
      <c r="D676">
        <v>141</v>
      </c>
      <c r="E676">
        <v>104</v>
      </c>
      <c r="F676" t="s">
        <v>6689</v>
      </c>
      <c r="G676" s="25">
        <v>44344</v>
      </c>
    </row>
    <row r="677" spans="1:7" x14ac:dyDescent="0.3">
      <c r="A677">
        <v>-33.025620000000004</v>
      </c>
      <c r="B677">
        <v>138.09796</v>
      </c>
      <c r="C677" t="s">
        <v>6679</v>
      </c>
      <c r="D677">
        <v>174</v>
      </c>
      <c r="E677">
        <v>137</v>
      </c>
      <c r="F677" t="s">
        <v>6689</v>
      </c>
      <c r="G677" s="25">
        <v>44344</v>
      </c>
    </row>
    <row r="678" spans="1:7" x14ac:dyDescent="0.3">
      <c r="A678">
        <v>-33.025579999999998</v>
      </c>
      <c r="B678">
        <v>138.09791999999999</v>
      </c>
      <c r="C678" t="s">
        <v>6679</v>
      </c>
      <c r="D678">
        <v>210</v>
      </c>
      <c r="E678">
        <v>175</v>
      </c>
      <c r="F678" t="s">
        <v>6689</v>
      </c>
      <c r="G678" s="25">
        <v>44344</v>
      </c>
    </row>
    <row r="679" spans="1:7" x14ac:dyDescent="0.3">
      <c r="A679">
        <v>-33.025649999999999</v>
      </c>
      <c r="B679">
        <v>138.09787</v>
      </c>
      <c r="C679" t="s">
        <v>6679</v>
      </c>
      <c r="D679">
        <v>139</v>
      </c>
      <c r="E679">
        <v>56</v>
      </c>
      <c r="F679" t="s">
        <v>6689</v>
      </c>
      <c r="G679" s="25">
        <v>44344</v>
      </c>
    </row>
    <row r="680" spans="1:7" x14ac:dyDescent="0.3">
      <c r="A680">
        <v>-33.02563</v>
      </c>
      <c r="B680">
        <v>138.09781000000001</v>
      </c>
      <c r="C680" t="s">
        <v>6679</v>
      </c>
      <c r="D680">
        <v>167</v>
      </c>
      <c r="E680">
        <v>95</v>
      </c>
      <c r="F680" t="s">
        <v>6689</v>
      </c>
      <c r="G680" s="25">
        <v>44344</v>
      </c>
    </row>
    <row r="681" spans="1:7" x14ac:dyDescent="0.3">
      <c r="A681">
        <v>-33.02563</v>
      </c>
      <c r="B681">
        <v>138.09781000000001</v>
      </c>
      <c r="C681" t="s">
        <v>6679</v>
      </c>
      <c r="D681">
        <v>132</v>
      </c>
      <c r="E681">
        <v>117</v>
      </c>
      <c r="F681" t="s">
        <v>6689</v>
      </c>
      <c r="G681" s="25">
        <v>44344</v>
      </c>
    </row>
    <row r="682" spans="1:7" x14ac:dyDescent="0.3">
      <c r="A682">
        <v>-33.025959999999998</v>
      </c>
      <c r="B682">
        <v>138.09714</v>
      </c>
      <c r="C682" t="s">
        <v>6679</v>
      </c>
      <c r="D682">
        <v>160</v>
      </c>
      <c r="E682">
        <v>123</v>
      </c>
      <c r="F682" t="s">
        <v>6689</v>
      </c>
      <c r="G682" s="25">
        <v>44344</v>
      </c>
    </row>
    <row r="683" spans="1:7" x14ac:dyDescent="0.3">
      <c r="A683">
        <v>-33.026000000000003</v>
      </c>
      <c r="B683">
        <v>138.09711999999999</v>
      </c>
      <c r="C683" t="s">
        <v>6679</v>
      </c>
      <c r="D683">
        <v>197</v>
      </c>
      <c r="E683">
        <v>178</v>
      </c>
      <c r="F683" t="s">
        <v>6689</v>
      </c>
      <c r="G683" s="25">
        <v>44344</v>
      </c>
    </row>
    <row r="684" spans="1:7" x14ac:dyDescent="0.3">
      <c r="A684">
        <v>-33.026000000000003</v>
      </c>
      <c r="B684">
        <v>138.09717000000001</v>
      </c>
      <c r="C684" t="s">
        <v>6679</v>
      </c>
      <c r="D684">
        <v>175</v>
      </c>
      <c r="E684">
        <v>81</v>
      </c>
      <c r="F684" t="s">
        <v>6689</v>
      </c>
      <c r="G684" s="25">
        <v>44344</v>
      </c>
    </row>
    <row r="685" spans="1:7" x14ac:dyDescent="0.3">
      <c r="A685">
        <v>-33.026040000000002</v>
      </c>
      <c r="B685">
        <v>138.09720999999999</v>
      </c>
      <c r="C685" t="s">
        <v>6679</v>
      </c>
      <c r="D685">
        <v>138</v>
      </c>
      <c r="E685">
        <v>80</v>
      </c>
      <c r="F685" t="s">
        <v>6689</v>
      </c>
      <c r="G685" s="25">
        <v>44344</v>
      </c>
    </row>
    <row r="686" spans="1:7" x14ac:dyDescent="0.3">
      <c r="A686">
        <v>-33.02599</v>
      </c>
      <c r="B686">
        <v>138.09732</v>
      </c>
      <c r="C686" t="s">
        <v>6679</v>
      </c>
      <c r="D686">
        <v>140</v>
      </c>
      <c r="E686">
        <v>118</v>
      </c>
      <c r="F686" t="s">
        <v>6689</v>
      </c>
      <c r="G686" s="25">
        <v>44344</v>
      </c>
    </row>
    <row r="687" spans="1:7" x14ac:dyDescent="0.3">
      <c r="A687">
        <v>-33.026139999999998</v>
      </c>
      <c r="B687">
        <v>138.09723</v>
      </c>
      <c r="C687" t="s">
        <v>6679</v>
      </c>
      <c r="D687">
        <v>192</v>
      </c>
      <c r="E687">
        <v>180</v>
      </c>
      <c r="F687" t="s">
        <v>6689</v>
      </c>
      <c r="G687" s="25">
        <v>44344</v>
      </c>
    </row>
    <row r="688" spans="1:7" x14ac:dyDescent="0.3">
      <c r="A688">
        <v>-33.026150000000001</v>
      </c>
      <c r="B688">
        <v>138.09710999999999</v>
      </c>
      <c r="C688" t="s">
        <v>6679</v>
      </c>
      <c r="D688">
        <v>155</v>
      </c>
      <c r="E688">
        <v>176</v>
      </c>
      <c r="F688" t="s">
        <v>6689</v>
      </c>
      <c r="G688" s="25">
        <v>44344</v>
      </c>
    </row>
    <row r="689" spans="1:7" x14ac:dyDescent="0.3">
      <c r="A689">
        <v>-33.02617</v>
      </c>
      <c r="B689">
        <v>138.09743</v>
      </c>
      <c r="C689" t="s">
        <v>6679</v>
      </c>
      <c r="D689">
        <v>140</v>
      </c>
      <c r="E689">
        <v>127</v>
      </c>
      <c r="F689" t="s">
        <v>6689</v>
      </c>
      <c r="G689" s="25">
        <v>44344</v>
      </c>
    </row>
    <row r="690" spans="1:7" x14ac:dyDescent="0.3">
      <c r="A690">
        <v>-33.025779999999997</v>
      </c>
      <c r="B690">
        <v>138.09755999999999</v>
      </c>
      <c r="C690" t="s">
        <v>6679</v>
      </c>
      <c r="D690">
        <v>127</v>
      </c>
      <c r="E690">
        <v>188</v>
      </c>
      <c r="F690" t="s">
        <v>6689</v>
      </c>
      <c r="G690" s="25">
        <v>44344</v>
      </c>
    </row>
    <row r="691" spans="1:7" x14ac:dyDescent="0.3">
      <c r="A691">
        <v>-33.025829999999999</v>
      </c>
      <c r="B691">
        <v>138.09743</v>
      </c>
      <c r="C691" t="s">
        <v>6679</v>
      </c>
      <c r="D691">
        <v>145</v>
      </c>
      <c r="E691">
        <v>155</v>
      </c>
      <c r="F691" t="s">
        <v>6689</v>
      </c>
      <c r="G691" s="25">
        <v>44344</v>
      </c>
    </row>
    <row r="692" spans="1:7" x14ac:dyDescent="0.3">
      <c r="A692">
        <v>-33.025959999999998</v>
      </c>
      <c r="B692">
        <v>138.09779</v>
      </c>
      <c r="C692" t="s">
        <v>6679</v>
      </c>
      <c r="D692">
        <v>112</v>
      </c>
      <c r="E692">
        <v>11</v>
      </c>
      <c r="F692" t="s">
        <v>6689</v>
      </c>
      <c r="G692" s="25">
        <v>44344</v>
      </c>
    </row>
    <row r="693" spans="1:7" x14ac:dyDescent="0.3">
      <c r="A693">
        <v>-33.025593999999998</v>
      </c>
      <c r="B693">
        <v>138097778</v>
      </c>
      <c r="C693" t="s">
        <v>6679</v>
      </c>
      <c r="D693">
        <v>115</v>
      </c>
      <c r="E693">
        <v>189</v>
      </c>
      <c r="F693" t="s">
        <v>6689</v>
      </c>
      <c r="G693" s="25">
        <v>44344</v>
      </c>
    </row>
    <row r="694" spans="1:7" x14ac:dyDescent="0.3">
      <c r="A694">
        <v>-33.025039999999997</v>
      </c>
      <c r="B694">
        <v>138.09682000000001</v>
      </c>
      <c r="C694" t="s">
        <v>6680</v>
      </c>
      <c r="D694">
        <v>108</v>
      </c>
      <c r="E694">
        <v>62</v>
      </c>
      <c r="F694" t="s">
        <v>6689</v>
      </c>
      <c r="G694" s="25">
        <v>44344</v>
      </c>
    </row>
    <row r="695" spans="1:7" x14ac:dyDescent="0.3">
      <c r="A695">
        <v>-33.024909999999998</v>
      </c>
      <c r="B695">
        <v>138.09714</v>
      </c>
      <c r="C695" t="s">
        <v>6680</v>
      </c>
      <c r="D695">
        <v>87</v>
      </c>
      <c r="E695">
        <v>39</v>
      </c>
      <c r="F695" t="s">
        <v>6689</v>
      </c>
      <c r="G695" s="25">
        <v>44344</v>
      </c>
    </row>
    <row r="696" spans="1:7" x14ac:dyDescent="0.3">
      <c r="A696">
        <v>-33.020499999999998</v>
      </c>
      <c r="B696">
        <v>138.09726000000001</v>
      </c>
      <c r="C696" t="s">
        <v>6680</v>
      </c>
      <c r="D696">
        <v>173</v>
      </c>
      <c r="E696">
        <v>145</v>
      </c>
      <c r="F696" t="s">
        <v>6689</v>
      </c>
      <c r="G696" s="25">
        <v>44344</v>
      </c>
    </row>
    <row r="697" spans="1:7" x14ac:dyDescent="0.3">
      <c r="A697">
        <v>-33.025089999999999</v>
      </c>
      <c r="B697">
        <v>138.09724</v>
      </c>
      <c r="C697" t="s">
        <v>6680</v>
      </c>
      <c r="D697">
        <v>138</v>
      </c>
      <c r="E697">
        <v>74</v>
      </c>
      <c r="F697" t="s">
        <v>6689</v>
      </c>
      <c r="G697" s="25">
        <v>44344</v>
      </c>
    </row>
    <row r="698" spans="1:7" x14ac:dyDescent="0.3">
      <c r="A698">
        <v>-33.024889999999999</v>
      </c>
      <c r="B698">
        <v>138.09734</v>
      </c>
      <c r="C698" t="s">
        <v>6680</v>
      </c>
      <c r="D698">
        <v>141</v>
      </c>
      <c r="E698">
        <v>155</v>
      </c>
      <c r="F698" t="s">
        <v>6689</v>
      </c>
      <c r="G698" s="25">
        <v>44344</v>
      </c>
    </row>
    <row r="699" spans="1:7" x14ac:dyDescent="0.3">
      <c r="A699">
        <v>-33.024889999999999</v>
      </c>
      <c r="B699">
        <v>138.09734</v>
      </c>
      <c r="C699" t="s">
        <v>6680</v>
      </c>
      <c r="D699">
        <v>154</v>
      </c>
      <c r="E699">
        <v>87</v>
      </c>
      <c r="F699" t="s">
        <v>6689</v>
      </c>
      <c r="G699" s="25">
        <v>44344</v>
      </c>
    </row>
    <row r="700" spans="1:7" x14ac:dyDescent="0.3">
      <c r="A700">
        <v>-33.025060000000003</v>
      </c>
      <c r="B700">
        <v>138.09746999999999</v>
      </c>
      <c r="C700" t="s">
        <v>6680</v>
      </c>
      <c r="D700">
        <v>40</v>
      </c>
      <c r="E700">
        <v>16</v>
      </c>
      <c r="F700" t="s">
        <v>6689</v>
      </c>
      <c r="G700" s="25">
        <v>44344</v>
      </c>
    </row>
    <row r="701" spans="1:7" x14ac:dyDescent="0.3">
      <c r="A701">
        <v>-33.025309999999998</v>
      </c>
      <c r="B701">
        <v>138.09735000000001</v>
      </c>
      <c r="C701" t="s">
        <v>6680</v>
      </c>
      <c r="D701">
        <v>93</v>
      </c>
      <c r="E701">
        <v>55</v>
      </c>
      <c r="F701" t="s">
        <v>6689</v>
      </c>
      <c r="G701" s="25">
        <v>44344</v>
      </c>
    </row>
    <row r="702" spans="1:7" x14ac:dyDescent="0.3">
      <c r="A702">
        <v>-33.025309999999998</v>
      </c>
      <c r="B702">
        <v>138.09735000000001</v>
      </c>
      <c r="C702" t="s">
        <v>6680</v>
      </c>
      <c r="D702">
        <v>77</v>
      </c>
      <c r="E702">
        <v>38</v>
      </c>
      <c r="F702" t="s">
        <v>6689</v>
      </c>
      <c r="G702" s="25">
        <v>44344</v>
      </c>
    </row>
    <row r="703" spans="1:7" x14ac:dyDescent="0.3">
      <c r="A703">
        <v>-33.025590000000001</v>
      </c>
      <c r="B703">
        <v>138.97730000000001</v>
      </c>
      <c r="C703" t="s">
        <v>6680</v>
      </c>
      <c r="D703">
        <v>134</v>
      </c>
      <c r="E703">
        <v>86</v>
      </c>
      <c r="F703" t="s">
        <v>6689</v>
      </c>
      <c r="G703" s="25">
        <v>44344</v>
      </c>
    </row>
    <row r="704" spans="1:7" x14ac:dyDescent="0.3">
      <c r="A704">
        <v>-33.025590000000001</v>
      </c>
      <c r="B704">
        <v>138.97730000000001</v>
      </c>
      <c r="C704" t="s">
        <v>6680</v>
      </c>
      <c r="D704">
        <v>129</v>
      </c>
      <c r="E704">
        <v>61</v>
      </c>
      <c r="F704" t="s">
        <v>6689</v>
      </c>
      <c r="G704" s="25">
        <v>44344</v>
      </c>
    </row>
    <row r="705" spans="1:7" x14ac:dyDescent="0.3">
      <c r="A705">
        <v>-33.025590000000001</v>
      </c>
      <c r="B705">
        <v>138.97730000000001</v>
      </c>
      <c r="C705" t="s">
        <v>6680</v>
      </c>
      <c r="D705">
        <v>151</v>
      </c>
      <c r="E705">
        <v>73</v>
      </c>
      <c r="F705" t="s">
        <v>6689</v>
      </c>
      <c r="G705" s="25">
        <v>44344</v>
      </c>
    </row>
    <row r="706" spans="1:7" x14ac:dyDescent="0.3">
      <c r="A706">
        <v>-33.02561</v>
      </c>
      <c r="B706">
        <v>138.09775999999999</v>
      </c>
      <c r="C706" t="s">
        <v>6680</v>
      </c>
      <c r="D706">
        <v>142</v>
      </c>
      <c r="E706">
        <v>130</v>
      </c>
      <c r="F706" t="s">
        <v>6689</v>
      </c>
      <c r="G706" s="25">
        <v>44344</v>
      </c>
    </row>
    <row r="707" spans="1:7" x14ac:dyDescent="0.3">
      <c r="A707">
        <v>-33.097760000000001</v>
      </c>
      <c r="B707">
        <v>138.09781000000001</v>
      </c>
      <c r="C707" t="s">
        <v>6680</v>
      </c>
      <c r="D707">
        <v>134</v>
      </c>
      <c r="E707">
        <v>179</v>
      </c>
      <c r="F707" t="s">
        <v>6689</v>
      </c>
      <c r="G707" s="25">
        <v>44344</v>
      </c>
    </row>
    <row r="708" spans="1:7" x14ac:dyDescent="0.3">
      <c r="A708">
        <v>-33.025579999999998</v>
      </c>
      <c r="B708">
        <v>138.09781000000001</v>
      </c>
      <c r="C708" t="s">
        <v>6680</v>
      </c>
      <c r="D708">
        <v>180</v>
      </c>
      <c r="E708">
        <v>156</v>
      </c>
      <c r="F708" t="s">
        <v>6689</v>
      </c>
      <c r="G708" s="25">
        <v>44344</v>
      </c>
    </row>
    <row r="709" spans="1:7" x14ac:dyDescent="0.3">
      <c r="A709">
        <v>-33.025587999999999</v>
      </c>
      <c r="B709">
        <v>138.097084</v>
      </c>
      <c r="C709" t="s">
        <v>6680</v>
      </c>
      <c r="D709">
        <v>157</v>
      </c>
      <c r="E709">
        <v>83</v>
      </c>
      <c r="F709" t="s">
        <v>6689</v>
      </c>
      <c r="G709" s="25">
        <v>44344</v>
      </c>
    </row>
    <row r="710" spans="1:7" x14ac:dyDescent="0.3">
      <c r="A710">
        <v>-33.025649999999999</v>
      </c>
      <c r="B710">
        <v>138.09737000000001</v>
      </c>
      <c r="C710" t="s">
        <v>6680</v>
      </c>
      <c r="D710">
        <v>152</v>
      </c>
      <c r="E710">
        <v>170</v>
      </c>
      <c r="F710" t="s">
        <v>6689</v>
      </c>
      <c r="G710" s="25">
        <v>44344</v>
      </c>
    </row>
    <row r="711" spans="1:7" x14ac:dyDescent="0.3">
      <c r="A711">
        <v>-33.025620000000004</v>
      </c>
      <c r="B711">
        <v>138.09735000000001</v>
      </c>
      <c r="C711" t="s">
        <v>6680</v>
      </c>
      <c r="D711">
        <v>183</v>
      </c>
      <c r="E711">
        <v>195</v>
      </c>
      <c r="F711" t="s">
        <v>6689</v>
      </c>
      <c r="G711" s="25">
        <v>44344</v>
      </c>
    </row>
    <row r="712" spans="1:7" x14ac:dyDescent="0.3">
      <c r="A712">
        <v>-33.025669999999998</v>
      </c>
      <c r="B712">
        <v>138.09735000000001</v>
      </c>
      <c r="C712" t="s">
        <v>6680</v>
      </c>
      <c r="D712">
        <v>181</v>
      </c>
      <c r="E712">
        <v>257</v>
      </c>
      <c r="F712" t="s">
        <v>6689</v>
      </c>
      <c r="G712" s="25">
        <v>44344</v>
      </c>
    </row>
    <row r="713" spans="1:7" x14ac:dyDescent="0.3">
      <c r="A713">
        <v>-33.025660000000002</v>
      </c>
      <c r="B713">
        <v>138.09741</v>
      </c>
      <c r="C713" t="s">
        <v>6680</v>
      </c>
      <c r="D713">
        <v>265</v>
      </c>
      <c r="E713">
        <v>200</v>
      </c>
      <c r="F713" t="s">
        <v>6689</v>
      </c>
      <c r="G713" s="25">
        <v>44344</v>
      </c>
    </row>
    <row r="714" spans="1:7" x14ac:dyDescent="0.3">
      <c r="A714">
        <v>-33.025660000000002</v>
      </c>
      <c r="B714">
        <v>138.09741</v>
      </c>
      <c r="C714" t="s">
        <v>6680</v>
      </c>
      <c r="D714">
        <v>180</v>
      </c>
      <c r="E714">
        <v>174</v>
      </c>
      <c r="F714" t="s">
        <v>6689</v>
      </c>
      <c r="G714" s="25">
        <v>44344</v>
      </c>
    </row>
    <row r="715" spans="1:7" x14ac:dyDescent="0.3">
      <c r="A715">
        <v>-33.025570000000002</v>
      </c>
      <c r="B715">
        <v>138.09748999999999</v>
      </c>
      <c r="C715" t="s">
        <v>6680</v>
      </c>
      <c r="D715">
        <v>199</v>
      </c>
      <c r="E715">
        <v>164</v>
      </c>
      <c r="F715" t="s">
        <v>6689</v>
      </c>
      <c r="G715" s="25">
        <v>44344</v>
      </c>
    </row>
    <row r="716" spans="1:7" x14ac:dyDescent="0.3">
      <c r="A716">
        <v>-33.02563</v>
      </c>
      <c r="B716">
        <v>138.09753000000001</v>
      </c>
      <c r="C716" t="s">
        <v>6680</v>
      </c>
      <c r="D716">
        <v>110</v>
      </c>
      <c r="E716">
        <v>83</v>
      </c>
      <c r="F716" t="s">
        <v>6689</v>
      </c>
      <c r="G716" s="25">
        <v>44344</v>
      </c>
    </row>
    <row r="717" spans="1:7" x14ac:dyDescent="0.3">
      <c r="A717">
        <v>-33.02563</v>
      </c>
      <c r="B717">
        <v>138.09752</v>
      </c>
      <c r="C717" t="s">
        <v>6680</v>
      </c>
      <c r="D717">
        <v>174</v>
      </c>
      <c r="E717">
        <v>87</v>
      </c>
      <c r="F717" t="s">
        <v>6689</v>
      </c>
      <c r="G717" s="25">
        <v>44344</v>
      </c>
    </row>
    <row r="718" spans="1:7" x14ac:dyDescent="0.3">
      <c r="A718">
        <v>-33.025599999999997</v>
      </c>
      <c r="B718">
        <v>138.09757999999999</v>
      </c>
      <c r="C718" t="s">
        <v>6680</v>
      </c>
      <c r="D718">
        <v>162</v>
      </c>
      <c r="E718">
        <v>78</v>
      </c>
      <c r="F718" t="s">
        <v>6689</v>
      </c>
      <c r="G718" s="25">
        <v>44344</v>
      </c>
    </row>
    <row r="719" spans="1:7" x14ac:dyDescent="0.3">
      <c r="A719">
        <v>-33.02561</v>
      </c>
      <c r="B719">
        <v>138.09766999999999</v>
      </c>
      <c r="C719" t="s">
        <v>6680</v>
      </c>
      <c r="D719">
        <v>102</v>
      </c>
      <c r="E719">
        <v>70</v>
      </c>
      <c r="F719" t="s">
        <v>6689</v>
      </c>
      <c r="G719" s="25">
        <v>44344</v>
      </c>
    </row>
    <row r="720" spans="1:7" x14ac:dyDescent="0.3">
      <c r="A720">
        <v>-33.025700000000001</v>
      </c>
      <c r="B720">
        <v>138.09726000000001</v>
      </c>
      <c r="C720" t="s">
        <v>6680</v>
      </c>
      <c r="D720">
        <v>118</v>
      </c>
      <c r="E720">
        <v>95</v>
      </c>
      <c r="F720" t="s">
        <v>6689</v>
      </c>
      <c r="G720" s="25">
        <v>44344</v>
      </c>
    </row>
    <row r="721" spans="1:7" x14ac:dyDescent="0.3">
      <c r="A721">
        <v>-33.025950000000002</v>
      </c>
      <c r="B721">
        <v>138.09734</v>
      </c>
      <c r="C721" t="s">
        <v>6680</v>
      </c>
      <c r="D721">
        <v>102</v>
      </c>
      <c r="E721">
        <v>51</v>
      </c>
      <c r="F721" t="s">
        <v>6689</v>
      </c>
      <c r="G721" s="25">
        <v>44344</v>
      </c>
    </row>
    <row r="722" spans="1:7" x14ac:dyDescent="0.3">
      <c r="A722">
        <v>-33.025950000000002</v>
      </c>
      <c r="B722">
        <v>138.09730999999999</v>
      </c>
      <c r="C722" t="s">
        <v>6680</v>
      </c>
      <c r="D722">
        <v>153</v>
      </c>
      <c r="E722">
        <v>61</v>
      </c>
      <c r="F722" t="s">
        <v>6689</v>
      </c>
      <c r="G722" s="25">
        <v>44344</v>
      </c>
    </row>
    <row r="723" spans="1:7" x14ac:dyDescent="0.3">
      <c r="A723">
        <v>-33.025959999999998</v>
      </c>
      <c r="B723">
        <v>138.09757999999999</v>
      </c>
      <c r="C723" t="s">
        <v>6680</v>
      </c>
      <c r="D723">
        <v>130</v>
      </c>
      <c r="E723">
        <v>110</v>
      </c>
      <c r="F723" t="s">
        <v>6689</v>
      </c>
      <c r="G723" s="25">
        <v>44344</v>
      </c>
    </row>
    <row r="724" spans="1:7" x14ac:dyDescent="0.3">
      <c r="A724">
        <v>-33.025889999999997</v>
      </c>
      <c r="B724">
        <v>138.0977</v>
      </c>
      <c r="C724" t="s">
        <v>6680</v>
      </c>
      <c r="D724">
        <v>135</v>
      </c>
      <c r="E724">
        <v>205</v>
      </c>
      <c r="F724" t="s">
        <v>6689</v>
      </c>
      <c r="G724" s="25">
        <v>44344</v>
      </c>
    </row>
    <row r="725" spans="1:7" x14ac:dyDescent="0.3">
      <c r="A725">
        <v>-33.025640000000003</v>
      </c>
      <c r="B725">
        <v>138.0977</v>
      </c>
      <c r="C725" t="s">
        <v>6680</v>
      </c>
      <c r="D725">
        <v>117</v>
      </c>
      <c r="E725">
        <v>164</v>
      </c>
      <c r="F725" t="s">
        <v>6689</v>
      </c>
      <c r="G725" s="25">
        <v>44344</v>
      </c>
    </row>
    <row r="726" spans="1:7" x14ac:dyDescent="0.3">
      <c r="A726">
        <v>-33.025640000000003</v>
      </c>
      <c r="B726">
        <v>138.09769</v>
      </c>
      <c r="C726" t="s">
        <v>6680</v>
      </c>
      <c r="D726">
        <v>147</v>
      </c>
      <c r="E726">
        <v>82</v>
      </c>
      <c r="F726" t="s">
        <v>6689</v>
      </c>
      <c r="G726" s="25">
        <v>44344</v>
      </c>
    </row>
    <row r="727" spans="1:7" x14ac:dyDescent="0.3">
      <c r="A727">
        <v>-33.025640000000003</v>
      </c>
      <c r="B727">
        <v>138.09769</v>
      </c>
      <c r="C727" t="s">
        <v>6680</v>
      </c>
      <c r="D727">
        <v>122</v>
      </c>
      <c r="E727">
        <v>52</v>
      </c>
      <c r="F727" t="s">
        <v>6689</v>
      </c>
      <c r="G727" s="25">
        <v>44344</v>
      </c>
    </row>
    <row r="728" spans="1:7" x14ac:dyDescent="0.3">
      <c r="A728">
        <v>-33.025640000000003</v>
      </c>
      <c r="B728">
        <v>138.09769</v>
      </c>
      <c r="C728" t="s">
        <v>6680</v>
      </c>
      <c r="D728">
        <v>134</v>
      </c>
      <c r="E728">
        <v>112</v>
      </c>
      <c r="F728" t="s">
        <v>6689</v>
      </c>
      <c r="G728" s="25">
        <v>44344</v>
      </c>
    </row>
    <row r="729" spans="1:7" x14ac:dyDescent="0.3">
      <c r="A729">
        <v>-33.025640000000003</v>
      </c>
      <c r="B729">
        <v>138.09769</v>
      </c>
      <c r="C729" t="s">
        <v>6680</v>
      </c>
      <c r="D729">
        <v>166</v>
      </c>
      <c r="E729">
        <v>82</v>
      </c>
      <c r="F729" t="s">
        <v>6689</v>
      </c>
      <c r="G729" s="25">
        <v>44344</v>
      </c>
    </row>
    <row r="730" spans="1:7" x14ac:dyDescent="0.3">
      <c r="A730">
        <v>-33.025640000000003</v>
      </c>
      <c r="B730">
        <v>138.09769</v>
      </c>
      <c r="C730" t="s">
        <v>6680</v>
      </c>
      <c r="D730">
        <v>123</v>
      </c>
      <c r="E730">
        <v>62</v>
      </c>
      <c r="F730" t="s">
        <v>6689</v>
      </c>
      <c r="G730" s="25">
        <v>44344</v>
      </c>
    </row>
    <row r="731" spans="1:7" x14ac:dyDescent="0.3">
      <c r="A731">
        <v>-33.025649999999999</v>
      </c>
      <c r="B731">
        <v>138.09765999999999</v>
      </c>
      <c r="C731" t="s">
        <v>6680</v>
      </c>
      <c r="D731">
        <v>183</v>
      </c>
      <c r="E731">
        <v>109</v>
      </c>
      <c r="F731" t="s">
        <v>6689</v>
      </c>
      <c r="G731" s="25">
        <v>44344</v>
      </c>
    </row>
    <row r="732" spans="1:7" x14ac:dyDescent="0.3">
      <c r="A732">
        <v>-33.025750000000002</v>
      </c>
      <c r="B732">
        <v>138.04758000000001</v>
      </c>
      <c r="C732" t="s">
        <v>6680</v>
      </c>
      <c r="D732">
        <v>122</v>
      </c>
      <c r="E732">
        <v>163</v>
      </c>
      <c r="F732" t="s">
        <v>6689</v>
      </c>
      <c r="G732" s="25">
        <v>44344</v>
      </c>
    </row>
    <row r="733" spans="1:7" x14ac:dyDescent="0.3">
      <c r="A733">
        <v>-33.025750000000002</v>
      </c>
      <c r="B733">
        <v>138.04758000000001</v>
      </c>
      <c r="C733" t="s">
        <v>6680</v>
      </c>
      <c r="D733">
        <v>159</v>
      </c>
      <c r="E733">
        <v>156</v>
      </c>
      <c r="F733" t="s">
        <v>6689</v>
      </c>
      <c r="G733" s="25">
        <v>44344</v>
      </c>
    </row>
    <row r="734" spans="1:7" x14ac:dyDescent="0.3">
      <c r="A734">
        <v>-33.025689999999997</v>
      </c>
      <c r="B734">
        <v>138.09732</v>
      </c>
      <c r="C734" t="s">
        <v>6680</v>
      </c>
      <c r="D734">
        <v>272</v>
      </c>
      <c r="E734">
        <v>145</v>
      </c>
      <c r="F734" t="s">
        <v>6689</v>
      </c>
      <c r="G734" s="25">
        <v>44344</v>
      </c>
    </row>
    <row r="735" spans="1:7" x14ac:dyDescent="0.3">
      <c r="A735">
        <v>-33.025730000000003</v>
      </c>
      <c r="B735">
        <v>138.09781000000001</v>
      </c>
      <c r="C735" t="s">
        <v>6680</v>
      </c>
      <c r="D735">
        <v>154</v>
      </c>
      <c r="E735">
        <v>144</v>
      </c>
      <c r="F735" t="s">
        <v>6689</v>
      </c>
      <c r="G735" s="25">
        <v>44344</v>
      </c>
    </row>
    <row r="736" spans="1:7" x14ac:dyDescent="0.3">
      <c r="A736">
        <v>-33.025730000000003</v>
      </c>
      <c r="B736">
        <v>138.09782000000001</v>
      </c>
      <c r="C736" t="s">
        <v>6680</v>
      </c>
      <c r="D736">
        <v>189</v>
      </c>
      <c r="E736">
        <v>47</v>
      </c>
      <c r="F736" t="s">
        <v>6689</v>
      </c>
      <c r="G736" s="25">
        <v>44344</v>
      </c>
    </row>
    <row r="737" spans="1:7" x14ac:dyDescent="0.3">
      <c r="A737">
        <v>-33.025730000000003</v>
      </c>
      <c r="B737">
        <v>138.09782000000001</v>
      </c>
      <c r="C737" t="s">
        <v>6680</v>
      </c>
      <c r="D737">
        <v>160</v>
      </c>
      <c r="E737">
        <v>60</v>
      </c>
      <c r="F737" t="s">
        <v>6689</v>
      </c>
      <c r="G737" s="25">
        <v>44344</v>
      </c>
    </row>
    <row r="738" spans="1:7" x14ac:dyDescent="0.3">
      <c r="A738">
        <v>-33.025730000000003</v>
      </c>
      <c r="B738">
        <v>138.09782000000001</v>
      </c>
      <c r="C738" t="s">
        <v>6680</v>
      </c>
      <c r="D738">
        <v>221</v>
      </c>
      <c r="E738">
        <v>120</v>
      </c>
      <c r="F738" t="s">
        <v>6689</v>
      </c>
      <c r="G738" s="25">
        <v>44344</v>
      </c>
    </row>
    <row r="739" spans="1:7" x14ac:dyDescent="0.3">
      <c r="A739">
        <v>-33.025759999999998</v>
      </c>
      <c r="B739">
        <v>138.09801999999999</v>
      </c>
      <c r="C739" t="s">
        <v>6680</v>
      </c>
      <c r="D739">
        <v>86</v>
      </c>
      <c r="E739">
        <v>54</v>
      </c>
      <c r="F739" t="s">
        <v>6689</v>
      </c>
      <c r="G739" s="25">
        <v>44344</v>
      </c>
    </row>
    <row r="740" spans="1:7" x14ac:dyDescent="0.3">
      <c r="A740">
        <v>-33.025590000000001</v>
      </c>
      <c r="B740">
        <v>138.09800999999999</v>
      </c>
      <c r="C740" t="s">
        <v>6680</v>
      </c>
      <c r="D740">
        <v>187</v>
      </c>
      <c r="E740">
        <v>170</v>
      </c>
      <c r="F740" t="s">
        <v>6689</v>
      </c>
      <c r="G740" s="25">
        <v>44344</v>
      </c>
    </row>
    <row r="741" spans="1:7" x14ac:dyDescent="0.3">
      <c r="A741">
        <v>-33.026000000000003</v>
      </c>
      <c r="B741">
        <v>138.09717000000001</v>
      </c>
      <c r="C741" t="s">
        <v>6680</v>
      </c>
      <c r="D741">
        <v>156</v>
      </c>
      <c r="E741">
        <v>184</v>
      </c>
      <c r="F741" t="s">
        <v>6689</v>
      </c>
      <c r="G741" s="25">
        <v>44344</v>
      </c>
    </row>
    <row r="742" spans="1:7" x14ac:dyDescent="0.3">
      <c r="A742">
        <v>-33.026049999999998</v>
      </c>
      <c r="B742">
        <v>138.09708000000001</v>
      </c>
      <c r="C742" t="s">
        <v>6680</v>
      </c>
      <c r="D742">
        <v>134</v>
      </c>
      <c r="E742">
        <v>120</v>
      </c>
      <c r="F742" t="s">
        <v>6689</v>
      </c>
      <c r="G742" s="25">
        <v>44344</v>
      </c>
    </row>
    <row r="743" spans="1:7" x14ac:dyDescent="0.3">
      <c r="A743">
        <v>-33.026049999999998</v>
      </c>
      <c r="B743">
        <v>138.09708000000001</v>
      </c>
      <c r="C743" t="s">
        <v>6680</v>
      </c>
      <c r="D743">
        <v>55</v>
      </c>
      <c r="E743">
        <v>116</v>
      </c>
      <c r="F743" t="s">
        <v>6689</v>
      </c>
      <c r="G743" s="25">
        <v>44344</v>
      </c>
    </row>
    <row r="744" spans="1:7" x14ac:dyDescent="0.3">
      <c r="A744">
        <v>-33.02608</v>
      </c>
      <c r="B744">
        <v>138.09714</v>
      </c>
      <c r="C744" t="s">
        <v>6680</v>
      </c>
      <c r="D744">
        <v>144</v>
      </c>
      <c r="E744">
        <v>52</v>
      </c>
      <c r="F744" t="s">
        <v>6689</v>
      </c>
      <c r="G744" s="25">
        <v>44344</v>
      </c>
    </row>
    <row r="745" spans="1:7" x14ac:dyDescent="0.3">
      <c r="A745">
        <v>-33.02608</v>
      </c>
      <c r="B745">
        <v>138.09714</v>
      </c>
      <c r="C745" t="s">
        <v>6680</v>
      </c>
      <c r="D745">
        <v>140</v>
      </c>
      <c r="E745">
        <v>88</v>
      </c>
      <c r="F745" t="s">
        <v>6689</v>
      </c>
      <c r="G745" s="25">
        <v>44344</v>
      </c>
    </row>
    <row r="746" spans="1:7" x14ac:dyDescent="0.3">
      <c r="A746">
        <v>-33.02608</v>
      </c>
      <c r="B746">
        <v>138.09714</v>
      </c>
      <c r="C746" t="s">
        <v>6680</v>
      </c>
      <c r="D746">
        <v>57</v>
      </c>
      <c r="E746">
        <v>44</v>
      </c>
      <c r="F746" t="s">
        <v>6689</v>
      </c>
      <c r="G746" s="25">
        <v>44344</v>
      </c>
    </row>
    <row r="747" spans="1:7" x14ac:dyDescent="0.3">
      <c r="A747">
        <v>-33.026049999999998</v>
      </c>
      <c r="B747">
        <v>138.09715</v>
      </c>
      <c r="C747" t="s">
        <v>6680</v>
      </c>
      <c r="D747">
        <v>138</v>
      </c>
      <c r="E747">
        <v>93</v>
      </c>
      <c r="F747" t="s">
        <v>6689</v>
      </c>
      <c r="G747" s="25">
        <v>44344</v>
      </c>
    </row>
    <row r="748" spans="1:7" x14ac:dyDescent="0.3">
      <c r="A748">
        <v>-33.026040000000002</v>
      </c>
      <c r="B748">
        <v>138.09720999999999</v>
      </c>
      <c r="C748" t="s">
        <v>6680</v>
      </c>
      <c r="D748">
        <v>188</v>
      </c>
      <c r="E748">
        <v>83</v>
      </c>
      <c r="F748" t="s">
        <v>6689</v>
      </c>
      <c r="G748" s="25">
        <v>44344</v>
      </c>
    </row>
    <row r="749" spans="1:7" x14ac:dyDescent="0.3">
      <c r="A749">
        <v>-33.260800000000003</v>
      </c>
      <c r="B749">
        <v>138.06971999999999</v>
      </c>
      <c r="C749" t="s">
        <v>6680</v>
      </c>
      <c r="D749">
        <v>160</v>
      </c>
      <c r="E749">
        <v>174</v>
      </c>
      <c r="F749" t="s">
        <v>6689</v>
      </c>
      <c r="G749" s="25">
        <v>44344</v>
      </c>
    </row>
    <row r="750" spans="1:7" x14ac:dyDescent="0.3">
      <c r="A750">
        <v>-33.026040000000002</v>
      </c>
      <c r="B750">
        <v>138.09726000000001</v>
      </c>
      <c r="C750" t="s">
        <v>6680</v>
      </c>
      <c r="D750">
        <v>160</v>
      </c>
      <c r="E750">
        <v>150</v>
      </c>
      <c r="F750" t="s">
        <v>6689</v>
      </c>
      <c r="G750" s="25">
        <v>44344</v>
      </c>
    </row>
    <row r="751" spans="1:7" x14ac:dyDescent="0.3">
      <c r="A751">
        <v>-33.026179999999997</v>
      </c>
      <c r="B751">
        <v>138.09730999999999</v>
      </c>
      <c r="C751" t="s">
        <v>6680</v>
      </c>
      <c r="D751">
        <v>190</v>
      </c>
      <c r="E751">
        <v>232</v>
      </c>
      <c r="F751" t="s">
        <v>6689</v>
      </c>
      <c r="G751" s="25">
        <v>44344</v>
      </c>
    </row>
    <row r="752" spans="1:7" x14ac:dyDescent="0.3">
      <c r="A752">
        <v>-33.026139999999998</v>
      </c>
      <c r="B752">
        <v>138.09723</v>
      </c>
      <c r="C752" t="s">
        <v>6680</v>
      </c>
      <c r="D752">
        <v>183</v>
      </c>
      <c r="E752">
        <v>154</v>
      </c>
      <c r="F752" t="s">
        <v>6689</v>
      </c>
      <c r="G752" s="25">
        <v>44344</v>
      </c>
    </row>
    <row r="753" spans="1:7" x14ac:dyDescent="0.3">
      <c r="A753">
        <v>-33.026139999999998</v>
      </c>
      <c r="B753">
        <v>138.09723</v>
      </c>
      <c r="C753" t="s">
        <v>6680</v>
      </c>
      <c r="D753">
        <v>95</v>
      </c>
      <c r="E753">
        <v>106</v>
      </c>
      <c r="F753" t="s">
        <v>6689</v>
      </c>
      <c r="G753" s="25">
        <v>44344</v>
      </c>
    </row>
    <row r="754" spans="1:7" x14ac:dyDescent="0.3">
      <c r="A754">
        <v>-33.026029999999999</v>
      </c>
      <c r="B754">
        <v>138.09766999999999</v>
      </c>
      <c r="C754" t="s">
        <v>6680</v>
      </c>
      <c r="D754">
        <v>192</v>
      </c>
      <c r="E754">
        <v>201</v>
      </c>
      <c r="F754" t="s">
        <v>6689</v>
      </c>
      <c r="G754" s="25">
        <v>44344</v>
      </c>
    </row>
    <row r="755" spans="1:7" x14ac:dyDescent="0.3">
      <c r="A755">
        <v>-33.025979999999997</v>
      </c>
      <c r="B755">
        <v>138.09779</v>
      </c>
      <c r="C755" t="s">
        <v>6680</v>
      </c>
      <c r="D755">
        <v>150</v>
      </c>
      <c r="E755">
        <v>157</v>
      </c>
      <c r="F755" t="s">
        <v>6689</v>
      </c>
      <c r="G755" s="25">
        <v>44344</v>
      </c>
    </row>
    <row r="756" spans="1:7" x14ac:dyDescent="0.3">
      <c r="A756">
        <v>-33.02449</v>
      </c>
      <c r="B756">
        <v>138.09698</v>
      </c>
      <c r="C756" t="s">
        <v>6681</v>
      </c>
      <c r="D756">
        <v>83</v>
      </c>
      <c r="E756">
        <v>51</v>
      </c>
      <c r="F756" t="s">
        <v>6689</v>
      </c>
      <c r="G756" s="25">
        <v>44344</v>
      </c>
    </row>
    <row r="757" spans="1:7" x14ac:dyDescent="0.3">
      <c r="A757">
        <v>-33.02449</v>
      </c>
      <c r="B757">
        <v>138.09698</v>
      </c>
      <c r="C757" t="s">
        <v>6681</v>
      </c>
      <c r="D757">
        <v>36</v>
      </c>
      <c r="E757">
        <v>20</v>
      </c>
      <c r="F757" t="s">
        <v>6689</v>
      </c>
      <c r="G757" s="25">
        <v>44344</v>
      </c>
    </row>
    <row r="758" spans="1:7" x14ac:dyDescent="0.3">
      <c r="A758">
        <v>-33.02449</v>
      </c>
      <c r="B758">
        <v>138.09698</v>
      </c>
      <c r="C758" t="s">
        <v>6681</v>
      </c>
      <c r="D758">
        <v>39</v>
      </c>
      <c r="E758">
        <v>8</v>
      </c>
      <c r="F758" t="s">
        <v>6689</v>
      </c>
      <c r="G758" s="25">
        <v>44344</v>
      </c>
    </row>
    <row r="759" spans="1:7" x14ac:dyDescent="0.3">
      <c r="A759">
        <v>-33.02449</v>
      </c>
      <c r="B759">
        <v>138.09698</v>
      </c>
      <c r="C759" t="s">
        <v>6681</v>
      </c>
      <c r="D759">
        <v>25</v>
      </c>
      <c r="E759">
        <v>13</v>
      </c>
      <c r="F759" t="s">
        <v>6689</v>
      </c>
      <c r="G759" s="25">
        <v>44344</v>
      </c>
    </row>
    <row r="760" spans="1:7" x14ac:dyDescent="0.3">
      <c r="A760">
        <v>-33.02449</v>
      </c>
      <c r="B760">
        <v>138.09698</v>
      </c>
      <c r="C760" t="s">
        <v>6681</v>
      </c>
      <c r="D760">
        <v>21</v>
      </c>
      <c r="E760">
        <v>16</v>
      </c>
      <c r="F760" t="s">
        <v>6689</v>
      </c>
      <c r="G760" s="25">
        <v>44344</v>
      </c>
    </row>
    <row r="761" spans="1:7" x14ac:dyDescent="0.3">
      <c r="A761">
        <v>-33.02449</v>
      </c>
      <c r="B761">
        <v>138.09698</v>
      </c>
      <c r="C761" t="s">
        <v>6681</v>
      </c>
      <c r="D761">
        <v>41</v>
      </c>
      <c r="E761">
        <v>15</v>
      </c>
      <c r="F761" t="s">
        <v>6689</v>
      </c>
      <c r="G761" s="25">
        <v>44344</v>
      </c>
    </row>
    <row r="762" spans="1:7" x14ac:dyDescent="0.3">
      <c r="A762">
        <v>-33.024920000000002</v>
      </c>
      <c r="B762">
        <v>138.04696999999999</v>
      </c>
      <c r="C762" t="s">
        <v>6681</v>
      </c>
      <c r="D762">
        <v>58</v>
      </c>
      <c r="E762">
        <v>29</v>
      </c>
      <c r="F762" t="s">
        <v>6689</v>
      </c>
      <c r="G762" s="25">
        <v>44344</v>
      </c>
    </row>
    <row r="763" spans="1:7" x14ac:dyDescent="0.3">
      <c r="A763">
        <v>-33.024929999999998</v>
      </c>
      <c r="B763">
        <v>138.09698</v>
      </c>
      <c r="C763" t="s">
        <v>6681</v>
      </c>
      <c r="D763">
        <v>68</v>
      </c>
      <c r="E763">
        <v>45</v>
      </c>
      <c r="F763" t="s">
        <v>6689</v>
      </c>
      <c r="G763" s="25">
        <v>44344</v>
      </c>
    </row>
    <row r="764" spans="1:7" x14ac:dyDescent="0.3">
      <c r="A764">
        <v>-33.024940000000001</v>
      </c>
      <c r="B764">
        <v>138.09698</v>
      </c>
      <c r="C764" t="s">
        <v>6681</v>
      </c>
      <c r="D764">
        <v>46</v>
      </c>
      <c r="E764">
        <v>41</v>
      </c>
      <c r="F764" t="s">
        <v>6689</v>
      </c>
      <c r="G764" s="25">
        <v>44344</v>
      </c>
    </row>
    <row r="765" spans="1:7" x14ac:dyDescent="0.3">
      <c r="A765">
        <v>-33.025100000000002</v>
      </c>
      <c r="B765">
        <v>138.09700000000001</v>
      </c>
      <c r="C765" t="s">
        <v>6681</v>
      </c>
      <c r="D765">
        <v>48</v>
      </c>
      <c r="E765">
        <v>7</v>
      </c>
      <c r="F765" t="s">
        <v>6689</v>
      </c>
      <c r="G765" s="25">
        <v>44344</v>
      </c>
    </row>
    <row r="766" spans="1:7" x14ac:dyDescent="0.3">
      <c r="A766">
        <v>-33.025100000000002</v>
      </c>
      <c r="B766">
        <v>138.09700000000001</v>
      </c>
      <c r="C766" t="s">
        <v>6681</v>
      </c>
      <c r="D766">
        <v>51</v>
      </c>
      <c r="E766">
        <v>23</v>
      </c>
      <c r="F766" t="s">
        <v>6689</v>
      </c>
      <c r="G766" s="25">
        <v>44344</v>
      </c>
    </row>
    <row r="767" spans="1:7" x14ac:dyDescent="0.3">
      <c r="A767">
        <v>-33.025100000000002</v>
      </c>
      <c r="B767">
        <v>138.09700000000001</v>
      </c>
      <c r="C767" t="s">
        <v>6681</v>
      </c>
      <c r="D767">
        <v>41</v>
      </c>
      <c r="E767">
        <v>18</v>
      </c>
      <c r="F767" t="s">
        <v>6689</v>
      </c>
      <c r="G767" s="25">
        <v>44344</v>
      </c>
    </row>
    <row r="768" spans="1:7" x14ac:dyDescent="0.3">
      <c r="A768">
        <v>-33.02496</v>
      </c>
      <c r="B768">
        <v>138.09702999999999</v>
      </c>
      <c r="C768" t="s">
        <v>6681</v>
      </c>
      <c r="D768">
        <v>56</v>
      </c>
      <c r="E768">
        <v>39</v>
      </c>
      <c r="F768" t="s">
        <v>6689</v>
      </c>
      <c r="G768" s="25">
        <v>44344</v>
      </c>
    </row>
    <row r="769" spans="1:7" x14ac:dyDescent="0.3">
      <c r="A769">
        <v>-33.02496</v>
      </c>
      <c r="B769">
        <v>138.09702999999999</v>
      </c>
      <c r="C769" t="s">
        <v>6681</v>
      </c>
      <c r="D769">
        <v>34</v>
      </c>
      <c r="E769">
        <v>9</v>
      </c>
      <c r="F769" t="s">
        <v>6689</v>
      </c>
      <c r="G769" s="25">
        <v>44344</v>
      </c>
    </row>
    <row r="770" spans="1:7" x14ac:dyDescent="0.3">
      <c r="A770">
        <v>-33.049500000000002</v>
      </c>
      <c r="B770">
        <v>13.09703</v>
      </c>
      <c r="C770" t="s">
        <v>6681</v>
      </c>
      <c r="D770">
        <v>78</v>
      </c>
      <c r="E770">
        <v>26</v>
      </c>
      <c r="F770" t="s">
        <v>6689</v>
      </c>
      <c r="G770" s="25">
        <v>44344</v>
      </c>
    </row>
    <row r="771" spans="1:7" x14ac:dyDescent="0.3">
      <c r="A771">
        <v>-33.049500000000002</v>
      </c>
      <c r="B771">
        <v>13.09703</v>
      </c>
      <c r="C771" t="s">
        <v>6681</v>
      </c>
      <c r="D771">
        <v>30</v>
      </c>
      <c r="E771">
        <v>17</v>
      </c>
      <c r="F771" t="s">
        <v>6689</v>
      </c>
      <c r="G771" s="25">
        <v>44344</v>
      </c>
    </row>
    <row r="772" spans="1:7" x14ac:dyDescent="0.3">
      <c r="A772">
        <v>-33.024990000000003</v>
      </c>
      <c r="B772">
        <v>138.09702999999999</v>
      </c>
      <c r="C772" t="s">
        <v>6681</v>
      </c>
      <c r="D772">
        <v>88</v>
      </c>
      <c r="E772">
        <v>40</v>
      </c>
      <c r="F772" t="s">
        <v>6689</v>
      </c>
      <c r="G772" s="25">
        <v>44344</v>
      </c>
    </row>
    <row r="773" spans="1:7" x14ac:dyDescent="0.3">
      <c r="A773">
        <v>-33.024990000000003</v>
      </c>
      <c r="B773">
        <v>138.09702999999999</v>
      </c>
      <c r="C773" t="s">
        <v>6681</v>
      </c>
      <c r="D773">
        <v>72</v>
      </c>
      <c r="E773">
        <v>30</v>
      </c>
      <c r="F773" t="s">
        <v>6689</v>
      </c>
      <c r="G773" s="25">
        <v>44344</v>
      </c>
    </row>
    <row r="774" spans="1:7" x14ac:dyDescent="0.3">
      <c r="A774">
        <v>-33.024990000000003</v>
      </c>
      <c r="B774">
        <v>138.09702999999999</v>
      </c>
      <c r="C774" t="s">
        <v>6681</v>
      </c>
      <c r="D774">
        <v>86</v>
      </c>
      <c r="E774">
        <v>34</v>
      </c>
      <c r="F774" t="s">
        <v>6689</v>
      </c>
      <c r="G774" s="25">
        <v>44344</v>
      </c>
    </row>
    <row r="775" spans="1:7" x14ac:dyDescent="0.3">
      <c r="A775">
        <v>-33.024979999999999</v>
      </c>
      <c r="B775">
        <v>138.09705</v>
      </c>
      <c r="C775" t="s">
        <v>6681</v>
      </c>
      <c r="D775">
        <v>80</v>
      </c>
      <c r="E775">
        <v>50</v>
      </c>
      <c r="F775" t="s">
        <v>6689</v>
      </c>
      <c r="G775" s="25">
        <v>44344</v>
      </c>
    </row>
    <row r="776" spans="1:7" x14ac:dyDescent="0.3">
      <c r="A776">
        <v>-33.024970000000003</v>
      </c>
      <c r="B776">
        <v>138.09705</v>
      </c>
      <c r="C776" t="s">
        <v>6681</v>
      </c>
      <c r="D776">
        <v>28</v>
      </c>
      <c r="E776">
        <v>13</v>
      </c>
      <c r="F776" t="s">
        <v>6689</v>
      </c>
      <c r="G776" s="25">
        <v>44344</v>
      </c>
    </row>
    <row r="777" spans="1:7" x14ac:dyDescent="0.3">
      <c r="A777">
        <v>-33.025019999999998</v>
      </c>
      <c r="B777">
        <v>138.97149999999999</v>
      </c>
      <c r="C777" t="s">
        <v>6681</v>
      </c>
      <c r="D777">
        <v>65</v>
      </c>
      <c r="E777">
        <v>41</v>
      </c>
      <c r="F777" t="s">
        <v>6689</v>
      </c>
      <c r="G777" s="25">
        <v>44344</v>
      </c>
    </row>
    <row r="778" spans="1:7" x14ac:dyDescent="0.3">
      <c r="A778">
        <v>-33.025019999999998</v>
      </c>
      <c r="B778">
        <v>138.97149999999999</v>
      </c>
      <c r="C778" t="s">
        <v>6681</v>
      </c>
      <c r="D778">
        <v>38</v>
      </c>
      <c r="E778">
        <v>26</v>
      </c>
      <c r="F778" t="s">
        <v>6689</v>
      </c>
      <c r="G778" s="25">
        <v>44344</v>
      </c>
    </row>
    <row r="779" spans="1:7" x14ac:dyDescent="0.3">
      <c r="A779">
        <v>-33.025039999999997</v>
      </c>
      <c r="B779">
        <v>138.09715</v>
      </c>
      <c r="C779" t="s">
        <v>6681</v>
      </c>
      <c r="D779">
        <v>101</v>
      </c>
      <c r="E779">
        <v>62</v>
      </c>
      <c r="F779" t="s">
        <v>6689</v>
      </c>
      <c r="G779" s="25">
        <v>44344</v>
      </c>
    </row>
    <row r="780" spans="1:7" x14ac:dyDescent="0.3">
      <c r="A780">
        <v>-33.024970000000003</v>
      </c>
      <c r="B780">
        <v>138.09743</v>
      </c>
      <c r="C780" t="s">
        <v>6681</v>
      </c>
      <c r="D780">
        <v>43</v>
      </c>
      <c r="E780">
        <v>21</v>
      </c>
      <c r="F780" t="s">
        <v>6689</v>
      </c>
      <c r="G780" s="25">
        <v>44344</v>
      </c>
    </row>
    <row r="781" spans="1:7" x14ac:dyDescent="0.3">
      <c r="A781">
        <v>-33.024999999999999</v>
      </c>
      <c r="B781">
        <v>138.09744000000001</v>
      </c>
      <c r="C781" t="s">
        <v>6681</v>
      </c>
      <c r="D781">
        <v>28</v>
      </c>
      <c r="E781">
        <v>13</v>
      </c>
      <c r="F781" t="s">
        <v>6689</v>
      </c>
      <c r="G781" s="25">
        <v>44344</v>
      </c>
    </row>
    <row r="782" spans="1:7" x14ac:dyDescent="0.3">
      <c r="A782">
        <v>-33.024949999999997</v>
      </c>
      <c r="B782">
        <v>138.09734</v>
      </c>
      <c r="C782" t="s">
        <v>6681</v>
      </c>
      <c r="D782">
        <v>85</v>
      </c>
      <c r="E782">
        <v>4</v>
      </c>
      <c r="F782" t="s">
        <v>6689</v>
      </c>
      <c r="G782" s="25">
        <v>44344</v>
      </c>
    </row>
    <row r="783" spans="1:7" x14ac:dyDescent="0.3">
      <c r="A783">
        <v>-33.024990000000003</v>
      </c>
      <c r="B783">
        <v>138.09737000000001</v>
      </c>
      <c r="C783" t="s">
        <v>6681</v>
      </c>
      <c r="D783">
        <v>3</v>
      </c>
      <c r="E783">
        <v>10</v>
      </c>
      <c r="F783" t="s">
        <v>6689</v>
      </c>
      <c r="G783" s="25">
        <v>44344</v>
      </c>
    </row>
    <row r="784" spans="1:7" x14ac:dyDescent="0.3">
      <c r="A784">
        <v>-33.025069999999999</v>
      </c>
      <c r="B784">
        <v>138.09734</v>
      </c>
      <c r="C784" t="s">
        <v>6681</v>
      </c>
      <c r="D784">
        <v>61</v>
      </c>
      <c r="E784">
        <v>36</v>
      </c>
      <c r="F784" t="s">
        <v>6689</v>
      </c>
      <c r="G784" s="25">
        <v>44344</v>
      </c>
    </row>
    <row r="785" spans="1:7" x14ac:dyDescent="0.3">
      <c r="A785">
        <v>-33.025069999999999</v>
      </c>
      <c r="B785">
        <v>138.09734</v>
      </c>
      <c r="C785" t="s">
        <v>6681</v>
      </c>
      <c r="D785">
        <v>62</v>
      </c>
      <c r="E785">
        <v>42</v>
      </c>
      <c r="F785" t="s">
        <v>6689</v>
      </c>
      <c r="G785" s="25">
        <v>44344</v>
      </c>
    </row>
    <row r="786" spans="1:7" x14ac:dyDescent="0.3">
      <c r="A786">
        <v>-33.025039999999997</v>
      </c>
      <c r="B786">
        <v>138.09724</v>
      </c>
      <c r="C786" t="s">
        <v>6681</v>
      </c>
      <c r="D786">
        <v>60</v>
      </c>
      <c r="E786">
        <v>39</v>
      </c>
      <c r="F786" t="s">
        <v>6689</v>
      </c>
      <c r="G786" s="25">
        <v>44344</v>
      </c>
    </row>
    <row r="787" spans="1:7" x14ac:dyDescent="0.3">
      <c r="A787">
        <v>-33.025089999999999</v>
      </c>
      <c r="B787">
        <v>138.09724</v>
      </c>
      <c r="C787" t="s">
        <v>6681</v>
      </c>
      <c r="D787">
        <v>86</v>
      </c>
      <c r="E787">
        <v>35</v>
      </c>
      <c r="F787" t="s">
        <v>6689</v>
      </c>
      <c r="G787" s="25">
        <v>44344</v>
      </c>
    </row>
    <row r="788" spans="1:7" x14ac:dyDescent="0.3">
      <c r="A788">
        <v>-33.025080000000003</v>
      </c>
      <c r="B788">
        <v>138.09724</v>
      </c>
      <c r="C788" t="s">
        <v>6681</v>
      </c>
      <c r="D788">
        <v>86</v>
      </c>
      <c r="E788">
        <v>38</v>
      </c>
      <c r="F788" t="s">
        <v>6689</v>
      </c>
      <c r="G788" s="25">
        <v>44344</v>
      </c>
    </row>
    <row r="789" spans="1:7" x14ac:dyDescent="0.3">
      <c r="A789">
        <v>-33.025089999999999</v>
      </c>
      <c r="B789">
        <v>138.09724</v>
      </c>
      <c r="C789" t="s">
        <v>6681</v>
      </c>
      <c r="D789">
        <v>63</v>
      </c>
      <c r="E789">
        <v>54</v>
      </c>
      <c r="F789" t="s">
        <v>6689</v>
      </c>
      <c r="G789" s="25">
        <v>44344</v>
      </c>
    </row>
    <row r="790" spans="1:7" x14ac:dyDescent="0.3">
      <c r="A790">
        <v>-33.025069999999999</v>
      </c>
      <c r="B790">
        <v>138.09723</v>
      </c>
      <c r="C790" t="s">
        <v>6681</v>
      </c>
      <c r="D790">
        <v>59</v>
      </c>
      <c r="E790">
        <v>29</v>
      </c>
      <c r="F790" t="s">
        <v>6689</v>
      </c>
      <c r="G790" s="25">
        <v>44344</v>
      </c>
    </row>
    <row r="791" spans="1:7" x14ac:dyDescent="0.3">
      <c r="A791">
        <v>-33.025069999999999</v>
      </c>
      <c r="B791">
        <v>138.09723</v>
      </c>
      <c r="C791" t="s">
        <v>6681</v>
      </c>
      <c r="D791">
        <v>97</v>
      </c>
      <c r="E791">
        <v>60</v>
      </c>
      <c r="F791" t="s">
        <v>6689</v>
      </c>
      <c r="G791" s="25">
        <v>44344</v>
      </c>
    </row>
    <row r="792" spans="1:7" x14ac:dyDescent="0.3">
      <c r="A792">
        <v>-33.025089999999999</v>
      </c>
      <c r="B792">
        <v>138.09720999999999</v>
      </c>
      <c r="C792" t="s">
        <v>6681</v>
      </c>
      <c r="D792">
        <v>17</v>
      </c>
      <c r="E792">
        <v>7</v>
      </c>
      <c r="F792" t="s">
        <v>6689</v>
      </c>
      <c r="G792" s="25">
        <v>44344</v>
      </c>
    </row>
    <row r="793" spans="1:7" x14ac:dyDescent="0.3">
      <c r="A793">
        <v>-33.025109999999998</v>
      </c>
      <c r="B793">
        <v>138.09720999999999</v>
      </c>
      <c r="C793" t="s">
        <v>6681</v>
      </c>
      <c r="D793">
        <v>86</v>
      </c>
      <c r="E793">
        <v>32</v>
      </c>
      <c r="F793" t="s">
        <v>6689</v>
      </c>
      <c r="G793" s="25">
        <v>44344</v>
      </c>
    </row>
    <row r="794" spans="1:7" x14ac:dyDescent="0.3">
      <c r="A794">
        <v>-33.025109999999998</v>
      </c>
      <c r="B794">
        <v>138.09720999999999</v>
      </c>
      <c r="C794" t="s">
        <v>6681</v>
      </c>
      <c r="D794">
        <v>83</v>
      </c>
      <c r="E794">
        <v>22</v>
      </c>
      <c r="F794" t="s">
        <v>6689</v>
      </c>
      <c r="G794" s="25">
        <v>44344</v>
      </c>
    </row>
    <row r="795" spans="1:7" x14ac:dyDescent="0.3">
      <c r="A795">
        <v>-33.025329999999997</v>
      </c>
      <c r="B795">
        <v>138.09730999999999</v>
      </c>
      <c r="C795" t="s">
        <v>6681</v>
      </c>
      <c r="D795">
        <v>47</v>
      </c>
      <c r="E795">
        <v>17</v>
      </c>
      <c r="F795" t="s">
        <v>6689</v>
      </c>
      <c r="G795" s="25">
        <v>44344</v>
      </c>
    </row>
    <row r="796" spans="1:7" x14ac:dyDescent="0.3">
      <c r="A796">
        <v>-33.025329999999997</v>
      </c>
      <c r="B796">
        <v>138.09730999999999</v>
      </c>
      <c r="C796" t="s">
        <v>6681</v>
      </c>
      <c r="D796">
        <v>59</v>
      </c>
      <c r="E796">
        <v>29</v>
      </c>
      <c r="F796" t="s">
        <v>6689</v>
      </c>
      <c r="G796" s="25">
        <v>44344</v>
      </c>
    </row>
    <row r="797" spans="1:7" x14ac:dyDescent="0.3">
      <c r="A797">
        <v>-33.025329999999997</v>
      </c>
      <c r="B797">
        <v>138.09730999999999</v>
      </c>
      <c r="C797" t="s">
        <v>6681</v>
      </c>
      <c r="D797">
        <v>59</v>
      </c>
      <c r="E797">
        <v>31</v>
      </c>
      <c r="F797" t="s">
        <v>6689</v>
      </c>
      <c r="G797" s="25">
        <v>44344</v>
      </c>
    </row>
    <row r="798" spans="1:7" x14ac:dyDescent="0.3">
      <c r="A798">
        <v>-33.025329999999997</v>
      </c>
      <c r="B798">
        <v>138.09730999999999</v>
      </c>
      <c r="C798" t="s">
        <v>6681</v>
      </c>
      <c r="D798">
        <v>46</v>
      </c>
      <c r="E798">
        <v>30</v>
      </c>
      <c r="F798" t="s">
        <v>6689</v>
      </c>
      <c r="G798" s="25">
        <v>44344</v>
      </c>
    </row>
    <row r="799" spans="1:7" x14ac:dyDescent="0.3">
      <c r="A799">
        <v>-33.025329999999997</v>
      </c>
      <c r="B799">
        <v>138.09730999999999</v>
      </c>
      <c r="C799" t="s">
        <v>6681</v>
      </c>
      <c r="D799">
        <v>20</v>
      </c>
      <c r="E799">
        <v>6</v>
      </c>
      <c r="F799" t="s">
        <v>6689</v>
      </c>
      <c r="G799" s="25">
        <v>44344</v>
      </c>
    </row>
    <row r="800" spans="1:7" x14ac:dyDescent="0.3">
      <c r="A800">
        <v>-33.025329999999997</v>
      </c>
      <c r="B800">
        <v>138.09730999999999</v>
      </c>
      <c r="C800" t="s">
        <v>6681</v>
      </c>
      <c r="D800">
        <v>39</v>
      </c>
      <c r="E800">
        <v>13</v>
      </c>
      <c r="F800" t="s">
        <v>6689</v>
      </c>
      <c r="G800" s="25">
        <v>44344</v>
      </c>
    </row>
    <row r="801" spans="1:7" x14ac:dyDescent="0.3">
      <c r="A801">
        <v>-33.025329999999997</v>
      </c>
      <c r="B801">
        <v>138.09730999999999</v>
      </c>
      <c r="C801" t="s">
        <v>6681</v>
      </c>
      <c r="D801">
        <v>48</v>
      </c>
      <c r="E801">
        <v>26</v>
      </c>
      <c r="F801" t="s">
        <v>6689</v>
      </c>
      <c r="G801" s="25">
        <v>44344</v>
      </c>
    </row>
    <row r="802" spans="1:7" x14ac:dyDescent="0.3">
      <c r="A802">
        <v>-33.025280000000002</v>
      </c>
      <c r="B802">
        <v>138.09732</v>
      </c>
      <c r="C802" t="s">
        <v>6681</v>
      </c>
      <c r="D802">
        <v>110</v>
      </c>
      <c r="E802">
        <v>56</v>
      </c>
      <c r="F802" t="s">
        <v>6689</v>
      </c>
      <c r="G802" s="25">
        <v>44344</v>
      </c>
    </row>
    <row r="803" spans="1:7" x14ac:dyDescent="0.3">
      <c r="A803">
        <v>-33.025309999999998</v>
      </c>
      <c r="B803">
        <v>138.09735000000001</v>
      </c>
      <c r="C803" t="s">
        <v>6681</v>
      </c>
      <c r="D803">
        <v>83</v>
      </c>
      <c r="E803">
        <v>77</v>
      </c>
      <c r="F803" t="s">
        <v>6689</v>
      </c>
      <c r="G803" s="25">
        <v>44344</v>
      </c>
    </row>
    <row r="804" spans="1:7" x14ac:dyDescent="0.3">
      <c r="A804">
        <v>-33.025309999999998</v>
      </c>
      <c r="B804">
        <v>138.09735000000001</v>
      </c>
      <c r="C804" t="s">
        <v>6681</v>
      </c>
      <c r="D804">
        <v>48</v>
      </c>
      <c r="E804">
        <v>19</v>
      </c>
      <c r="F804" t="s">
        <v>6689</v>
      </c>
      <c r="G804" s="25">
        <v>44344</v>
      </c>
    </row>
    <row r="805" spans="1:7" x14ac:dyDescent="0.3">
      <c r="A805">
        <v>-33.025309999999998</v>
      </c>
      <c r="B805">
        <v>138.09735000000001</v>
      </c>
      <c r="C805" t="s">
        <v>6681</v>
      </c>
      <c r="D805">
        <v>46</v>
      </c>
      <c r="E805">
        <v>27</v>
      </c>
      <c r="F805" t="s">
        <v>6689</v>
      </c>
      <c r="G805" s="25">
        <v>44344</v>
      </c>
    </row>
    <row r="806" spans="1:7" x14ac:dyDescent="0.3">
      <c r="A806">
        <v>-33.02487</v>
      </c>
      <c r="B806">
        <v>138.09705</v>
      </c>
      <c r="C806" t="s">
        <v>6681</v>
      </c>
      <c r="D806">
        <v>26</v>
      </c>
      <c r="E806">
        <v>7</v>
      </c>
      <c r="F806" t="s">
        <v>6689</v>
      </c>
      <c r="G806" s="25">
        <v>44344</v>
      </c>
    </row>
    <row r="807" spans="1:7" x14ac:dyDescent="0.3">
      <c r="A807">
        <v>-33.024839999999998</v>
      </c>
      <c r="B807">
        <v>138.09700000000001</v>
      </c>
      <c r="C807" t="s">
        <v>6681</v>
      </c>
      <c r="D807">
        <v>34</v>
      </c>
      <c r="E807">
        <v>6</v>
      </c>
      <c r="F807" t="s">
        <v>6689</v>
      </c>
      <c r="G807" s="25">
        <v>44344</v>
      </c>
    </row>
    <row r="808" spans="1:7" x14ac:dyDescent="0.3">
      <c r="A808">
        <v>-33.024839999999998</v>
      </c>
      <c r="B808">
        <v>138.09700000000001</v>
      </c>
      <c r="C808" t="s">
        <v>6681</v>
      </c>
      <c r="D808">
        <v>8</v>
      </c>
      <c r="E808">
        <v>4</v>
      </c>
      <c r="F808" t="s">
        <v>6689</v>
      </c>
      <c r="G808" s="25">
        <v>44344</v>
      </c>
    </row>
    <row r="809" spans="1:7" x14ac:dyDescent="0.3">
      <c r="A809">
        <v>-33.02534</v>
      </c>
      <c r="B809">
        <v>138.09692000000001</v>
      </c>
      <c r="C809" t="s">
        <v>6681</v>
      </c>
      <c r="D809">
        <v>7</v>
      </c>
      <c r="E809">
        <v>5</v>
      </c>
      <c r="F809" t="s">
        <v>6689</v>
      </c>
      <c r="G809" s="25">
        <v>44344</v>
      </c>
    </row>
    <row r="810" spans="1:7" x14ac:dyDescent="0.3">
      <c r="A810">
        <v>-33.02534</v>
      </c>
      <c r="B810">
        <v>138.09692000000001</v>
      </c>
      <c r="C810" t="s">
        <v>6681</v>
      </c>
      <c r="D810">
        <v>6</v>
      </c>
      <c r="E810">
        <v>3</v>
      </c>
      <c r="F810" t="s">
        <v>6689</v>
      </c>
      <c r="G810" s="25">
        <v>44344</v>
      </c>
    </row>
    <row r="811" spans="1:7" x14ac:dyDescent="0.3">
      <c r="A811">
        <v>-33.02534</v>
      </c>
      <c r="B811">
        <v>138.09692000000001</v>
      </c>
      <c r="C811" t="s">
        <v>6681</v>
      </c>
      <c r="D811">
        <v>21</v>
      </c>
      <c r="E811">
        <v>13</v>
      </c>
      <c r="F811" t="s">
        <v>6689</v>
      </c>
      <c r="G811" s="25">
        <v>44344</v>
      </c>
    </row>
    <row r="812" spans="1:7" x14ac:dyDescent="0.3">
      <c r="A812">
        <v>-33.025370000000002</v>
      </c>
      <c r="B812">
        <v>138.09741</v>
      </c>
      <c r="C812" t="s">
        <v>6681</v>
      </c>
      <c r="D812">
        <v>50</v>
      </c>
      <c r="E812">
        <v>24</v>
      </c>
      <c r="F812" t="s">
        <v>6689</v>
      </c>
      <c r="G812" s="25">
        <v>44344</v>
      </c>
    </row>
    <row r="813" spans="1:7" x14ac:dyDescent="0.3">
      <c r="A813">
        <v>-33.025320000000001</v>
      </c>
      <c r="B813">
        <v>138.09784999999999</v>
      </c>
      <c r="C813" t="s">
        <v>6681</v>
      </c>
      <c r="D813">
        <v>36</v>
      </c>
      <c r="E813">
        <v>21</v>
      </c>
      <c r="F813" t="s">
        <v>6689</v>
      </c>
      <c r="G813" s="25">
        <v>44344</v>
      </c>
    </row>
    <row r="814" spans="1:7" x14ac:dyDescent="0.3">
      <c r="A814">
        <v>-33.025320000000001</v>
      </c>
      <c r="B814">
        <v>138.09784999999999</v>
      </c>
      <c r="C814" t="s">
        <v>6681</v>
      </c>
      <c r="D814">
        <v>10</v>
      </c>
      <c r="E814">
        <v>9</v>
      </c>
      <c r="F814" t="s">
        <v>6689</v>
      </c>
      <c r="G814" s="25">
        <v>44344</v>
      </c>
    </row>
    <row r="815" spans="1:7" x14ac:dyDescent="0.3">
      <c r="A815">
        <v>-33.025309999999998</v>
      </c>
      <c r="B815">
        <v>138.09783999999999</v>
      </c>
      <c r="C815" t="s">
        <v>6681</v>
      </c>
      <c r="D815">
        <v>13</v>
      </c>
      <c r="E815">
        <v>13</v>
      </c>
      <c r="F815" t="s">
        <v>6689</v>
      </c>
      <c r="G815" s="25">
        <v>44344</v>
      </c>
    </row>
    <row r="816" spans="1:7" x14ac:dyDescent="0.3">
      <c r="A816">
        <v>-33.02534</v>
      </c>
      <c r="B816">
        <v>138.09773000000001</v>
      </c>
      <c r="C816" t="s">
        <v>6681</v>
      </c>
      <c r="D816">
        <v>10</v>
      </c>
      <c r="E816">
        <v>5</v>
      </c>
      <c r="F816" t="s">
        <v>6689</v>
      </c>
      <c r="G816" s="25">
        <v>44344</v>
      </c>
    </row>
    <row r="817" spans="1:7" x14ac:dyDescent="0.3">
      <c r="A817">
        <v>-33.02534</v>
      </c>
      <c r="B817">
        <v>138.09773000000001</v>
      </c>
      <c r="C817" t="s">
        <v>6681</v>
      </c>
      <c r="D817">
        <v>4</v>
      </c>
      <c r="E817">
        <v>3</v>
      </c>
      <c r="F817" t="s">
        <v>6689</v>
      </c>
      <c r="G817" s="25">
        <v>44344</v>
      </c>
    </row>
    <row r="818" spans="1:7" x14ac:dyDescent="0.3">
      <c r="A818">
        <v>-33.02534</v>
      </c>
      <c r="B818">
        <v>138.09773000000001</v>
      </c>
      <c r="C818" t="s">
        <v>6681</v>
      </c>
      <c r="D818">
        <v>39</v>
      </c>
      <c r="E818">
        <v>15</v>
      </c>
      <c r="F818" t="s">
        <v>6689</v>
      </c>
      <c r="G818" s="25">
        <v>44344</v>
      </c>
    </row>
    <row r="819" spans="1:7" x14ac:dyDescent="0.3">
      <c r="A819">
        <v>-33.025379999999998</v>
      </c>
      <c r="B819">
        <v>138.09774999999999</v>
      </c>
      <c r="C819" t="s">
        <v>6681</v>
      </c>
      <c r="D819">
        <v>84</v>
      </c>
      <c r="E819">
        <v>24</v>
      </c>
      <c r="F819" t="s">
        <v>6689</v>
      </c>
      <c r="G819" s="25">
        <v>44344</v>
      </c>
    </row>
    <row r="820" spans="1:7" x14ac:dyDescent="0.3">
      <c r="A820">
        <v>-33.025379999999998</v>
      </c>
      <c r="B820">
        <v>138.09774999999999</v>
      </c>
      <c r="C820" t="s">
        <v>6681</v>
      </c>
      <c r="D820">
        <v>40</v>
      </c>
      <c r="E820">
        <v>10</v>
      </c>
      <c r="F820" t="s">
        <v>6689</v>
      </c>
      <c r="G820" s="25">
        <v>44344</v>
      </c>
    </row>
    <row r="821" spans="1:7" x14ac:dyDescent="0.3">
      <c r="A821">
        <v>-33.025379999999998</v>
      </c>
      <c r="B821">
        <v>138.09774999999999</v>
      </c>
      <c r="C821" t="s">
        <v>6681</v>
      </c>
      <c r="D821">
        <v>38</v>
      </c>
      <c r="E821">
        <v>7</v>
      </c>
      <c r="F821" t="s">
        <v>6689</v>
      </c>
      <c r="G821" s="25">
        <v>44344</v>
      </c>
    </row>
    <row r="822" spans="1:7" x14ac:dyDescent="0.3">
      <c r="A822">
        <v>-33.025379999999998</v>
      </c>
      <c r="B822">
        <v>138.09775999999999</v>
      </c>
      <c r="C822" t="s">
        <v>6681</v>
      </c>
      <c r="D822">
        <v>77</v>
      </c>
      <c r="E822">
        <v>42</v>
      </c>
      <c r="F822" t="s">
        <v>6689</v>
      </c>
      <c r="G822" s="25">
        <v>44344</v>
      </c>
    </row>
    <row r="823" spans="1:7" x14ac:dyDescent="0.3">
      <c r="A823">
        <v>-33.025379999999998</v>
      </c>
      <c r="B823">
        <v>138.09775999999999</v>
      </c>
      <c r="C823" t="s">
        <v>6681</v>
      </c>
      <c r="D823">
        <v>16</v>
      </c>
      <c r="E823">
        <v>19</v>
      </c>
      <c r="F823" t="s">
        <v>6689</v>
      </c>
      <c r="G823" s="25">
        <v>44344</v>
      </c>
    </row>
    <row r="824" spans="1:7" x14ac:dyDescent="0.3">
      <c r="A824">
        <v>-33.025379999999998</v>
      </c>
      <c r="B824">
        <v>138.09775999999999</v>
      </c>
      <c r="C824" t="s">
        <v>6681</v>
      </c>
      <c r="D824">
        <v>21</v>
      </c>
      <c r="E824">
        <v>7</v>
      </c>
      <c r="F824" t="s">
        <v>6689</v>
      </c>
      <c r="G824" s="25">
        <v>44344</v>
      </c>
    </row>
    <row r="825" spans="1:7" x14ac:dyDescent="0.3">
      <c r="A825">
        <v>33.025390000000002</v>
      </c>
      <c r="B825">
        <v>138.09791999999999</v>
      </c>
      <c r="C825" t="s">
        <v>6681</v>
      </c>
      <c r="D825">
        <v>7</v>
      </c>
      <c r="E825">
        <v>3</v>
      </c>
      <c r="F825" t="s">
        <v>6689</v>
      </c>
      <c r="G825" s="25">
        <v>44344</v>
      </c>
    </row>
    <row r="826" spans="1:7" x14ac:dyDescent="0.3">
      <c r="A826">
        <v>-33.023409999999998</v>
      </c>
      <c r="B826">
        <v>318.09789999999998</v>
      </c>
      <c r="C826" t="s">
        <v>6681</v>
      </c>
      <c r="D826">
        <v>11</v>
      </c>
      <c r="E826">
        <v>5</v>
      </c>
      <c r="F826" t="s">
        <v>6689</v>
      </c>
      <c r="G826" s="25">
        <v>44344</v>
      </c>
    </row>
    <row r="827" spans="1:7" x14ac:dyDescent="0.3">
      <c r="A827">
        <v>-33.025579999999998</v>
      </c>
      <c r="B827">
        <v>138.09926999999999</v>
      </c>
      <c r="C827" t="s">
        <v>6681</v>
      </c>
      <c r="D827">
        <v>63</v>
      </c>
      <c r="E827">
        <v>87</v>
      </c>
      <c r="F827" t="s">
        <v>6689</v>
      </c>
      <c r="G827" s="25">
        <v>44344</v>
      </c>
    </row>
    <row r="828" spans="1:7" x14ac:dyDescent="0.3">
      <c r="A828">
        <v>-33.02563</v>
      </c>
      <c r="B828">
        <v>138.09753000000001</v>
      </c>
      <c r="C828" t="s">
        <v>6681</v>
      </c>
      <c r="D828">
        <v>106</v>
      </c>
      <c r="E828">
        <v>70</v>
      </c>
      <c r="F828" t="s">
        <v>6689</v>
      </c>
      <c r="G828" s="25">
        <v>44344</v>
      </c>
    </row>
    <row r="829" spans="1:7" x14ac:dyDescent="0.3">
      <c r="A829">
        <v>-33.02563</v>
      </c>
      <c r="B829">
        <v>138.09753000000001</v>
      </c>
      <c r="C829" t="s">
        <v>6681</v>
      </c>
      <c r="D829">
        <v>21</v>
      </c>
      <c r="E829">
        <v>5</v>
      </c>
      <c r="F829" t="s">
        <v>6689</v>
      </c>
      <c r="G829" s="25">
        <v>44344</v>
      </c>
    </row>
    <row r="830" spans="1:7" x14ac:dyDescent="0.3">
      <c r="A830">
        <v>-33.02563</v>
      </c>
      <c r="B830">
        <v>138.09752</v>
      </c>
      <c r="C830" t="s">
        <v>6681</v>
      </c>
      <c r="D830">
        <v>94</v>
      </c>
      <c r="E830">
        <v>19</v>
      </c>
      <c r="F830" t="s">
        <v>6689</v>
      </c>
      <c r="G830" s="25">
        <v>44344</v>
      </c>
    </row>
    <row r="831" spans="1:7" x14ac:dyDescent="0.3">
      <c r="A831">
        <v>-33.025599999999997</v>
      </c>
      <c r="B831">
        <v>138.09757999999999</v>
      </c>
      <c r="C831" t="s">
        <v>6681</v>
      </c>
      <c r="D831">
        <v>122</v>
      </c>
      <c r="E831">
        <v>74</v>
      </c>
      <c r="F831" t="s">
        <v>6689</v>
      </c>
      <c r="G831" s="25">
        <v>44344</v>
      </c>
    </row>
    <row r="832" spans="1:7" x14ac:dyDescent="0.3">
      <c r="A832">
        <v>-33.025620000000004</v>
      </c>
      <c r="B832">
        <v>138.09761</v>
      </c>
      <c r="C832" t="s">
        <v>6681</v>
      </c>
      <c r="D832">
        <v>130</v>
      </c>
      <c r="E832">
        <v>53</v>
      </c>
      <c r="F832" t="s">
        <v>6689</v>
      </c>
      <c r="G832" s="25">
        <v>44344</v>
      </c>
    </row>
    <row r="833" spans="1:7" x14ac:dyDescent="0.3">
      <c r="A833">
        <v>-33.025620000000004</v>
      </c>
      <c r="B833">
        <v>138.0977</v>
      </c>
      <c r="C833" t="s">
        <v>6681</v>
      </c>
      <c r="D833">
        <v>7</v>
      </c>
      <c r="E833">
        <v>4</v>
      </c>
      <c r="F833" t="s">
        <v>6689</v>
      </c>
      <c r="G833" s="25">
        <v>44344</v>
      </c>
    </row>
    <row r="834" spans="1:7" x14ac:dyDescent="0.3">
      <c r="A834">
        <v>-33.025359999999999</v>
      </c>
      <c r="B834">
        <v>138.09748999999999</v>
      </c>
      <c r="C834" t="s">
        <v>6681</v>
      </c>
      <c r="D834">
        <v>4</v>
      </c>
      <c r="E834">
        <v>4</v>
      </c>
      <c r="F834" t="s">
        <v>6689</v>
      </c>
      <c r="G834" s="25">
        <v>44344</v>
      </c>
    </row>
    <row r="835" spans="1:7" x14ac:dyDescent="0.3">
      <c r="A835">
        <v>-33.025359999999999</v>
      </c>
      <c r="B835">
        <v>138.09748999999999</v>
      </c>
      <c r="C835" t="s">
        <v>6681</v>
      </c>
      <c r="D835">
        <v>9</v>
      </c>
      <c r="E835">
        <v>3</v>
      </c>
      <c r="F835" t="s">
        <v>6689</v>
      </c>
      <c r="G835" s="25">
        <v>44344</v>
      </c>
    </row>
    <row r="836" spans="1:7" x14ac:dyDescent="0.3">
      <c r="A836">
        <v>-33.025469999999999</v>
      </c>
      <c r="B836">
        <v>138.09703999999999</v>
      </c>
      <c r="C836" t="s">
        <v>6681</v>
      </c>
      <c r="D836">
        <v>7</v>
      </c>
      <c r="E836">
        <v>4</v>
      </c>
      <c r="F836" t="s">
        <v>6689</v>
      </c>
      <c r="G836" s="25">
        <v>44344</v>
      </c>
    </row>
    <row r="837" spans="1:7" x14ac:dyDescent="0.3">
      <c r="A837">
        <v>-33.025469999999999</v>
      </c>
      <c r="B837">
        <v>138.09703999999999</v>
      </c>
      <c r="C837" t="s">
        <v>6681</v>
      </c>
      <c r="D837">
        <v>8</v>
      </c>
      <c r="E837">
        <v>3</v>
      </c>
      <c r="F837" t="s">
        <v>6689</v>
      </c>
      <c r="G837" s="25">
        <v>44344</v>
      </c>
    </row>
    <row r="838" spans="1:7" x14ac:dyDescent="0.3">
      <c r="A838">
        <v>-33.025469999999999</v>
      </c>
      <c r="B838">
        <v>138.09703999999999</v>
      </c>
      <c r="C838" t="s">
        <v>6681</v>
      </c>
      <c r="D838">
        <v>44</v>
      </c>
      <c r="E838">
        <v>10</v>
      </c>
      <c r="F838" t="s">
        <v>6689</v>
      </c>
      <c r="G838" s="25">
        <v>44344</v>
      </c>
    </row>
    <row r="839" spans="1:7" x14ac:dyDescent="0.3">
      <c r="A839">
        <v>-33.025539999999999</v>
      </c>
      <c r="B839">
        <v>138.09723</v>
      </c>
      <c r="C839" t="s">
        <v>6681</v>
      </c>
      <c r="D839">
        <v>13</v>
      </c>
      <c r="E839">
        <v>4</v>
      </c>
      <c r="F839" t="s">
        <v>6689</v>
      </c>
      <c r="G839" s="25">
        <v>44344</v>
      </c>
    </row>
    <row r="840" spans="1:7" x14ac:dyDescent="0.3">
      <c r="A840">
        <v>-33.025359999999999</v>
      </c>
      <c r="B840">
        <v>138.09757999999999</v>
      </c>
      <c r="C840" t="s">
        <v>6681</v>
      </c>
      <c r="D840">
        <v>66</v>
      </c>
      <c r="E840">
        <v>91</v>
      </c>
      <c r="F840" t="s">
        <v>6689</v>
      </c>
      <c r="G840" s="25">
        <v>44344</v>
      </c>
    </row>
    <row r="841" spans="1:7" x14ac:dyDescent="0.3">
      <c r="A841">
        <v>-33.025959999999998</v>
      </c>
      <c r="B841">
        <v>138.09757999999999</v>
      </c>
      <c r="C841" t="s">
        <v>6681</v>
      </c>
      <c r="D841">
        <v>102</v>
      </c>
      <c r="E841">
        <v>89</v>
      </c>
      <c r="F841" t="s">
        <v>6689</v>
      </c>
      <c r="G841" s="25">
        <v>44344</v>
      </c>
    </row>
    <row r="842" spans="1:7" x14ac:dyDescent="0.3">
      <c r="A842">
        <v>-33.025959999999998</v>
      </c>
      <c r="B842">
        <v>138.09757999999999</v>
      </c>
      <c r="C842" t="s">
        <v>6681</v>
      </c>
      <c r="D842">
        <v>67</v>
      </c>
      <c r="E842">
        <v>33</v>
      </c>
      <c r="F842" t="s">
        <v>6689</v>
      </c>
      <c r="G842" s="25">
        <v>44344</v>
      </c>
    </row>
    <row r="843" spans="1:7" x14ac:dyDescent="0.3">
      <c r="A843">
        <v>-33.025959999999998</v>
      </c>
      <c r="B843">
        <v>138.09757999999999</v>
      </c>
      <c r="C843" t="s">
        <v>6681</v>
      </c>
      <c r="D843">
        <v>71</v>
      </c>
      <c r="E843">
        <v>39</v>
      </c>
      <c r="F843" t="s">
        <v>6689</v>
      </c>
      <c r="G843" s="25">
        <v>44344</v>
      </c>
    </row>
    <row r="844" spans="1:7" x14ac:dyDescent="0.3">
      <c r="A844">
        <v>-33.02581</v>
      </c>
      <c r="B844">
        <v>138.09774999999999</v>
      </c>
      <c r="C844" t="s">
        <v>6681</v>
      </c>
      <c r="D844">
        <v>33</v>
      </c>
      <c r="E844">
        <v>25</v>
      </c>
      <c r="F844" t="s">
        <v>6689</v>
      </c>
      <c r="G844" s="25">
        <v>44344</v>
      </c>
    </row>
    <row r="845" spans="1:7" x14ac:dyDescent="0.3">
      <c r="A845">
        <v>-33.02581</v>
      </c>
      <c r="B845">
        <v>138.09774999999999</v>
      </c>
      <c r="C845" t="s">
        <v>6681</v>
      </c>
      <c r="D845">
        <v>42</v>
      </c>
      <c r="E845">
        <v>24</v>
      </c>
      <c r="F845" t="s">
        <v>6689</v>
      </c>
      <c r="G845" s="25">
        <v>44344</v>
      </c>
    </row>
    <row r="846" spans="1:7" x14ac:dyDescent="0.3">
      <c r="A846">
        <v>-33.02581</v>
      </c>
      <c r="B846">
        <v>138.09774999999999</v>
      </c>
      <c r="C846" t="s">
        <v>6681</v>
      </c>
      <c r="D846">
        <v>99</v>
      </c>
      <c r="E846">
        <v>44</v>
      </c>
      <c r="F846" t="s">
        <v>6689</v>
      </c>
      <c r="G846" s="25">
        <v>44344</v>
      </c>
    </row>
    <row r="847" spans="1:7" x14ac:dyDescent="0.3">
      <c r="A847">
        <v>-33.025640000000003</v>
      </c>
      <c r="B847">
        <v>138.09769</v>
      </c>
      <c r="C847" t="s">
        <v>6681</v>
      </c>
      <c r="D847">
        <v>22</v>
      </c>
      <c r="E847">
        <v>4</v>
      </c>
      <c r="F847" t="s">
        <v>6689</v>
      </c>
      <c r="G847" s="25">
        <v>44344</v>
      </c>
    </row>
    <row r="848" spans="1:7" x14ac:dyDescent="0.3">
      <c r="A848">
        <v>-33.025730000000003</v>
      </c>
      <c r="B848">
        <v>138.09743</v>
      </c>
      <c r="C848" t="s">
        <v>6681</v>
      </c>
      <c r="D848">
        <v>118</v>
      </c>
      <c r="E848">
        <v>110</v>
      </c>
      <c r="F848" t="s">
        <v>6689</v>
      </c>
      <c r="G848" s="25">
        <v>44344</v>
      </c>
    </row>
    <row r="849" spans="1:7" x14ac:dyDescent="0.3">
      <c r="A849">
        <v>-33.025840000000002</v>
      </c>
      <c r="B849">
        <v>138.09778</v>
      </c>
      <c r="C849" t="s">
        <v>6681</v>
      </c>
      <c r="D849">
        <v>108</v>
      </c>
      <c r="E849">
        <v>73</v>
      </c>
      <c r="F849" t="s">
        <v>6689</v>
      </c>
      <c r="G849" s="25">
        <v>44344</v>
      </c>
    </row>
    <row r="850" spans="1:7" x14ac:dyDescent="0.3">
      <c r="A850">
        <v>-33.025840000000002</v>
      </c>
      <c r="B850">
        <v>138.09778</v>
      </c>
      <c r="C850" t="s">
        <v>6681</v>
      </c>
      <c r="D850">
        <v>52</v>
      </c>
      <c r="E850">
        <v>41</v>
      </c>
      <c r="F850" t="s">
        <v>6689</v>
      </c>
      <c r="G850" s="25">
        <v>44344</v>
      </c>
    </row>
    <row r="851" spans="1:7" x14ac:dyDescent="0.3">
      <c r="A851">
        <v>-33.02581</v>
      </c>
      <c r="B851">
        <v>138.09787</v>
      </c>
      <c r="C851" t="s">
        <v>6681</v>
      </c>
      <c r="D851">
        <v>56</v>
      </c>
      <c r="E851">
        <v>18</v>
      </c>
      <c r="F851" t="s">
        <v>6689</v>
      </c>
      <c r="G851" s="25">
        <v>44344</v>
      </c>
    </row>
    <row r="852" spans="1:7" x14ac:dyDescent="0.3">
      <c r="A852">
        <v>-33.025759999999998</v>
      </c>
      <c r="B852">
        <v>138.09804</v>
      </c>
      <c r="C852" t="s">
        <v>6681</v>
      </c>
      <c r="D852">
        <v>56</v>
      </c>
      <c r="E852">
        <v>17</v>
      </c>
      <c r="F852" t="s">
        <v>6689</v>
      </c>
      <c r="G852" s="25">
        <v>44344</v>
      </c>
    </row>
    <row r="853" spans="1:7" x14ac:dyDescent="0.3">
      <c r="A853">
        <v>-33.025759999999998</v>
      </c>
      <c r="B853">
        <v>138.09804</v>
      </c>
      <c r="C853" t="s">
        <v>6681</v>
      </c>
      <c r="D853">
        <v>100</v>
      </c>
      <c r="E853">
        <v>77</v>
      </c>
      <c r="F853" t="s">
        <v>6689</v>
      </c>
      <c r="G853" s="25">
        <v>44344</v>
      </c>
    </row>
    <row r="854" spans="1:7" x14ac:dyDescent="0.3">
      <c r="A854">
        <v>-33.025759999999998</v>
      </c>
      <c r="B854">
        <v>138.09804</v>
      </c>
      <c r="C854" t="s">
        <v>6681</v>
      </c>
      <c r="D854">
        <v>56</v>
      </c>
      <c r="E854">
        <v>29</v>
      </c>
      <c r="F854" t="s">
        <v>6689</v>
      </c>
      <c r="G854" s="25">
        <v>44344</v>
      </c>
    </row>
    <row r="855" spans="1:7" x14ac:dyDescent="0.3">
      <c r="A855">
        <v>-33.025759999999998</v>
      </c>
      <c r="B855">
        <v>138.09804</v>
      </c>
      <c r="C855" t="s">
        <v>6681</v>
      </c>
      <c r="D855">
        <v>145</v>
      </c>
      <c r="E855">
        <v>30</v>
      </c>
      <c r="F855" t="s">
        <v>6689</v>
      </c>
      <c r="G855" s="25">
        <v>44344</v>
      </c>
    </row>
    <row r="856" spans="1:7" x14ac:dyDescent="0.3">
      <c r="A856">
        <v>-33.02563</v>
      </c>
      <c r="B856">
        <v>138.09784999999999</v>
      </c>
      <c r="C856" t="s">
        <v>6681</v>
      </c>
      <c r="D856">
        <v>101</v>
      </c>
      <c r="E856">
        <v>60</v>
      </c>
      <c r="F856" t="s">
        <v>6689</v>
      </c>
      <c r="G856" s="25">
        <v>44344</v>
      </c>
    </row>
    <row r="857" spans="1:7" x14ac:dyDescent="0.3">
      <c r="A857">
        <v>-33.026049999999998</v>
      </c>
      <c r="B857">
        <v>138.09708000000001</v>
      </c>
      <c r="C857" t="s">
        <v>6681</v>
      </c>
      <c r="D857">
        <v>112</v>
      </c>
      <c r="E857">
        <v>60</v>
      </c>
      <c r="F857" t="s">
        <v>6689</v>
      </c>
      <c r="G857" s="25">
        <v>44344</v>
      </c>
    </row>
    <row r="858" spans="1:7" x14ac:dyDescent="0.3">
      <c r="A858">
        <v>-33.026060000000001</v>
      </c>
      <c r="B858">
        <v>138.09715</v>
      </c>
      <c r="C858" t="s">
        <v>6681</v>
      </c>
      <c r="D858">
        <v>101</v>
      </c>
      <c r="E858">
        <v>90</v>
      </c>
      <c r="F858" t="s">
        <v>6689</v>
      </c>
      <c r="G858" s="25">
        <v>44344</v>
      </c>
    </row>
    <row r="859" spans="1:7" x14ac:dyDescent="0.3">
      <c r="A859">
        <v>-33.02599</v>
      </c>
      <c r="B859">
        <v>138.09732</v>
      </c>
      <c r="C859" t="s">
        <v>6681</v>
      </c>
      <c r="D859">
        <v>87</v>
      </c>
      <c r="E859">
        <v>46</v>
      </c>
      <c r="F859" t="s">
        <v>6689</v>
      </c>
      <c r="G859" s="25">
        <v>44344</v>
      </c>
    </row>
    <row r="860" spans="1:7" x14ac:dyDescent="0.3">
      <c r="A860">
        <v>-33.025979999999997</v>
      </c>
      <c r="B860">
        <v>138.09779</v>
      </c>
      <c r="C860" t="s">
        <v>6681</v>
      </c>
      <c r="D860">
        <v>52</v>
      </c>
      <c r="E860">
        <v>32</v>
      </c>
      <c r="F860" t="s">
        <v>6689</v>
      </c>
      <c r="G860" s="25">
        <v>44344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F9515-A37A-4E66-976C-F277B2D7E81D}">
  <dimension ref="A1:O198"/>
  <sheetViews>
    <sheetView zoomScale="65" workbookViewId="0">
      <selection activeCell="J21" sqref="J21"/>
    </sheetView>
  </sheetViews>
  <sheetFormatPr defaultRowHeight="14.4" x14ac:dyDescent="0.3"/>
  <cols>
    <col min="4" max="4" width="9.5546875" bestFit="1" customWidth="1"/>
    <col min="5" max="5" width="10" bestFit="1" customWidth="1"/>
    <col min="6" max="6" width="15.5546875" bestFit="1" customWidth="1"/>
    <col min="7" max="7" width="17.88671875" bestFit="1" customWidth="1"/>
    <col min="8" max="8" width="20.109375" bestFit="1" customWidth="1"/>
    <col min="9" max="9" width="17.6640625" bestFit="1" customWidth="1"/>
    <col min="10" max="10" width="18.33203125" bestFit="1" customWidth="1"/>
    <col min="11" max="11" width="11.44140625" bestFit="1" customWidth="1"/>
    <col min="13" max="13" width="17.6640625" bestFit="1" customWidth="1"/>
    <col min="14" max="14" width="24.6640625" bestFit="1" customWidth="1"/>
  </cols>
  <sheetData>
    <row r="1" spans="1:15" x14ac:dyDescent="0.3">
      <c r="A1" s="1" t="s">
        <v>6715</v>
      </c>
      <c r="B1" s="1" t="s">
        <v>6682</v>
      </c>
      <c r="C1" s="1" t="s">
        <v>6674</v>
      </c>
      <c r="D1" s="1" t="s">
        <v>6675</v>
      </c>
      <c r="E1" s="1" t="s">
        <v>6690</v>
      </c>
      <c r="F1" s="1" t="s">
        <v>6676</v>
      </c>
      <c r="G1" s="1" t="s">
        <v>6686</v>
      </c>
      <c r="H1" s="1" t="s">
        <v>6687</v>
      </c>
      <c r="I1" s="1" t="s">
        <v>6741</v>
      </c>
      <c r="J1" s="1" t="s">
        <v>6902</v>
      </c>
      <c r="K1" s="1" t="s">
        <v>6903</v>
      </c>
      <c r="L1" s="1" t="s">
        <v>6823</v>
      </c>
      <c r="M1" s="1" t="s">
        <v>6740</v>
      </c>
      <c r="N1" s="1" t="s">
        <v>6904</v>
      </c>
      <c r="O1" s="1" t="s">
        <v>6797</v>
      </c>
    </row>
    <row r="2" spans="1:15" x14ac:dyDescent="0.3">
      <c r="A2" t="s">
        <v>6691</v>
      </c>
      <c r="B2" t="s">
        <v>6683</v>
      </c>
      <c r="C2">
        <v>-33.502299999999998</v>
      </c>
      <c r="D2">
        <v>138.07714999999999</v>
      </c>
      <c r="E2" s="25">
        <v>44204</v>
      </c>
      <c r="F2" t="s">
        <v>6680</v>
      </c>
      <c r="G2">
        <v>188</v>
      </c>
      <c r="H2">
        <v>102</v>
      </c>
      <c r="I2">
        <v>4</v>
      </c>
      <c r="J2">
        <v>90</v>
      </c>
      <c r="K2">
        <f>I2*J2</f>
        <v>360</v>
      </c>
      <c r="L2">
        <v>7</v>
      </c>
      <c r="M2">
        <v>0.32540000000000002</v>
      </c>
      <c r="N2">
        <v>2.9249999999999998E-2</v>
      </c>
      <c r="O2">
        <v>8.9634243097429386E-2</v>
      </c>
    </row>
    <row r="3" spans="1:15" x14ac:dyDescent="0.3">
      <c r="A3" t="s">
        <v>6692</v>
      </c>
      <c r="B3" t="s">
        <v>6683</v>
      </c>
      <c r="C3">
        <v>-33.502249999999997</v>
      </c>
      <c r="D3">
        <v>138.07723999999999</v>
      </c>
      <c r="E3" s="25">
        <v>44204</v>
      </c>
      <c r="F3" t="s">
        <v>6680</v>
      </c>
      <c r="G3">
        <v>187</v>
      </c>
      <c r="H3">
        <v>105</v>
      </c>
      <c r="I3">
        <v>6</v>
      </c>
      <c r="J3">
        <v>60</v>
      </c>
      <c r="K3">
        <f>I3*J3</f>
        <v>360</v>
      </c>
      <c r="L3">
        <v>7</v>
      </c>
      <c r="M3">
        <v>0.43320000000000003</v>
      </c>
      <c r="N3">
        <v>6.384999999999999E-2</v>
      </c>
      <c r="O3">
        <v>0.16389585578030241</v>
      </c>
    </row>
    <row r="4" spans="1:15" x14ac:dyDescent="0.3">
      <c r="A4" t="s">
        <v>6693</v>
      </c>
      <c r="B4" t="s">
        <v>6683</v>
      </c>
      <c r="C4">
        <v>-33.502189999999999</v>
      </c>
      <c r="D4">
        <v>138.07723999999999</v>
      </c>
      <c r="E4" s="25">
        <v>44204</v>
      </c>
      <c r="F4" t="s">
        <v>6680</v>
      </c>
      <c r="G4">
        <v>174</v>
      </c>
      <c r="H4">
        <v>232</v>
      </c>
      <c r="I4">
        <v>33</v>
      </c>
      <c r="J4">
        <v>43</v>
      </c>
      <c r="K4">
        <f t="shared" ref="K4:K20" si="0">I4*J4</f>
        <v>1419</v>
      </c>
      <c r="L4">
        <v>12</v>
      </c>
      <c r="M4">
        <v>0.35394999999999999</v>
      </c>
      <c r="N4">
        <v>5.5550000000000002E-2</v>
      </c>
      <c r="O4">
        <v>0.15678202497426796</v>
      </c>
    </row>
    <row r="5" spans="1:15" x14ac:dyDescent="0.3">
      <c r="A5" t="s">
        <v>6694</v>
      </c>
      <c r="B5" t="s">
        <v>6683</v>
      </c>
      <c r="C5">
        <v>-33.502139999999997</v>
      </c>
      <c r="D5">
        <v>138.07721000000001</v>
      </c>
      <c r="E5" s="25">
        <v>44204</v>
      </c>
      <c r="F5" t="s">
        <v>6680</v>
      </c>
      <c r="G5">
        <v>168</v>
      </c>
      <c r="H5">
        <v>188</v>
      </c>
      <c r="I5">
        <v>4</v>
      </c>
      <c r="J5">
        <v>117</v>
      </c>
      <c r="K5">
        <f t="shared" si="0"/>
        <v>468</v>
      </c>
      <c r="L5">
        <v>10</v>
      </c>
      <c r="M5">
        <v>0.5645</v>
      </c>
      <c r="N5">
        <v>7.4149999999999994E-2</v>
      </c>
      <c r="O5">
        <v>0.13395112527141503</v>
      </c>
    </row>
    <row r="6" spans="1:15" x14ac:dyDescent="0.3">
      <c r="A6" t="s">
        <v>6695</v>
      </c>
      <c r="B6" t="s">
        <v>6683</v>
      </c>
      <c r="C6">
        <v>-33.502139999999997</v>
      </c>
      <c r="D6">
        <v>138.07721000000001</v>
      </c>
      <c r="E6" s="25">
        <v>44204</v>
      </c>
      <c r="F6" t="s">
        <v>6680</v>
      </c>
      <c r="G6">
        <v>168</v>
      </c>
      <c r="H6">
        <v>185</v>
      </c>
      <c r="I6">
        <v>7</v>
      </c>
      <c r="J6">
        <v>18</v>
      </c>
      <c r="K6">
        <f t="shared" si="0"/>
        <v>126</v>
      </c>
      <c r="L6">
        <v>10</v>
      </c>
      <c r="M6">
        <v>0.43685000000000002</v>
      </c>
      <c r="N6">
        <v>5.5359999999999999E-2</v>
      </c>
      <c r="O6">
        <v>0.11276624061662598</v>
      </c>
    </row>
    <row r="7" spans="1:15" x14ac:dyDescent="0.3">
      <c r="A7" t="s">
        <v>6696</v>
      </c>
      <c r="B7" t="s">
        <v>6683</v>
      </c>
      <c r="C7">
        <v>-33.502079999999999</v>
      </c>
      <c r="D7">
        <v>138.07713000000001</v>
      </c>
      <c r="E7" s="25">
        <v>44204</v>
      </c>
      <c r="F7" t="s">
        <v>6680</v>
      </c>
      <c r="G7">
        <v>182</v>
      </c>
      <c r="H7">
        <v>184</v>
      </c>
      <c r="I7">
        <v>30</v>
      </c>
      <c r="J7">
        <v>108</v>
      </c>
      <c r="K7">
        <f t="shared" si="0"/>
        <v>3240</v>
      </c>
      <c r="L7">
        <v>12</v>
      </c>
      <c r="M7">
        <v>0.40015000000000001</v>
      </c>
      <c r="N7">
        <v>6.5549999999999997E-2</v>
      </c>
      <c r="O7">
        <v>0.16324390242977332</v>
      </c>
    </row>
    <row r="8" spans="1:15" x14ac:dyDescent="0.3">
      <c r="A8" t="s">
        <v>6697</v>
      </c>
      <c r="B8" t="s">
        <v>6683</v>
      </c>
      <c r="C8">
        <v>-33.502029999999998</v>
      </c>
      <c r="D8">
        <v>138.07732999999999</v>
      </c>
      <c r="E8" s="25">
        <v>44204</v>
      </c>
      <c r="F8" t="s">
        <v>6680</v>
      </c>
      <c r="G8">
        <v>187</v>
      </c>
      <c r="H8">
        <v>127</v>
      </c>
      <c r="I8">
        <v>3</v>
      </c>
      <c r="J8">
        <v>213</v>
      </c>
      <c r="K8">
        <f t="shared" si="0"/>
        <v>639</v>
      </c>
      <c r="L8">
        <v>12</v>
      </c>
      <c r="M8">
        <v>0.73699999999999999</v>
      </c>
      <c r="N8">
        <v>7.8100000000000003E-2</v>
      </c>
      <c r="O8">
        <v>0.11981043212334769</v>
      </c>
    </row>
    <row r="9" spans="1:15" x14ac:dyDescent="0.3">
      <c r="A9" t="s">
        <v>6698</v>
      </c>
      <c r="B9" t="s">
        <v>6683</v>
      </c>
      <c r="C9">
        <v>-33.50206</v>
      </c>
      <c r="D9">
        <v>138.07736</v>
      </c>
      <c r="E9" s="25">
        <v>44204</v>
      </c>
      <c r="F9" t="s">
        <v>6680</v>
      </c>
      <c r="G9">
        <v>160</v>
      </c>
      <c r="H9">
        <v>182</v>
      </c>
      <c r="I9">
        <v>12</v>
      </c>
      <c r="J9">
        <v>126</v>
      </c>
      <c r="K9">
        <f t="shared" si="0"/>
        <v>1512</v>
      </c>
      <c r="L9">
        <v>12</v>
      </c>
      <c r="M9">
        <v>0.50669999999999993</v>
      </c>
      <c r="N9">
        <v>0.11660000000000001</v>
      </c>
      <c r="O9">
        <v>0.27176751332777827</v>
      </c>
    </row>
    <row r="10" spans="1:15" x14ac:dyDescent="0.3">
      <c r="A10" t="s">
        <v>6699</v>
      </c>
      <c r="B10" t="s">
        <v>6683</v>
      </c>
      <c r="C10">
        <v>-33.501820000000002</v>
      </c>
      <c r="D10">
        <v>138.07741999999999</v>
      </c>
      <c r="E10" s="25">
        <v>44204</v>
      </c>
      <c r="F10" t="s">
        <v>6680</v>
      </c>
      <c r="G10">
        <v>144</v>
      </c>
      <c r="H10">
        <v>250</v>
      </c>
      <c r="I10">
        <v>8</v>
      </c>
      <c r="J10">
        <v>198</v>
      </c>
      <c r="K10">
        <f t="shared" si="0"/>
        <v>1584</v>
      </c>
      <c r="L10">
        <v>10</v>
      </c>
      <c r="M10">
        <v>0.57304999999999995</v>
      </c>
      <c r="N10">
        <v>8.5300000000000001E-2</v>
      </c>
      <c r="O10">
        <v>0.15417582641349992</v>
      </c>
    </row>
    <row r="11" spans="1:15" x14ac:dyDescent="0.3">
      <c r="A11" t="s">
        <v>6700</v>
      </c>
      <c r="B11" t="s">
        <v>6683</v>
      </c>
      <c r="C11">
        <v>-33.501669999999997</v>
      </c>
      <c r="D11">
        <v>138.07714999999999</v>
      </c>
      <c r="E11" s="25">
        <v>44204</v>
      </c>
      <c r="F11" t="s">
        <v>6680</v>
      </c>
      <c r="G11">
        <v>148</v>
      </c>
      <c r="H11">
        <v>100</v>
      </c>
      <c r="I11">
        <v>5</v>
      </c>
      <c r="J11">
        <v>41</v>
      </c>
      <c r="K11">
        <f t="shared" si="0"/>
        <v>205</v>
      </c>
      <c r="L11">
        <v>10</v>
      </c>
      <c r="M11">
        <v>0.44105000000000005</v>
      </c>
      <c r="N11">
        <v>6.5500000000000003E-2</v>
      </c>
      <c r="O11">
        <v>0.16261994341391284</v>
      </c>
    </row>
    <row r="12" spans="1:15" x14ac:dyDescent="0.3">
      <c r="A12" t="s">
        <v>6701</v>
      </c>
      <c r="B12" t="s">
        <v>6683</v>
      </c>
      <c r="C12">
        <v>-33.501559999999998</v>
      </c>
      <c r="D12">
        <v>138.07718</v>
      </c>
      <c r="E12" s="25">
        <v>44204</v>
      </c>
      <c r="F12" t="s">
        <v>6680</v>
      </c>
      <c r="G12">
        <v>122</v>
      </c>
      <c r="H12">
        <v>185</v>
      </c>
      <c r="I12">
        <v>6</v>
      </c>
      <c r="J12">
        <v>58</v>
      </c>
      <c r="K12">
        <f t="shared" si="0"/>
        <v>348</v>
      </c>
      <c r="L12">
        <v>12</v>
      </c>
      <c r="M12">
        <v>0.33265</v>
      </c>
      <c r="N12">
        <v>5.9400000000000001E-2</v>
      </c>
      <c r="O12">
        <v>0.17855443898207057</v>
      </c>
    </row>
    <row r="13" spans="1:15" x14ac:dyDescent="0.3">
      <c r="A13" t="s">
        <v>6702</v>
      </c>
      <c r="B13" t="s">
        <v>6683</v>
      </c>
      <c r="C13">
        <v>-33.50179</v>
      </c>
      <c r="D13">
        <v>138.07756000000001</v>
      </c>
      <c r="E13" t="s">
        <v>6703</v>
      </c>
      <c r="F13" t="s">
        <v>6680</v>
      </c>
      <c r="G13">
        <v>204</v>
      </c>
      <c r="H13">
        <v>250</v>
      </c>
      <c r="I13">
        <v>9</v>
      </c>
      <c r="J13">
        <v>152</v>
      </c>
      <c r="K13">
        <f t="shared" si="0"/>
        <v>1368</v>
      </c>
      <c r="L13">
        <v>11</v>
      </c>
      <c r="M13">
        <v>0.48070000000000002</v>
      </c>
      <c r="N13">
        <v>0.12185</v>
      </c>
      <c r="O13">
        <v>0.25155661334184165</v>
      </c>
    </row>
    <row r="14" spans="1:15" x14ac:dyDescent="0.3">
      <c r="A14" t="s">
        <v>6704</v>
      </c>
      <c r="B14" t="s">
        <v>6683</v>
      </c>
      <c r="C14">
        <v>-33.501559999999998</v>
      </c>
      <c r="D14">
        <v>138.07718</v>
      </c>
      <c r="E14" s="25">
        <v>44204</v>
      </c>
      <c r="F14" t="s">
        <v>6680</v>
      </c>
      <c r="G14">
        <v>198</v>
      </c>
      <c r="H14">
        <v>155</v>
      </c>
      <c r="I14">
        <v>7</v>
      </c>
      <c r="J14">
        <v>41</v>
      </c>
      <c r="K14">
        <f t="shared" si="0"/>
        <v>287</v>
      </c>
      <c r="L14">
        <v>9</v>
      </c>
      <c r="M14">
        <v>0.53554999999999997</v>
      </c>
      <c r="N14">
        <v>8.2049999999999998E-2</v>
      </c>
      <c r="O14">
        <v>0.15129310257206663</v>
      </c>
    </row>
    <row r="15" spans="1:15" x14ac:dyDescent="0.3">
      <c r="A15" t="s">
        <v>6705</v>
      </c>
      <c r="B15" t="s">
        <v>6683</v>
      </c>
      <c r="C15">
        <v>-33.501330000000003</v>
      </c>
      <c r="D15">
        <v>138.07670999999999</v>
      </c>
      <c r="E15" t="s">
        <v>6703</v>
      </c>
      <c r="F15" t="s">
        <v>6680</v>
      </c>
      <c r="G15">
        <v>105</v>
      </c>
      <c r="H15">
        <v>162</v>
      </c>
      <c r="I15">
        <v>11</v>
      </c>
      <c r="J15">
        <v>64</v>
      </c>
      <c r="K15">
        <f t="shared" si="0"/>
        <v>704</v>
      </c>
      <c r="L15">
        <v>8</v>
      </c>
      <c r="M15">
        <v>0.63190000000000002</v>
      </c>
      <c r="N15">
        <v>9.4399999999999998E-2</v>
      </c>
      <c r="O15">
        <v>0.14950781900280979</v>
      </c>
    </row>
    <row r="16" spans="1:15" x14ac:dyDescent="0.3">
      <c r="A16" t="s">
        <v>6706</v>
      </c>
      <c r="B16" t="s">
        <v>6683</v>
      </c>
      <c r="C16">
        <v>-33.501249999999999</v>
      </c>
      <c r="D16">
        <v>138.07678000000001</v>
      </c>
      <c r="E16" t="s">
        <v>6703</v>
      </c>
      <c r="F16" t="s">
        <v>6680</v>
      </c>
      <c r="G16">
        <v>106</v>
      </c>
      <c r="H16">
        <v>123</v>
      </c>
      <c r="I16">
        <v>7</v>
      </c>
      <c r="J16">
        <v>62</v>
      </c>
      <c r="K16">
        <f t="shared" si="0"/>
        <v>434</v>
      </c>
      <c r="L16">
        <v>15</v>
      </c>
      <c r="M16">
        <v>1.0175999999999998</v>
      </c>
      <c r="N16">
        <v>0.14015</v>
      </c>
      <c r="O16">
        <v>0.1433085299596118</v>
      </c>
    </row>
    <row r="17" spans="1:15" x14ac:dyDescent="0.3">
      <c r="A17" t="s">
        <v>6707</v>
      </c>
      <c r="B17" t="s">
        <v>6683</v>
      </c>
      <c r="C17">
        <v>-33.501130000000003</v>
      </c>
      <c r="D17">
        <v>138.07634999999999</v>
      </c>
      <c r="E17" t="s">
        <v>6703</v>
      </c>
      <c r="F17" t="s">
        <v>6680</v>
      </c>
      <c r="G17">
        <v>129</v>
      </c>
      <c r="H17">
        <v>155</v>
      </c>
      <c r="I17">
        <v>9</v>
      </c>
      <c r="J17">
        <v>105</v>
      </c>
      <c r="K17">
        <f t="shared" si="0"/>
        <v>945</v>
      </c>
      <c r="L17">
        <v>6</v>
      </c>
      <c r="M17">
        <v>0.79880000000000007</v>
      </c>
      <c r="N17">
        <v>0.1106</v>
      </c>
      <c r="O17">
        <v>0.13890953753735624</v>
      </c>
    </row>
    <row r="18" spans="1:15" x14ac:dyDescent="0.3">
      <c r="A18" t="s">
        <v>6708</v>
      </c>
      <c r="B18" t="s">
        <v>6683</v>
      </c>
      <c r="C18">
        <v>-33.501069999999999</v>
      </c>
      <c r="D18">
        <v>138.07607999999999</v>
      </c>
      <c r="E18" t="s">
        <v>6703</v>
      </c>
      <c r="F18" t="s">
        <v>6680</v>
      </c>
      <c r="G18">
        <v>88</v>
      </c>
      <c r="H18">
        <v>70</v>
      </c>
      <c r="I18">
        <v>4</v>
      </c>
      <c r="J18">
        <v>13</v>
      </c>
      <c r="K18">
        <f t="shared" si="0"/>
        <v>52</v>
      </c>
      <c r="L18">
        <v>7</v>
      </c>
      <c r="M18">
        <v>0.69135000000000002</v>
      </c>
      <c r="N18">
        <v>4.5850000000000002E-2</v>
      </c>
      <c r="O18">
        <v>6.6279182136073492E-2</v>
      </c>
    </row>
    <row r="19" spans="1:15" x14ac:dyDescent="0.3">
      <c r="A19" t="s">
        <v>6709</v>
      </c>
      <c r="B19" t="s">
        <v>6683</v>
      </c>
      <c r="C19">
        <v>-33.501069999999999</v>
      </c>
      <c r="D19">
        <v>138.07587000000001</v>
      </c>
      <c r="E19" t="s">
        <v>6703</v>
      </c>
      <c r="F19" t="s">
        <v>6680</v>
      </c>
      <c r="G19">
        <v>193</v>
      </c>
      <c r="H19">
        <v>120</v>
      </c>
      <c r="I19">
        <v>8</v>
      </c>
      <c r="J19">
        <v>171</v>
      </c>
      <c r="K19">
        <f t="shared" si="0"/>
        <v>1368</v>
      </c>
      <c r="L19">
        <v>11</v>
      </c>
      <c r="M19">
        <v>1.1832500000000001</v>
      </c>
      <c r="N19">
        <v>0.17344999999999999</v>
      </c>
      <c r="O19">
        <v>0.14952561376242024</v>
      </c>
    </row>
    <row r="20" spans="1:15" x14ac:dyDescent="0.3">
      <c r="A20" t="s">
        <v>6710</v>
      </c>
      <c r="B20" t="s">
        <v>6683</v>
      </c>
      <c r="C20">
        <v>-33.501600000000003</v>
      </c>
      <c r="D20">
        <v>138.07649000000001</v>
      </c>
      <c r="E20" s="25">
        <v>44204</v>
      </c>
      <c r="F20" t="s">
        <v>6680</v>
      </c>
      <c r="G20">
        <v>134</v>
      </c>
      <c r="H20">
        <v>130</v>
      </c>
      <c r="I20">
        <v>11</v>
      </c>
      <c r="J20">
        <v>13</v>
      </c>
      <c r="K20">
        <f t="shared" si="0"/>
        <v>143</v>
      </c>
      <c r="L20">
        <v>8</v>
      </c>
      <c r="M20">
        <v>0.49260000000000004</v>
      </c>
      <c r="N20">
        <v>7.3050000000000004E-2</v>
      </c>
      <c r="O20">
        <v>0.14283521942940144</v>
      </c>
    </row>
    <row r="21" spans="1:15" x14ac:dyDescent="0.3">
      <c r="A21" t="s">
        <v>6711</v>
      </c>
      <c r="B21" t="s">
        <v>6683</v>
      </c>
      <c r="C21">
        <v>-33.501959999999997</v>
      </c>
      <c r="D21">
        <v>138.07705999999999</v>
      </c>
      <c r="E21" s="25">
        <v>44204</v>
      </c>
      <c r="F21" t="s">
        <v>6680</v>
      </c>
      <c r="G21">
        <v>129</v>
      </c>
      <c r="H21">
        <v>121</v>
      </c>
      <c r="I21">
        <v>8</v>
      </c>
      <c r="J21">
        <v>61</v>
      </c>
      <c r="K21">
        <f>I21*J21</f>
        <v>488</v>
      </c>
      <c r="L21">
        <v>10</v>
      </c>
      <c r="M21">
        <v>1.07375</v>
      </c>
      <c r="N21">
        <v>0.11985</v>
      </c>
      <c r="O21">
        <v>0.1109734460960024</v>
      </c>
    </row>
    <row r="22" spans="1:15" x14ac:dyDescent="0.3">
      <c r="A22" t="s">
        <v>6712</v>
      </c>
      <c r="B22" t="s">
        <v>6683</v>
      </c>
      <c r="C22">
        <v>-33.501950000000001</v>
      </c>
      <c r="D22">
        <v>138.07703000000001</v>
      </c>
      <c r="E22" s="25">
        <v>44204</v>
      </c>
      <c r="F22" t="s">
        <v>6680</v>
      </c>
      <c r="G22">
        <v>198</v>
      </c>
      <c r="H22">
        <v>140</v>
      </c>
      <c r="I22">
        <v>3</v>
      </c>
      <c r="J22">
        <v>213</v>
      </c>
      <c r="K22">
        <f>I22*J22</f>
        <v>639</v>
      </c>
      <c r="L22">
        <v>10</v>
      </c>
      <c r="M22">
        <v>0.92620000000000002</v>
      </c>
      <c r="N22">
        <v>0.15934999999999999</v>
      </c>
      <c r="O22">
        <v>0.18786072486633648</v>
      </c>
    </row>
    <row r="23" spans="1:15" x14ac:dyDescent="0.3">
      <c r="A23" t="s">
        <v>6713</v>
      </c>
      <c r="B23" t="s">
        <v>6683</v>
      </c>
      <c r="C23">
        <v>-33.501849999999997</v>
      </c>
      <c r="D23">
        <v>138.07712000000001</v>
      </c>
      <c r="E23" t="s">
        <v>6703</v>
      </c>
      <c r="F23" t="s">
        <v>6680</v>
      </c>
      <c r="G23">
        <v>132</v>
      </c>
      <c r="H23">
        <v>122</v>
      </c>
      <c r="I23">
        <v>9</v>
      </c>
      <c r="J23">
        <v>26</v>
      </c>
      <c r="K23">
        <f>I23*J23</f>
        <v>234</v>
      </c>
      <c r="L23">
        <v>7</v>
      </c>
      <c r="M23">
        <v>0.81989999999999996</v>
      </c>
      <c r="N23">
        <v>0.10395</v>
      </c>
      <c r="O23">
        <v>0.12687587198706857</v>
      </c>
    </row>
    <row r="24" spans="1:15" x14ac:dyDescent="0.3">
      <c r="A24" t="s">
        <v>6714</v>
      </c>
      <c r="B24" t="s">
        <v>6683</v>
      </c>
      <c r="C24">
        <v>-33.502029999999998</v>
      </c>
      <c r="D24">
        <v>138.07697999999999</v>
      </c>
      <c r="E24" s="25">
        <v>44204</v>
      </c>
      <c r="F24" t="s">
        <v>6680</v>
      </c>
      <c r="G24">
        <v>132</v>
      </c>
      <c r="H24">
        <v>68</v>
      </c>
      <c r="I24">
        <v>3</v>
      </c>
      <c r="J24">
        <v>27</v>
      </c>
      <c r="K24">
        <f>I24*J24</f>
        <v>81</v>
      </c>
      <c r="L24">
        <v>10</v>
      </c>
      <c r="M24">
        <v>0.39934999999999998</v>
      </c>
      <c r="N24">
        <v>6.4549999999999996E-2</v>
      </c>
      <c r="O24">
        <v>0.1590021756557346</v>
      </c>
    </row>
    <row r="25" spans="1:15" x14ac:dyDescent="0.3">
      <c r="A25" t="s">
        <v>6716</v>
      </c>
      <c r="B25" t="s">
        <v>6683</v>
      </c>
      <c r="C25">
        <v>-33.502330000000001</v>
      </c>
      <c r="D25">
        <v>138.07715999999999</v>
      </c>
      <c r="E25" s="25">
        <v>44204</v>
      </c>
      <c r="F25" t="s">
        <v>6679</v>
      </c>
      <c r="G25">
        <v>180</v>
      </c>
      <c r="H25">
        <v>117</v>
      </c>
      <c r="I25">
        <v>5</v>
      </c>
      <c r="J25">
        <v>137</v>
      </c>
      <c r="K25">
        <f t="shared" ref="K25:K41" si="1">J25*I25</f>
        <v>685</v>
      </c>
      <c r="L25">
        <v>9</v>
      </c>
      <c r="M25">
        <v>0.32540000000000002</v>
      </c>
      <c r="N25">
        <v>2.9249999999999998E-2</v>
      </c>
      <c r="O25">
        <v>8.9634243097429386E-2</v>
      </c>
    </row>
    <row r="26" spans="1:15" x14ac:dyDescent="0.3">
      <c r="A26" t="s">
        <v>6717</v>
      </c>
      <c r="B26" t="s">
        <v>6683</v>
      </c>
      <c r="C26">
        <v>-33.501930000000002</v>
      </c>
      <c r="D26">
        <v>138.07741999999999</v>
      </c>
      <c r="E26" s="25">
        <v>44204</v>
      </c>
      <c r="F26" t="s">
        <v>6679</v>
      </c>
      <c r="G26">
        <v>112</v>
      </c>
      <c r="H26">
        <v>93</v>
      </c>
      <c r="I26">
        <v>3</v>
      </c>
      <c r="J26">
        <v>50</v>
      </c>
      <c r="K26">
        <f t="shared" si="1"/>
        <v>150</v>
      </c>
      <c r="L26">
        <v>19</v>
      </c>
      <c r="M26">
        <v>0.43320000000000003</v>
      </c>
      <c r="N26">
        <v>6.384999999999999E-2</v>
      </c>
      <c r="O26">
        <v>0.16389585578030241</v>
      </c>
    </row>
    <row r="27" spans="1:15" x14ac:dyDescent="0.3">
      <c r="A27" t="s">
        <v>6718</v>
      </c>
      <c r="B27" t="s">
        <v>6683</v>
      </c>
      <c r="C27">
        <v>-33.501359999999998</v>
      </c>
      <c r="D27">
        <v>138.07738000000001</v>
      </c>
      <c r="E27" t="s">
        <v>6703</v>
      </c>
      <c r="F27" t="s">
        <v>6679</v>
      </c>
      <c r="G27">
        <v>115</v>
      </c>
      <c r="H27">
        <v>150</v>
      </c>
      <c r="I27">
        <v>5</v>
      </c>
      <c r="J27">
        <v>32</v>
      </c>
      <c r="K27">
        <f t="shared" si="1"/>
        <v>160</v>
      </c>
      <c r="L27">
        <v>9</v>
      </c>
      <c r="M27">
        <v>0.44694999999999996</v>
      </c>
      <c r="N27">
        <v>6.3099999999999989E-2</v>
      </c>
      <c r="O27">
        <v>0.14696057335755064</v>
      </c>
    </row>
    <row r="28" spans="1:15" x14ac:dyDescent="0.3">
      <c r="A28" t="s">
        <v>6719</v>
      </c>
      <c r="B28" t="s">
        <v>6683</v>
      </c>
      <c r="C28">
        <v>-33.501910000000002</v>
      </c>
      <c r="D28">
        <v>138.07749999999999</v>
      </c>
      <c r="E28" s="25">
        <v>44204</v>
      </c>
      <c r="F28" t="s">
        <v>6679</v>
      </c>
      <c r="G28">
        <v>140</v>
      </c>
      <c r="H28">
        <v>89</v>
      </c>
      <c r="I28">
        <v>4</v>
      </c>
      <c r="J28">
        <v>162</v>
      </c>
      <c r="K28">
        <f t="shared" si="1"/>
        <v>648</v>
      </c>
      <c r="L28">
        <v>12</v>
      </c>
      <c r="M28">
        <v>0.35394999999999999</v>
      </c>
      <c r="N28">
        <v>5.5550000000000002E-2</v>
      </c>
      <c r="O28">
        <v>0.15678202497426796</v>
      </c>
    </row>
    <row r="29" spans="1:15" x14ac:dyDescent="0.3">
      <c r="A29" t="s">
        <v>6720</v>
      </c>
      <c r="B29" t="s">
        <v>6683</v>
      </c>
      <c r="C29">
        <v>-33.501759999999997</v>
      </c>
      <c r="D29">
        <v>138.07731999999999</v>
      </c>
      <c r="E29" s="25">
        <v>44204</v>
      </c>
      <c r="F29" t="s">
        <v>6679</v>
      </c>
      <c r="G29">
        <v>177</v>
      </c>
      <c r="H29">
        <v>147</v>
      </c>
      <c r="I29">
        <v>7</v>
      </c>
      <c r="J29">
        <v>212</v>
      </c>
      <c r="K29">
        <f t="shared" si="1"/>
        <v>1484</v>
      </c>
      <c r="L29">
        <v>7</v>
      </c>
      <c r="M29">
        <v>0.5645</v>
      </c>
      <c r="N29">
        <v>7.4149999999999994E-2</v>
      </c>
      <c r="O29">
        <v>0.13395112527141503</v>
      </c>
    </row>
    <row r="30" spans="1:15" x14ac:dyDescent="0.3">
      <c r="A30" t="s">
        <v>6721</v>
      </c>
      <c r="B30" t="s">
        <v>6683</v>
      </c>
      <c r="C30">
        <v>-33.501550000000002</v>
      </c>
      <c r="D30">
        <v>138.07721000000001</v>
      </c>
      <c r="E30" s="25">
        <v>44204</v>
      </c>
      <c r="F30" t="s">
        <v>6679</v>
      </c>
      <c r="G30">
        <v>111</v>
      </c>
      <c r="H30">
        <v>124</v>
      </c>
      <c r="I30">
        <v>5</v>
      </c>
      <c r="J30">
        <v>58</v>
      </c>
      <c r="K30">
        <f t="shared" si="1"/>
        <v>290</v>
      </c>
      <c r="L30">
        <v>13</v>
      </c>
      <c r="M30">
        <v>0.43685000000000002</v>
      </c>
      <c r="N30">
        <v>5.5366666666666668E-2</v>
      </c>
      <c r="O30">
        <v>0.11276624061662598</v>
      </c>
    </row>
    <row r="31" spans="1:15" x14ac:dyDescent="0.3">
      <c r="A31" t="s">
        <v>6722</v>
      </c>
      <c r="B31" t="s">
        <v>6683</v>
      </c>
      <c r="C31">
        <v>-33.501730000000002</v>
      </c>
      <c r="D31">
        <v>138.07808</v>
      </c>
      <c r="E31" t="s">
        <v>6703</v>
      </c>
      <c r="F31" t="s">
        <v>6679</v>
      </c>
      <c r="G31">
        <v>173</v>
      </c>
      <c r="H31">
        <v>197</v>
      </c>
      <c r="I31">
        <v>10</v>
      </c>
      <c r="J31">
        <v>63</v>
      </c>
      <c r="K31">
        <f t="shared" si="1"/>
        <v>630</v>
      </c>
      <c r="L31">
        <v>10</v>
      </c>
      <c r="M31">
        <v>0.40015000000000001</v>
      </c>
      <c r="N31">
        <v>6.5549999999999997E-2</v>
      </c>
      <c r="O31">
        <v>0.16324390242977332</v>
      </c>
    </row>
    <row r="32" spans="1:15" x14ac:dyDescent="0.3">
      <c r="A32" t="s">
        <v>6723</v>
      </c>
      <c r="B32" t="s">
        <v>6683</v>
      </c>
      <c r="C32">
        <v>-33.501420000000003</v>
      </c>
      <c r="D32">
        <v>138.07794000000001</v>
      </c>
      <c r="E32" t="s">
        <v>6703</v>
      </c>
      <c r="F32" t="s">
        <v>6679</v>
      </c>
      <c r="G32">
        <v>147</v>
      </c>
      <c r="H32">
        <v>127</v>
      </c>
      <c r="I32">
        <v>6</v>
      </c>
      <c r="J32">
        <v>70</v>
      </c>
      <c r="K32">
        <f t="shared" si="1"/>
        <v>420</v>
      </c>
      <c r="L32">
        <v>11</v>
      </c>
      <c r="M32">
        <v>0.73699999999999999</v>
      </c>
      <c r="N32">
        <v>7.8100000000000003E-2</v>
      </c>
      <c r="O32">
        <v>0.11981043212334769</v>
      </c>
    </row>
    <row r="33" spans="1:15" x14ac:dyDescent="0.3">
      <c r="A33" t="s">
        <v>6724</v>
      </c>
      <c r="B33" t="s">
        <v>6683</v>
      </c>
      <c r="C33">
        <v>-33.501579999999997</v>
      </c>
      <c r="D33">
        <v>138.07714000000001</v>
      </c>
      <c r="E33" t="s">
        <v>6703</v>
      </c>
      <c r="F33" t="s">
        <v>6679</v>
      </c>
      <c r="G33">
        <v>128</v>
      </c>
      <c r="H33">
        <v>101</v>
      </c>
      <c r="I33">
        <v>7</v>
      </c>
      <c r="J33">
        <v>65</v>
      </c>
      <c r="K33">
        <f t="shared" si="1"/>
        <v>455</v>
      </c>
      <c r="L33">
        <v>9</v>
      </c>
      <c r="M33">
        <v>0.50669999999999993</v>
      </c>
      <c r="N33">
        <v>0.11660000000000001</v>
      </c>
      <c r="O33">
        <v>0.27176751332777827</v>
      </c>
    </row>
    <row r="34" spans="1:15" x14ac:dyDescent="0.3">
      <c r="A34" t="s">
        <v>6725</v>
      </c>
      <c r="B34" t="s">
        <v>6683</v>
      </c>
      <c r="C34">
        <v>-33.50168</v>
      </c>
      <c r="D34">
        <v>138.07740999999999</v>
      </c>
      <c r="E34" s="25">
        <v>44204</v>
      </c>
      <c r="F34" t="s">
        <v>6679</v>
      </c>
      <c r="G34">
        <v>183</v>
      </c>
      <c r="H34">
        <v>136</v>
      </c>
      <c r="I34">
        <v>9</v>
      </c>
      <c r="J34">
        <v>102</v>
      </c>
      <c r="K34">
        <f t="shared" si="1"/>
        <v>918</v>
      </c>
      <c r="L34">
        <v>20</v>
      </c>
      <c r="M34">
        <v>0.57304999999999995</v>
      </c>
      <c r="N34">
        <v>8.5300000000000001E-2</v>
      </c>
      <c r="O34">
        <v>0.15417582641349992</v>
      </c>
    </row>
    <row r="35" spans="1:15" x14ac:dyDescent="0.3">
      <c r="A35" t="s">
        <v>6726</v>
      </c>
      <c r="B35" t="s">
        <v>6683</v>
      </c>
      <c r="C35">
        <v>-33.501800000000003</v>
      </c>
      <c r="D35">
        <v>138.07731999999999</v>
      </c>
      <c r="E35" t="s">
        <v>6703</v>
      </c>
      <c r="F35" t="s">
        <v>6679</v>
      </c>
      <c r="G35">
        <v>172</v>
      </c>
      <c r="H35">
        <v>95</v>
      </c>
      <c r="I35">
        <v>4</v>
      </c>
      <c r="J35">
        <v>74</v>
      </c>
      <c r="K35">
        <f t="shared" si="1"/>
        <v>296</v>
      </c>
      <c r="L35">
        <v>9</v>
      </c>
      <c r="M35">
        <v>0.44105000000000005</v>
      </c>
      <c r="N35">
        <v>6.5500000000000003E-2</v>
      </c>
      <c r="O35">
        <v>0.16261994341391284</v>
      </c>
    </row>
    <row r="36" spans="1:15" x14ac:dyDescent="0.3">
      <c r="A36" t="s">
        <v>6727</v>
      </c>
      <c r="B36" t="s">
        <v>6683</v>
      </c>
      <c r="C36">
        <v>-33.501739999999998</v>
      </c>
      <c r="D36">
        <v>138.07741999999999</v>
      </c>
      <c r="E36" s="25">
        <v>44204</v>
      </c>
      <c r="F36" t="s">
        <v>6679</v>
      </c>
      <c r="G36">
        <v>165</v>
      </c>
      <c r="H36">
        <v>203</v>
      </c>
      <c r="I36">
        <v>11</v>
      </c>
      <c r="J36">
        <v>40</v>
      </c>
      <c r="K36">
        <f t="shared" si="1"/>
        <v>440</v>
      </c>
      <c r="L36">
        <v>11</v>
      </c>
      <c r="M36">
        <v>0.33265</v>
      </c>
      <c r="N36">
        <v>5.9400000000000001E-2</v>
      </c>
      <c r="O36">
        <v>0.17855443898207057</v>
      </c>
    </row>
    <row r="37" spans="1:15" x14ac:dyDescent="0.3">
      <c r="A37" t="s">
        <v>6728</v>
      </c>
      <c r="B37" t="s">
        <v>6683</v>
      </c>
      <c r="C37">
        <v>-33.501869999999997</v>
      </c>
      <c r="D37">
        <v>138.07740999999999</v>
      </c>
      <c r="E37" s="25">
        <v>44204</v>
      </c>
      <c r="F37" t="s">
        <v>6679</v>
      </c>
      <c r="G37">
        <v>149</v>
      </c>
      <c r="H37">
        <v>116</v>
      </c>
      <c r="I37">
        <v>6</v>
      </c>
      <c r="J37">
        <v>96</v>
      </c>
      <c r="K37">
        <f t="shared" si="1"/>
        <v>576</v>
      </c>
      <c r="L37">
        <v>9</v>
      </c>
      <c r="M37">
        <v>0.48070000000000002</v>
      </c>
      <c r="N37">
        <v>0.12185</v>
      </c>
      <c r="O37">
        <v>0.25155661334184165</v>
      </c>
    </row>
    <row r="38" spans="1:15" x14ac:dyDescent="0.3">
      <c r="A38" t="s">
        <v>6729</v>
      </c>
      <c r="B38" t="s">
        <v>6683</v>
      </c>
      <c r="C38">
        <v>-33.50188</v>
      </c>
      <c r="D38">
        <v>138.07738000000001</v>
      </c>
      <c r="E38" s="25">
        <v>44204</v>
      </c>
      <c r="F38" t="s">
        <v>6679</v>
      </c>
      <c r="G38">
        <v>156</v>
      </c>
      <c r="H38">
        <v>124</v>
      </c>
      <c r="I38">
        <v>4</v>
      </c>
      <c r="J38">
        <v>82</v>
      </c>
      <c r="K38">
        <f t="shared" si="1"/>
        <v>328</v>
      </c>
      <c r="L38">
        <v>9</v>
      </c>
      <c r="M38">
        <v>0.53554999999999997</v>
      </c>
      <c r="N38">
        <v>8.2049999999999998E-2</v>
      </c>
      <c r="O38">
        <v>0.15129310257206663</v>
      </c>
    </row>
    <row r="39" spans="1:15" x14ac:dyDescent="0.3">
      <c r="A39" t="s">
        <v>6730</v>
      </c>
      <c r="B39" t="s">
        <v>6683</v>
      </c>
      <c r="C39">
        <v>-33.501919999999998</v>
      </c>
      <c r="D39">
        <v>138.07735</v>
      </c>
      <c r="E39" s="25">
        <v>44204</v>
      </c>
      <c r="F39" t="s">
        <v>6679</v>
      </c>
      <c r="G39">
        <v>190</v>
      </c>
      <c r="H39">
        <v>184</v>
      </c>
      <c r="I39">
        <v>5</v>
      </c>
      <c r="J39">
        <v>96</v>
      </c>
      <c r="K39">
        <f t="shared" si="1"/>
        <v>480</v>
      </c>
      <c r="L39">
        <v>9</v>
      </c>
      <c r="M39">
        <v>0.63190000000000002</v>
      </c>
      <c r="N39">
        <v>9.4399999999999998E-2</v>
      </c>
      <c r="O39">
        <v>0.14950781900280979</v>
      </c>
    </row>
    <row r="40" spans="1:15" x14ac:dyDescent="0.3">
      <c r="A40" t="s">
        <v>6731</v>
      </c>
      <c r="B40" t="s">
        <v>6683</v>
      </c>
      <c r="C40">
        <v>-33.502479999999998</v>
      </c>
      <c r="D40">
        <v>138.07669200000001</v>
      </c>
      <c r="E40" t="s">
        <v>6703</v>
      </c>
      <c r="F40" t="s">
        <v>6679</v>
      </c>
      <c r="G40">
        <v>166</v>
      </c>
      <c r="H40">
        <v>130</v>
      </c>
      <c r="I40">
        <v>8</v>
      </c>
      <c r="J40">
        <v>86</v>
      </c>
      <c r="K40">
        <f t="shared" si="1"/>
        <v>688</v>
      </c>
      <c r="L40">
        <v>8</v>
      </c>
      <c r="M40">
        <v>1.0175999999999998</v>
      </c>
      <c r="N40">
        <v>0.14015</v>
      </c>
      <c r="O40">
        <v>0.1433085299596118</v>
      </c>
    </row>
    <row r="41" spans="1:15" x14ac:dyDescent="0.3">
      <c r="A41" t="s">
        <v>6732</v>
      </c>
      <c r="B41" t="s">
        <v>6683</v>
      </c>
      <c r="C41">
        <v>-33.502139999999997</v>
      </c>
      <c r="D41">
        <v>138.07669000000001</v>
      </c>
      <c r="E41" s="25">
        <v>44204</v>
      </c>
      <c r="F41" t="s">
        <v>6679</v>
      </c>
      <c r="G41">
        <v>152</v>
      </c>
      <c r="H41">
        <v>162</v>
      </c>
      <c r="I41">
        <v>16</v>
      </c>
      <c r="J41">
        <v>86</v>
      </c>
      <c r="K41">
        <f t="shared" si="1"/>
        <v>1376</v>
      </c>
      <c r="L41">
        <v>10</v>
      </c>
      <c r="M41">
        <v>0.79880000000000007</v>
      </c>
      <c r="N41">
        <v>0.1106</v>
      </c>
      <c r="O41">
        <v>0.13890953753735624</v>
      </c>
    </row>
    <row r="42" spans="1:15" x14ac:dyDescent="0.3">
      <c r="A42" t="s">
        <v>6733</v>
      </c>
      <c r="B42" t="s">
        <v>6683</v>
      </c>
      <c r="C42">
        <v>-33.501559999999998</v>
      </c>
      <c r="D42">
        <v>138.07642000000001</v>
      </c>
      <c r="E42" s="25">
        <v>44204</v>
      </c>
      <c r="F42" t="s">
        <v>6679</v>
      </c>
      <c r="G42">
        <v>135</v>
      </c>
      <c r="H42">
        <v>127</v>
      </c>
      <c r="I42">
        <v>10</v>
      </c>
      <c r="J42">
        <v>37</v>
      </c>
      <c r="K42">
        <f t="shared" ref="K42:K48" si="2">J42*I42</f>
        <v>370</v>
      </c>
      <c r="L42">
        <v>6</v>
      </c>
      <c r="M42">
        <v>0.69135000000000002</v>
      </c>
      <c r="N42">
        <v>4.5850000000000002E-2</v>
      </c>
      <c r="O42">
        <v>6.6279182136073492E-2</v>
      </c>
    </row>
    <row r="43" spans="1:15" x14ac:dyDescent="0.3">
      <c r="A43" t="s">
        <v>6734</v>
      </c>
      <c r="B43" t="s">
        <v>6683</v>
      </c>
      <c r="C43">
        <v>-33.501519999999999</v>
      </c>
      <c r="D43">
        <v>138.07644999999999</v>
      </c>
      <c r="E43" s="25">
        <v>44204</v>
      </c>
      <c r="F43" t="s">
        <v>6679</v>
      </c>
      <c r="G43">
        <v>166</v>
      </c>
      <c r="H43">
        <v>130</v>
      </c>
      <c r="I43">
        <v>7</v>
      </c>
      <c r="J43">
        <v>59</v>
      </c>
      <c r="K43">
        <f t="shared" si="2"/>
        <v>413</v>
      </c>
      <c r="L43">
        <v>12</v>
      </c>
      <c r="M43">
        <v>1.1832500000000001</v>
      </c>
      <c r="N43">
        <v>0.17344999999999999</v>
      </c>
      <c r="O43">
        <v>0.14952561376242024</v>
      </c>
    </row>
    <row r="44" spans="1:15" x14ac:dyDescent="0.3">
      <c r="A44" t="s">
        <v>6735</v>
      </c>
      <c r="B44" t="s">
        <v>6683</v>
      </c>
      <c r="C44">
        <v>-33.50132</v>
      </c>
      <c r="D44">
        <v>138.07646</v>
      </c>
      <c r="E44" t="s">
        <v>6703</v>
      </c>
      <c r="F44" t="s">
        <v>6679</v>
      </c>
      <c r="G44">
        <v>142</v>
      </c>
      <c r="H44">
        <v>160</v>
      </c>
      <c r="I44">
        <v>9</v>
      </c>
      <c r="J44">
        <v>96</v>
      </c>
      <c r="K44">
        <f t="shared" si="2"/>
        <v>864</v>
      </c>
      <c r="L44">
        <v>8</v>
      </c>
      <c r="M44">
        <v>0.49260000000000004</v>
      </c>
      <c r="N44">
        <v>7.3050000000000004E-2</v>
      </c>
      <c r="O44">
        <v>0.14283521942940144</v>
      </c>
    </row>
    <row r="45" spans="1:15" x14ac:dyDescent="0.3">
      <c r="A45" t="s">
        <v>6736</v>
      </c>
      <c r="B45" t="s">
        <v>6683</v>
      </c>
      <c r="C45">
        <v>-33.501269999999998</v>
      </c>
      <c r="D45">
        <v>138.07649000000001</v>
      </c>
      <c r="E45" t="s">
        <v>6703</v>
      </c>
      <c r="F45" t="s">
        <v>6679</v>
      </c>
      <c r="G45">
        <v>160</v>
      </c>
      <c r="H45">
        <v>154</v>
      </c>
      <c r="I45">
        <v>9</v>
      </c>
      <c r="J45">
        <v>105</v>
      </c>
      <c r="K45">
        <f t="shared" si="2"/>
        <v>945</v>
      </c>
      <c r="L45">
        <v>11</v>
      </c>
      <c r="M45">
        <v>0.44105000000000005</v>
      </c>
      <c r="N45">
        <v>6.5500000000000003E-2</v>
      </c>
      <c r="O45">
        <v>0.16261994341391284</v>
      </c>
    </row>
    <row r="46" spans="1:15" x14ac:dyDescent="0.3">
      <c r="A46" t="s">
        <v>6737</v>
      </c>
      <c r="B46" t="s">
        <v>6683</v>
      </c>
      <c r="C46">
        <v>-33.50226</v>
      </c>
      <c r="D46">
        <v>138.07726</v>
      </c>
      <c r="E46" s="25">
        <v>44204</v>
      </c>
      <c r="F46" t="s">
        <v>6679</v>
      </c>
      <c r="G46">
        <v>99</v>
      </c>
      <c r="H46">
        <v>81</v>
      </c>
      <c r="I46">
        <v>4</v>
      </c>
      <c r="J46">
        <v>24</v>
      </c>
      <c r="K46">
        <f t="shared" si="2"/>
        <v>96</v>
      </c>
      <c r="L46">
        <v>7</v>
      </c>
      <c r="M46">
        <v>1.07375</v>
      </c>
      <c r="N46">
        <v>0.11985</v>
      </c>
      <c r="O46">
        <v>0.1109734460960024</v>
      </c>
    </row>
    <row r="47" spans="1:15" x14ac:dyDescent="0.3">
      <c r="A47" t="s">
        <v>6738</v>
      </c>
      <c r="B47" t="s">
        <v>6683</v>
      </c>
      <c r="C47">
        <v>-33.502569999999999</v>
      </c>
      <c r="D47">
        <v>138.07740999999999</v>
      </c>
      <c r="E47" s="25">
        <v>44204</v>
      </c>
      <c r="F47" t="s">
        <v>6679</v>
      </c>
      <c r="G47">
        <v>160</v>
      </c>
      <c r="H47">
        <v>190</v>
      </c>
      <c r="I47">
        <v>9</v>
      </c>
      <c r="J47">
        <v>5</v>
      </c>
      <c r="K47">
        <f t="shared" si="2"/>
        <v>45</v>
      </c>
      <c r="L47">
        <v>10</v>
      </c>
      <c r="M47">
        <v>0.92620000000000002</v>
      </c>
      <c r="N47">
        <v>0.15934999999999999</v>
      </c>
      <c r="O47">
        <v>0.18786072486633648</v>
      </c>
    </row>
    <row r="48" spans="1:15" x14ac:dyDescent="0.3">
      <c r="A48" t="s">
        <v>6739</v>
      </c>
      <c r="B48" t="s">
        <v>6683</v>
      </c>
      <c r="C48">
        <v>-33.502499999999998</v>
      </c>
      <c r="D48">
        <v>138.07753</v>
      </c>
      <c r="E48" s="25">
        <v>44204</v>
      </c>
      <c r="F48" t="s">
        <v>6679</v>
      </c>
      <c r="G48">
        <v>215</v>
      </c>
      <c r="H48">
        <v>255</v>
      </c>
      <c r="I48">
        <v>11</v>
      </c>
      <c r="J48">
        <v>72</v>
      </c>
      <c r="K48">
        <f t="shared" si="2"/>
        <v>792</v>
      </c>
      <c r="L48">
        <v>6</v>
      </c>
      <c r="M48">
        <v>0.81989999999999996</v>
      </c>
      <c r="N48">
        <v>0.10395</v>
      </c>
      <c r="O48">
        <v>0.12687587198706857</v>
      </c>
    </row>
    <row r="49" spans="1:15" x14ac:dyDescent="0.3">
      <c r="A49" t="s">
        <v>6742</v>
      </c>
      <c r="B49" t="s">
        <v>6685</v>
      </c>
      <c r="C49">
        <v>-32.240310000000001</v>
      </c>
      <c r="D49">
        <v>135.05663000000001</v>
      </c>
      <c r="E49" t="s">
        <v>6743</v>
      </c>
      <c r="F49" t="s">
        <v>6680</v>
      </c>
      <c r="G49">
        <v>64</v>
      </c>
      <c r="H49">
        <v>123</v>
      </c>
      <c r="I49">
        <v>1</v>
      </c>
      <c r="J49">
        <f>35+26</f>
        <v>61</v>
      </c>
      <c r="K49">
        <f t="shared" ref="K49:K74" si="3">J49*I49</f>
        <v>61</v>
      </c>
      <c r="L49">
        <v>6</v>
      </c>
      <c r="M49">
        <v>0.86140000000000005</v>
      </c>
      <c r="N49">
        <v>1.8450000000000001E-2</v>
      </c>
      <c r="O49">
        <v>2.1525525062265089E-2</v>
      </c>
    </row>
    <row r="50" spans="1:15" x14ac:dyDescent="0.3">
      <c r="A50" t="s">
        <v>6744</v>
      </c>
      <c r="B50" t="s">
        <v>6685</v>
      </c>
      <c r="C50">
        <v>-32.248269999999998</v>
      </c>
      <c r="D50">
        <v>135.05669</v>
      </c>
      <c r="E50" t="s">
        <v>6743</v>
      </c>
      <c r="F50" t="s">
        <v>6680</v>
      </c>
      <c r="G50">
        <v>100</v>
      </c>
      <c r="H50">
        <v>90</v>
      </c>
      <c r="I50">
        <v>3</v>
      </c>
      <c r="J50">
        <f>26+25+14</f>
        <v>65</v>
      </c>
      <c r="K50">
        <f t="shared" si="3"/>
        <v>195</v>
      </c>
      <c r="L50">
        <v>6</v>
      </c>
      <c r="M50">
        <v>1.1653499999999999</v>
      </c>
      <c r="N50">
        <v>2.1299999999999999E-2</v>
      </c>
      <c r="O50">
        <v>1.9120609431867025E-2</v>
      </c>
    </row>
    <row r="51" spans="1:15" x14ac:dyDescent="0.3">
      <c r="A51" t="s">
        <v>6745</v>
      </c>
      <c r="B51" t="s">
        <v>6685</v>
      </c>
      <c r="C51">
        <v>-32.248359999999998</v>
      </c>
      <c r="D51">
        <v>135.05661000000001</v>
      </c>
      <c r="E51" t="s">
        <v>6743</v>
      </c>
      <c r="F51" t="s">
        <v>6680</v>
      </c>
      <c r="G51">
        <v>186</v>
      </c>
      <c r="H51">
        <v>193</v>
      </c>
      <c r="I51">
        <v>5</v>
      </c>
      <c r="J51">
        <f>47+29</f>
        <v>76</v>
      </c>
      <c r="K51">
        <f t="shared" si="3"/>
        <v>380</v>
      </c>
      <c r="L51">
        <v>5</v>
      </c>
      <c r="M51">
        <v>1.0709500000000001</v>
      </c>
      <c r="N51">
        <v>5.3500000000000006E-2</v>
      </c>
      <c r="O51">
        <v>4.6263138434709417E-2</v>
      </c>
    </row>
    <row r="52" spans="1:15" x14ac:dyDescent="0.3">
      <c r="A52" t="s">
        <v>6746</v>
      </c>
      <c r="B52" t="s">
        <v>6685</v>
      </c>
      <c r="C52">
        <v>-32.249139999999997</v>
      </c>
      <c r="D52">
        <v>135.05658</v>
      </c>
      <c r="E52" t="s">
        <v>6743</v>
      </c>
      <c r="F52" t="s">
        <v>6680</v>
      </c>
      <c r="G52">
        <v>81</v>
      </c>
      <c r="H52">
        <v>56</v>
      </c>
      <c r="I52">
        <v>1</v>
      </c>
      <c r="J52">
        <f>26+3</f>
        <v>29</v>
      </c>
      <c r="K52">
        <f t="shared" si="3"/>
        <v>29</v>
      </c>
      <c r="L52">
        <v>7</v>
      </c>
      <c r="M52">
        <v>0.68335000000000001</v>
      </c>
      <c r="N52">
        <v>7.9499999999999987E-3</v>
      </c>
      <c r="O52">
        <v>1.1832990467345107E-2</v>
      </c>
    </row>
    <row r="53" spans="1:15" x14ac:dyDescent="0.3">
      <c r="A53" t="s">
        <v>6747</v>
      </c>
      <c r="B53" t="s">
        <v>6685</v>
      </c>
      <c r="C53">
        <v>-32.252079999999999</v>
      </c>
      <c r="D53">
        <v>135.05632</v>
      </c>
      <c r="E53" t="s">
        <v>6743</v>
      </c>
      <c r="F53" t="s">
        <v>6680</v>
      </c>
      <c r="G53">
        <v>115</v>
      </c>
      <c r="H53">
        <v>110</v>
      </c>
      <c r="I53">
        <v>2</v>
      </c>
      <c r="J53">
        <f>45+95</f>
        <v>140</v>
      </c>
      <c r="K53">
        <f t="shared" si="3"/>
        <v>280</v>
      </c>
      <c r="L53">
        <v>7</v>
      </c>
      <c r="M53">
        <v>0.80074999999999996</v>
      </c>
      <c r="N53">
        <v>1.265E-2</v>
      </c>
      <c r="O53">
        <v>3.3732803597029223E-2</v>
      </c>
    </row>
    <row r="54" spans="1:15" x14ac:dyDescent="0.3">
      <c r="A54" t="s">
        <v>6748</v>
      </c>
      <c r="B54" t="s">
        <v>6685</v>
      </c>
      <c r="C54">
        <v>-32.25029</v>
      </c>
      <c r="D54">
        <v>135.05665999999999</v>
      </c>
      <c r="E54" t="s">
        <v>6743</v>
      </c>
      <c r="F54" t="s">
        <v>6680</v>
      </c>
      <c r="G54">
        <v>133</v>
      </c>
      <c r="H54">
        <v>120</v>
      </c>
      <c r="I54">
        <v>3</v>
      </c>
      <c r="J54">
        <f>41+20</f>
        <v>61</v>
      </c>
      <c r="K54">
        <f t="shared" si="3"/>
        <v>183</v>
      </c>
      <c r="L54">
        <v>6</v>
      </c>
      <c r="M54">
        <v>1.1838500000000001</v>
      </c>
      <c r="N54">
        <v>4.5200000000000004E-2</v>
      </c>
      <c r="O54">
        <v>3.9091726875158619E-2</v>
      </c>
    </row>
    <row r="55" spans="1:15" x14ac:dyDescent="0.3">
      <c r="A55" t="s">
        <v>6749</v>
      </c>
      <c r="B55" t="s">
        <v>6685</v>
      </c>
      <c r="C55">
        <v>-32.248289999999997</v>
      </c>
      <c r="D55">
        <v>135.05620999999999</v>
      </c>
      <c r="E55" t="s">
        <v>6743</v>
      </c>
      <c r="F55" t="s">
        <v>6680</v>
      </c>
      <c r="G55">
        <v>88</v>
      </c>
      <c r="H55">
        <v>116</v>
      </c>
      <c r="I55">
        <v>2</v>
      </c>
      <c r="J55">
        <v>53</v>
      </c>
      <c r="K55">
        <f t="shared" si="3"/>
        <v>106</v>
      </c>
      <c r="L55">
        <v>18</v>
      </c>
      <c r="M55">
        <v>1.46275</v>
      </c>
      <c r="N55">
        <v>2.24E-2</v>
      </c>
      <c r="O55">
        <v>1.4568801309432175E-2</v>
      </c>
    </row>
    <row r="56" spans="1:15" x14ac:dyDescent="0.3">
      <c r="A56" t="s">
        <v>6750</v>
      </c>
      <c r="B56" t="s">
        <v>6685</v>
      </c>
      <c r="C56">
        <v>-32.247950000000003</v>
      </c>
      <c r="D56">
        <v>135.05652000000001</v>
      </c>
      <c r="E56" t="s">
        <v>6743</v>
      </c>
      <c r="F56" t="s">
        <v>6680</v>
      </c>
      <c r="G56">
        <v>125</v>
      </c>
      <c r="H56">
        <v>90</v>
      </c>
      <c r="I56">
        <v>2</v>
      </c>
      <c r="J56">
        <f>88+79</f>
        <v>167</v>
      </c>
      <c r="K56">
        <f t="shared" si="3"/>
        <v>334</v>
      </c>
      <c r="L56">
        <v>14</v>
      </c>
      <c r="M56">
        <v>1.1066000000000003</v>
      </c>
      <c r="N56">
        <v>3.5099999999999999E-2</v>
      </c>
      <c r="O56">
        <v>3.0708701408249984E-2</v>
      </c>
    </row>
    <row r="57" spans="1:15" x14ac:dyDescent="0.3">
      <c r="A57" t="s">
        <v>6751</v>
      </c>
      <c r="B57" t="s">
        <v>6685</v>
      </c>
      <c r="C57">
        <v>-32.247990000000001</v>
      </c>
      <c r="D57">
        <v>135.05655999999999</v>
      </c>
      <c r="E57" t="s">
        <v>6743</v>
      </c>
      <c r="F57" t="s">
        <v>6680</v>
      </c>
      <c r="G57">
        <v>118</v>
      </c>
      <c r="H57">
        <v>93</v>
      </c>
      <c r="I57">
        <v>2</v>
      </c>
      <c r="J57">
        <f>30+30</f>
        <v>60</v>
      </c>
      <c r="K57">
        <f t="shared" si="3"/>
        <v>120</v>
      </c>
      <c r="L57">
        <v>11</v>
      </c>
      <c r="M57">
        <v>0.86609999999999998</v>
      </c>
      <c r="N57">
        <v>2.8249999999999997E-2</v>
      </c>
      <c r="O57">
        <v>3.3008657949943107E-2</v>
      </c>
    </row>
    <row r="58" spans="1:15" x14ac:dyDescent="0.3">
      <c r="A58" t="s">
        <v>6752</v>
      </c>
      <c r="B58" t="s">
        <v>6685</v>
      </c>
      <c r="C58">
        <v>-32.248040000000003</v>
      </c>
      <c r="D58">
        <v>135.05643000000001</v>
      </c>
      <c r="E58" t="s">
        <v>6743</v>
      </c>
      <c r="F58" t="s">
        <v>6680</v>
      </c>
      <c r="G58">
        <v>140</v>
      </c>
      <c r="H58">
        <v>157</v>
      </c>
      <c r="I58">
        <v>2</v>
      </c>
      <c r="J58">
        <f>22+26</f>
        <v>48</v>
      </c>
      <c r="K58">
        <f t="shared" si="3"/>
        <v>96</v>
      </c>
      <c r="L58">
        <v>10</v>
      </c>
      <c r="M58">
        <v>0.87144999999999995</v>
      </c>
      <c r="N58">
        <v>1.0950000000000001E-2</v>
      </c>
      <c r="O58">
        <v>1.2522998990383305E-2</v>
      </c>
    </row>
    <row r="59" spans="1:15" x14ac:dyDescent="0.3">
      <c r="A59" t="s">
        <v>6753</v>
      </c>
      <c r="B59" t="s">
        <v>6685</v>
      </c>
      <c r="C59">
        <v>-32.248910000000002</v>
      </c>
      <c r="D59">
        <v>135.05582000000001</v>
      </c>
      <c r="E59" t="s">
        <v>6743</v>
      </c>
      <c r="F59" t="s">
        <v>6680</v>
      </c>
      <c r="G59">
        <v>160</v>
      </c>
      <c r="H59">
        <v>145</v>
      </c>
      <c r="I59">
        <v>5</v>
      </c>
      <c r="J59">
        <f>225+215</f>
        <v>440</v>
      </c>
      <c r="K59">
        <f t="shared" si="3"/>
        <v>2200</v>
      </c>
      <c r="L59">
        <v>7</v>
      </c>
      <c r="M59">
        <v>1.0510000000000002</v>
      </c>
      <c r="N59">
        <v>5.2949999999999997E-2</v>
      </c>
      <c r="O59">
        <v>5.0925921048841249E-2</v>
      </c>
    </row>
    <row r="60" spans="1:15" x14ac:dyDescent="0.3">
      <c r="A60" t="s">
        <v>6754</v>
      </c>
      <c r="B60" t="s">
        <v>6685</v>
      </c>
      <c r="C60">
        <v>-32.24962</v>
      </c>
      <c r="D60">
        <v>135.05529999999999</v>
      </c>
      <c r="E60" t="s">
        <v>6743</v>
      </c>
      <c r="F60" t="s">
        <v>6680</v>
      </c>
      <c r="G60">
        <v>147</v>
      </c>
      <c r="H60">
        <v>137</v>
      </c>
      <c r="I60">
        <v>3</v>
      </c>
      <c r="J60">
        <f>109+160</f>
        <v>269</v>
      </c>
      <c r="K60">
        <f t="shared" si="3"/>
        <v>807</v>
      </c>
      <c r="L60">
        <v>10</v>
      </c>
      <c r="M60">
        <v>0.71030000000000004</v>
      </c>
      <c r="N60">
        <v>3.6450000000000003E-2</v>
      </c>
      <c r="O60">
        <v>4.7851117405324342E-2</v>
      </c>
    </row>
    <row r="61" spans="1:15" x14ac:dyDescent="0.3">
      <c r="A61" t="s">
        <v>6755</v>
      </c>
      <c r="B61" t="s">
        <v>6685</v>
      </c>
      <c r="C61">
        <v>-32.24962</v>
      </c>
      <c r="D61">
        <v>135.05447000000001</v>
      </c>
      <c r="E61" t="s">
        <v>6743</v>
      </c>
      <c r="F61" t="s">
        <v>6680</v>
      </c>
      <c r="G61">
        <v>142</v>
      </c>
      <c r="H61">
        <v>184</v>
      </c>
      <c r="I61">
        <v>9</v>
      </c>
      <c r="J61">
        <f>162+138</f>
        <v>300</v>
      </c>
      <c r="K61">
        <f t="shared" si="3"/>
        <v>2700</v>
      </c>
      <c r="L61">
        <v>8</v>
      </c>
      <c r="M61">
        <v>1.2525999999999999</v>
      </c>
      <c r="N61">
        <v>9.0200000000000002E-2</v>
      </c>
      <c r="O61">
        <v>0.1125226141207078</v>
      </c>
    </row>
    <row r="62" spans="1:15" x14ac:dyDescent="0.3">
      <c r="A62" t="s">
        <v>6756</v>
      </c>
      <c r="B62" t="s">
        <v>6685</v>
      </c>
      <c r="C62">
        <v>-32.249659999999999</v>
      </c>
      <c r="D62">
        <v>135.05452</v>
      </c>
      <c r="E62" t="s">
        <v>6743</v>
      </c>
      <c r="F62" t="s">
        <v>6680</v>
      </c>
      <c r="G62">
        <v>233</v>
      </c>
      <c r="H62">
        <v>128</v>
      </c>
      <c r="I62">
        <v>6</v>
      </c>
      <c r="J62">
        <f>25+34</f>
        <v>59</v>
      </c>
      <c r="K62">
        <f t="shared" si="3"/>
        <v>354</v>
      </c>
      <c r="L62">
        <v>12</v>
      </c>
      <c r="M62">
        <v>0.93544999999999989</v>
      </c>
      <c r="N62">
        <v>3.9449999999999999E-2</v>
      </c>
      <c r="O62">
        <v>4.2355626938753548E-2</v>
      </c>
    </row>
    <row r="63" spans="1:15" x14ac:dyDescent="0.3">
      <c r="A63" t="s">
        <v>6757</v>
      </c>
      <c r="B63" t="s">
        <v>6685</v>
      </c>
      <c r="C63">
        <v>-32.249659999999999</v>
      </c>
      <c r="D63">
        <v>135.05453</v>
      </c>
      <c r="E63" t="s">
        <v>6743</v>
      </c>
      <c r="F63" t="s">
        <v>6680</v>
      </c>
      <c r="G63">
        <v>152</v>
      </c>
      <c r="H63">
        <v>144</v>
      </c>
      <c r="I63">
        <v>2</v>
      </c>
      <c r="J63">
        <v>97</v>
      </c>
      <c r="K63">
        <f t="shared" si="3"/>
        <v>194</v>
      </c>
      <c r="L63">
        <v>12</v>
      </c>
      <c r="M63">
        <v>0.56399999999999995</v>
      </c>
      <c r="N63">
        <v>2.2249999999999999E-2</v>
      </c>
      <c r="O63">
        <v>4.0305314792451169E-2</v>
      </c>
    </row>
    <row r="64" spans="1:15" x14ac:dyDescent="0.3">
      <c r="A64" t="s">
        <v>6758</v>
      </c>
      <c r="B64" t="s">
        <v>6685</v>
      </c>
      <c r="C64">
        <v>-32.246580000000002</v>
      </c>
      <c r="D64">
        <v>135.05806999999999</v>
      </c>
      <c r="E64" t="s">
        <v>6743</v>
      </c>
      <c r="F64" t="s">
        <v>6680</v>
      </c>
      <c r="G64">
        <v>145</v>
      </c>
      <c r="H64">
        <v>106</v>
      </c>
      <c r="I64">
        <v>4</v>
      </c>
      <c r="J64">
        <f>150+178</f>
        <v>328</v>
      </c>
      <c r="K64">
        <f t="shared" si="3"/>
        <v>1312</v>
      </c>
      <c r="L64">
        <v>6</v>
      </c>
      <c r="M64">
        <v>0.87190000000000001</v>
      </c>
      <c r="N64">
        <v>5.185E-2</v>
      </c>
      <c r="O64">
        <v>5.9941304239841169E-2</v>
      </c>
    </row>
    <row r="65" spans="1:15" x14ac:dyDescent="0.3">
      <c r="A65" t="s">
        <v>6759</v>
      </c>
      <c r="B65" t="s">
        <v>6685</v>
      </c>
      <c r="C65">
        <v>-32.247259999999997</v>
      </c>
      <c r="D65">
        <v>135.05823000000001</v>
      </c>
      <c r="E65" t="s">
        <v>6743</v>
      </c>
      <c r="F65" t="s">
        <v>6680</v>
      </c>
      <c r="G65">
        <v>152</v>
      </c>
      <c r="H65">
        <v>117</v>
      </c>
      <c r="I65">
        <v>2</v>
      </c>
      <c r="J65">
        <f>46+50</f>
        <v>96</v>
      </c>
      <c r="K65">
        <f t="shared" si="3"/>
        <v>192</v>
      </c>
      <c r="L65">
        <v>7</v>
      </c>
      <c r="M65">
        <v>0.61455000000000004</v>
      </c>
      <c r="N65">
        <v>2.9850000000000002E-2</v>
      </c>
      <c r="O65">
        <v>4.3597348277822537E-2</v>
      </c>
    </row>
    <row r="66" spans="1:15" x14ac:dyDescent="0.3">
      <c r="A66" t="s">
        <v>6760</v>
      </c>
      <c r="B66" t="s">
        <v>6685</v>
      </c>
      <c r="C66">
        <v>-32.247259999999997</v>
      </c>
      <c r="D66">
        <v>135.05824000000001</v>
      </c>
      <c r="E66" t="s">
        <v>6743</v>
      </c>
      <c r="F66" t="s">
        <v>6680</v>
      </c>
      <c r="G66">
        <v>82</v>
      </c>
      <c r="H66">
        <v>153</v>
      </c>
      <c r="I66">
        <v>2</v>
      </c>
      <c r="J66">
        <v>27</v>
      </c>
      <c r="K66">
        <f t="shared" si="3"/>
        <v>54</v>
      </c>
      <c r="L66">
        <v>5</v>
      </c>
      <c r="M66">
        <v>0.64115</v>
      </c>
      <c r="N66">
        <v>2.6799999999999997E-2</v>
      </c>
      <c r="O66">
        <v>4.3218429255384341E-2</v>
      </c>
    </row>
    <row r="67" spans="1:15" x14ac:dyDescent="0.3">
      <c r="A67" t="s">
        <v>6761</v>
      </c>
      <c r="B67" t="s">
        <v>6685</v>
      </c>
      <c r="C67">
        <v>-32.248899999999999</v>
      </c>
      <c r="D67">
        <v>135.05777</v>
      </c>
      <c r="E67" t="s">
        <v>6743</v>
      </c>
      <c r="F67" t="s">
        <v>6680</v>
      </c>
      <c r="G67">
        <v>86</v>
      </c>
      <c r="H67">
        <v>72</v>
      </c>
      <c r="I67">
        <v>1</v>
      </c>
      <c r="J67">
        <v>34</v>
      </c>
      <c r="K67">
        <f t="shared" si="3"/>
        <v>34</v>
      </c>
      <c r="L67">
        <v>8</v>
      </c>
      <c r="M67">
        <v>0.49015000000000003</v>
      </c>
      <c r="N67">
        <v>1.7749999999999998E-2</v>
      </c>
      <c r="O67">
        <v>4.1243692110860042E-2</v>
      </c>
    </row>
    <row r="68" spans="1:15" x14ac:dyDescent="0.3">
      <c r="A68" t="s">
        <v>6762</v>
      </c>
      <c r="B68" t="s">
        <v>6685</v>
      </c>
      <c r="C68">
        <v>-32.248869999999997</v>
      </c>
      <c r="D68">
        <v>135.05763999999999</v>
      </c>
      <c r="E68" t="s">
        <v>6743</v>
      </c>
      <c r="F68" t="s">
        <v>6680</v>
      </c>
      <c r="G68">
        <v>197</v>
      </c>
      <c r="H68">
        <v>153</v>
      </c>
      <c r="I68">
        <v>5</v>
      </c>
      <c r="J68">
        <f>57+61</f>
        <v>118</v>
      </c>
      <c r="K68">
        <f t="shared" si="3"/>
        <v>590</v>
      </c>
      <c r="L68">
        <v>13</v>
      </c>
      <c r="M68">
        <v>0.91704999999999992</v>
      </c>
      <c r="N68">
        <v>0.1036</v>
      </c>
      <c r="O68">
        <v>0.10688916142064786</v>
      </c>
    </row>
    <row r="69" spans="1:15" x14ac:dyDescent="0.3">
      <c r="A69" t="s">
        <v>6763</v>
      </c>
      <c r="B69" t="s">
        <v>6685</v>
      </c>
      <c r="C69">
        <v>-32.249180000000003</v>
      </c>
      <c r="D69">
        <v>135.05751000000001</v>
      </c>
      <c r="E69" t="s">
        <v>6743</v>
      </c>
      <c r="F69" t="s">
        <v>6680</v>
      </c>
      <c r="G69">
        <v>200</v>
      </c>
      <c r="H69">
        <v>78</v>
      </c>
      <c r="I69">
        <v>3</v>
      </c>
      <c r="J69">
        <f>17+10</f>
        <v>27</v>
      </c>
      <c r="K69">
        <f t="shared" si="3"/>
        <v>81</v>
      </c>
      <c r="L69">
        <v>8</v>
      </c>
      <c r="M69">
        <v>1.0510000000000002</v>
      </c>
      <c r="N69">
        <v>5.2949999999999997E-2</v>
      </c>
      <c r="O69">
        <v>5.0925921048841249E-2</v>
      </c>
    </row>
    <row r="70" spans="1:15" x14ac:dyDescent="0.3">
      <c r="A70" t="s">
        <v>6764</v>
      </c>
      <c r="B70" t="s">
        <v>6685</v>
      </c>
      <c r="C70">
        <v>-32.247</v>
      </c>
      <c r="D70">
        <v>135.05481</v>
      </c>
      <c r="E70" t="s">
        <v>6743</v>
      </c>
      <c r="F70" t="s">
        <v>6680</v>
      </c>
      <c r="G70">
        <v>148</v>
      </c>
      <c r="H70">
        <v>172</v>
      </c>
      <c r="I70">
        <v>3</v>
      </c>
      <c r="J70">
        <f>44</f>
        <v>44</v>
      </c>
      <c r="K70">
        <f t="shared" si="3"/>
        <v>132</v>
      </c>
      <c r="L70">
        <v>6</v>
      </c>
      <c r="M70">
        <v>0.80679999999999996</v>
      </c>
      <c r="N70">
        <v>1.925E-2</v>
      </c>
      <c r="O70">
        <v>2.3901830773113128E-2</v>
      </c>
    </row>
    <row r="71" spans="1:15" x14ac:dyDescent="0.3">
      <c r="A71" t="s">
        <v>6765</v>
      </c>
      <c r="B71" t="s">
        <v>6685</v>
      </c>
      <c r="C71">
        <v>-32.247309999999999</v>
      </c>
      <c r="D71">
        <v>135.05826999999999</v>
      </c>
      <c r="E71" t="s">
        <v>6743</v>
      </c>
      <c r="F71" t="s">
        <v>6680</v>
      </c>
      <c r="G71">
        <v>154</v>
      </c>
      <c r="H71">
        <v>84</v>
      </c>
      <c r="I71">
        <v>3</v>
      </c>
      <c r="J71">
        <v>46</v>
      </c>
      <c r="K71">
        <f t="shared" si="3"/>
        <v>138</v>
      </c>
      <c r="L71">
        <v>7</v>
      </c>
      <c r="M71">
        <v>0.56045</v>
      </c>
      <c r="N71">
        <v>4.6300000000000001E-2</v>
      </c>
      <c r="O71">
        <v>7.7867430822564962E-2</v>
      </c>
    </row>
    <row r="72" spans="1:15" x14ac:dyDescent="0.3">
      <c r="A72" t="s">
        <v>6766</v>
      </c>
      <c r="B72" t="s">
        <v>6685</v>
      </c>
      <c r="C72">
        <v>-32.247300000000003</v>
      </c>
      <c r="D72">
        <v>135.05825999999999</v>
      </c>
      <c r="E72" t="s">
        <v>6743</v>
      </c>
      <c r="F72" t="s">
        <v>6680</v>
      </c>
      <c r="G72">
        <v>106</v>
      </c>
      <c r="H72">
        <v>143</v>
      </c>
      <c r="I72">
        <v>4</v>
      </c>
      <c r="J72">
        <f>7+21</f>
        <v>28</v>
      </c>
      <c r="K72">
        <f t="shared" si="3"/>
        <v>112</v>
      </c>
      <c r="L72">
        <v>4</v>
      </c>
      <c r="M72">
        <v>0.79944999999999999</v>
      </c>
      <c r="N72">
        <v>1.46E-2</v>
      </c>
      <c r="O72">
        <v>1.9116499322048786E-2</v>
      </c>
    </row>
    <row r="73" spans="1:15" x14ac:dyDescent="0.3">
      <c r="A73" t="s">
        <v>6767</v>
      </c>
      <c r="B73" t="s">
        <v>6685</v>
      </c>
      <c r="C73">
        <v>-32.247300000000003</v>
      </c>
      <c r="D73">
        <v>135.05825999999999</v>
      </c>
      <c r="E73" t="s">
        <v>6743</v>
      </c>
      <c r="F73" t="s">
        <v>6680</v>
      </c>
      <c r="G73">
        <v>152</v>
      </c>
      <c r="H73">
        <v>63</v>
      </c>
      <c r="I73">
        <v>3</v>
      </c>
      <c r="J73">
        <f>26+40</f>
        <v>66</v>
      </c>
      <c r="K73">
        <f t="shared" si="3"/>
        <v>198</v>
      </c>
      <c r="L73">
        <v>8</v>
      </c>
      <c r="M73">
        <v>0.29300000000000004</v>
      </c>
      <c r="N73">
        <v>2.145E-2</v>
      </c>
      <c r="O73">
        <v>7.3278159055699565E-2</v>
      </c>
    </row>
    <row r="74" spans="1:15" x14ac:dyDescent="0.3">
      <c r="A74" t="s">
        <v>6768</v>
      </c>
      <c r="B74" t="s">
        <v>6685</v>
      </c>
      <c r="C74">
        <v>-32.248289999999997</v>
      </c>
      <c r="D74">
        <v>135.05663000000001</v>
      </c>
      <c r="E74" t="s">
        <v>6743</v>
      </c>
      <c r="F74" t="s">
        <v>6679</v>
      </c>
      <c r="G74">
        <v>160</v>
      </c>
      <c r="H74">
        <v>150</v>
      </c>
      <c r="I74">
        <v>7</v>
      </c>
      <c r="J74">
        <f>137+86</f>
        <v>223</v>
      </c>
      <c r="K74">
        <f t="shared" si="3"/>
        <v>1561</v>
      </c>
      <c r="L74">
        <v>11</v>
      </c>
      <c r="M74">
        <v>1.3426499999999999</v>
      </c>
      <c r="N74">
        <v>0.31990000000000002</v>
      </c>
      <c r="O74">
        <v>0.26863197566322566</v>
      </c>
    </row>
    <row r="75" spans="1:15" x14ac:dyDescent="0.3">
      <c r="A75" t="s">
        <v>6769</v>
      </c>
      <c r="B75" t="s">
        <v>6685</v>
      </c>
      <c r="C75">
        <v>-32.248289999999997</v>
      </c>
      <c r="D75">
        <v>135.05663000000001</v>
      </c>
      <c r="E75" t="s">
        <v>6743</v>
      </c>
      <c r="F75" t="s">
        <v>6679</v>
      </c>
      <c r="G75">
        <v>165</v>
      </c>
      <c r="H75">
        <v>126</v>
      </c>
      <c r="I75">
        <v>5</v>
      </c>
      <c r="J75">
        <f>68+56</f>
        <v>124</v>
      </c>
      <c r="K75">
        <f t="shared" ref="K75:K98" si="4">J75*I75</f>
        <v>620</v>
      </c>
      <c r="L75">
        <v>11</v>
      </c>
      <c r="M75">
        <v>0.64690000000000003</v>
      </c>
      <c r="N75">
        <v>3.9399999999999998E-2</v>
      </c>
      <c r="O75">
        <v>6.0950591920393329E-2</v>
      </c>
    </row>
    <row r="76" spans="1:15" x14ac:dyDescent="0.3">
      <c r="A76" t="s">
        <v>6770</v>
      </c>
      <c r="B76" t="s">
        <v>6685</v>
      </c>
      <c r="C76">
        <v>-32.249459999999999</v>
      </c>
      <c r="D76">
        <v>135.05627000000001</v>
      </c>
      <c r="E76" t="s">
        <v>6743</v>
      </c>
      <c r="F76" t="s">
        <v>6679</v>
      </c>
      <c r="G76">
        <v>109</v>
      </c>
      <c r="H76">
        <v>120</v>
      </c>
      <c r="I76">
        <v>4</v>
      </c>
      <c r="J76">
        <f>45+47</f>
        <v>92</v>
      </c>
      <c r="K76">
        <f t="shared" si="4"/>
        <v>368</v>
      </c>
      <c r="L76">
        <v>11</v>
      </c>
      <c r="M76">
        <v>0.61744999999999994</v>
      </c>
      <c r="N76">
        <v>5.8799999999999998E-2</v>
      </c>
      <c r="O76">
        <v>0.10133614363910334</v>
      </c>
    </row>
    <row r="77" spans="1:15" x14ac:dyDescent="0.3">
      <c r="A77" t="s">
        <v>6771</v>
      </c>
      <c r="B77" t="s">
        <v>6685</v>
      </c>
      <c r="C77">
        <v>-32.249720000000003</v>
      </c>
      <c r="D77">
        <v>135.05615</v>
      </c>
      <c r="E77" t="s">
        <v>6743</v>
      </c>
      <c r="F77" t="s">
        <v>6679</v>
      </c>
      <c r="G77">
        <v>135</v>
      </c>
      <c r="H77">
        <v>156</v>
      </c>
      <c r="I77">
        <v>7</v>
      </c>
      <c r="J77">
        <f>85+128</f>
        <v>213</v>
      </c>
      <c r="K77">
        <f t="shared" si="4"/>
        <v>1491</v>
      </c>
      <c r="L77">
        <v>11</v>
      </c>
      <c r="M77">
        <v>0.69829999999999992</v>
      </c>
      <c r="N77">
        <v>9.1549999999999992E-2</v>
      </c>
      <c r="O77">
        <v>0.11780020730090832</v>
      </c>
    </row>
    <row r="78" spans="1:15" x14ac:dyDescent="0.3">
      <c r="A78" t="s">
        <v>6772</v>
      </c>
      <c r="B78" t="s">
        <v>6685</v>
      </c>
      <c r="C78">
        <v>-32.249470000000002</v>
      </c>
      <c r="D78">
        <v>135.05610999999999</v>
      </c>
      <c r="E78" t="s">
        <v>6743</v>
      </c>
      <c r="F78" t="s">
        <v>6679</v>
      </c>
      <c r="G78">
        <v>190</v>
      </c>
      <c r="H78">
        <v>240</v>
      </c>
      <c r="I78">
        <v>10</v>
      </c>
      <c r="J78">
        <f>42+35</f>
        <v>77</v>
      </c>
      <c r="K78">
        <f t="shared" si="4"/>
        <v>770</v>
      </c>
      <c r="L78">
        <v>7</v>
      </c>
      <c r="M78">
        <v>1.1604999999999999</v>
      </c>
      <c r="N78">
        <v>5.2649999999999995E-2</v>
      </c>
      <c r="O78">
        <v>4.7875751462001043E-2</v>
      </c>
    </row>
    <row r="79" spans="1:15" x14ac:dyDescent="0.3">
      <c r="A79" t="s">
        <v>6773</v>
      </c>
      <c r="B79" t="s">
        <v>6685</v>
      </c>
      <c r="C79">
        <v>-32.24944</v>
      </c>
      <c r="D79">
        <v>135.05605</v>
      </c>
      <c r="E79" t="s">
        <v>6743</v>
      </c>
      <c r="F79" t="s">
        <v>6679</v>
      </c>
      <c r="G79">
        <v>182</v>
      </c>
      <c r="H79">
        <v>200</v>
      </c>
      <c r="I79">
        <v>4</v>
      </c>
      <c r="J79">
        <f>78+82</f>
        <v>160</v>
      </c>
      <c r="K79">
        <f t="shared" si="4"/>
        <v>640</v>
      </c>
      <c r="L79">
        <v>12</v>
      </c>
      <c r="M79">
        <v>0.70035000000000003</v>
      </c>
      <c r="N79">
        <v>0.1978</v>
      </c>
      <c r="O79">
        <v>0.28384377368750147</v>
      </c>
    </row>
    <row r="80" spans="1:15" x14ac:dyDescent="0.3">
      <c r="A80" t="s">
        <v>6774</v>
      </c>
      <c r="B80" t="s">
        <v>6685</v>
      </c>
      <c r="C80">
        <v>-32.249420000000001</v>
      </c>
      <c r="D80">
        <v>135.05615</v>
      </c>
      <c r="E80" t="s">
        <v>6743</v>
      </c>
      <c r="F80" t="s">
        <v>6679</v>
      </c>
      <c r="G80">
        <v>146</v>
      </c>
      <c r="H80">
        <v>162</v>
      </c>
      <c r="I80">
        <v>5</v>
      </c>
      <c r="J80">
        <f>151+172</f>
        <v>323</v>
      </c>
      <c r="K80">
        <f t="shared" si="4"/>
        <v>1615</v>
      </c>
      <c r="L80">
        <v>13</v>
      </c>
      <c r="M80">
        <v>0.98394999999999999</v>
      </c>
      <c r="N80">
        <v>0.21545</v>
      </c>
      <c r="O80">
        <v>0.22134009600394969</v>
      </c>
    </row>
    <row r="81" spans="1:15" x14ac:dyDescent="0.3">
      <c r="A81" t="s">
        <v>6775</v>
      </c>
      <c r="B81" t="s">
        <v>6685</v>
      </c>
      <c r="C81">
        <v>-32.249119999999998</v>
      </c>
      <c r="D81">
        <v>135.05602999999999</v>
      </c>
      <c r="E81" t="s">
        <v>6743</v>
      </c>
      <c r="F81" t="s">
        <v>6679</v>
      </c>
      <c r="G81">
        <v>180</v>
      </c>
      <c r="H81">
        <v>173</v>
      </c>
      <c r="I81">
        <v>6</v>
      </c>
      <c r="J81">
        <f>93+87</f>
        <v>180</v>
      </c>
      <c r="K81">
        <f t="shared" si="4"/>
        <v>1080</v>
      </c>
      <c r="L81">
        <v>13</v>
      </c>
      <c r="M81">
        <v>0.94120000000000004</v>
      </c>
      <c r="N81">
        <v>0.1273</v>
      </c>
      <c r="O81">
        <v>0.13572853844159047</v>
      </c>
    </row>
    <row r="82" spans="1:15" x14ac:dyDescent="0.3">
      <c r="A82" t="s">
        <v>6776</v>
      </c>
      <c r="B82" t="s">
        <v>6685</v>
      </c>
      <c r="C82">
        <v>-32.248280000000001</v>
      </c>
      <c r="D82">
        <v>135.05573000000001</v>
      </c>
      <c r="E82" t="s">
        <v>6743</v>
      </c>
      <c r="F82" t="s">
        <v>6679</v>
      </c>
      <c r="G82">
        <v>120</v>
      </c>
      <c r="H82">
        <v>133</v>
      </c>
      <c r="I82">
        <v>43</v>
      </c>
      <c r="J82">
        <f>281+429</f>
        <v>710</v>
      </c>
      <c r="K82">
        <f t="shared" si="4"/>
        <v>30530</v>
      </c>
      <c r="L82">
        <v>11</v>
      </c>
      <c r="M82">
        <v>1.0629500000000001</v>
      </c>
      <c r="N82">
        <v>0.18664999999999998</v>
      </c>
      <c r="O82">
        <v>0.1763049975978318</v>
      </c>
    </row>
    <row r="83" spans="1:15" x14ac:dyDescent="0.3">
      <c r="A83" t="s">
        <v>6777</v>
      </c>
      <c r="B83" t="s">
        <v>6685</v>
      </c>
      <c r="C83">
        <v>-32.249250000000004</v>
      </c>
      <c r="D83">
        <v>135.0556</v>
      </c>
      <c r="E83" t="s">
        <v>6743</v>
      </c>
      <c r="F83" t="s">
        <v>6679</v>
      </c>
      <c r="G83">
        <v>140</v>
      </c>
      <c r="H83">
        <v>129</v>
      </c>
      <c r="I83">
        <v>3</v>
      </c>
      <c r="J83">
        <f>63+65</f>
        <v>128</v>
      </c>
      <c r="K83">
        <f t="shared" si="4"/>
        <v>384</v>
      </c>
      <c r="L83">
        <v>7</v>
      </c>
      <c r="M83">
        <v>1.0871</v>
      </c>
      <c r="N83">
        <v>0.16039999999999999</v>
      </c>
      <c r="O83">
        <v>0.13914744583068345</v>
      </c>
    </row>
    <row r="84" spans="1:15" x14ac:dyDescent="0.3">
      <c r="A84" t="s">
        <v>6778</v>
      </c>
      <c r="B84" t="s">
        <v>6685</v>
      </c>
      <c r="C84">
        <v>-32.249470000000002</v>
      </c>
      <c r="D84">
        <v>135.05579</v>
      </c>
      <c r="E84" t="s">
        <v>6743</v>
      </c>
      <c r="F84" t="s">
        <v>6679</v>
      </c>
      <c r="G84">
        <v>168</v>
      </c>
      <c r="H84">
        <v>133</v>
      </c>
      <c r="I84">
        <v>6</v>
      </c>
      <c r="J84">
        <f>110+95</f>
        <v>205</v>
      </c>
      <c r="K84">
        <f t="shared" si="4"/>
        <v>1230</v>
      </c>
      <c r="L84">
        <v>11</v>
      </c>
      <c r="M84">
        <v>1.2901</v>
      </c>
      <c r="N84">
        <v>0.2228</v>
      </c>
      <c r="O84">
        <v>0.17007414530020734</v>
      </c>
    </row>
    <row r="85" spans="1:15" x14ac:dyDescent="0.3">
      <c r="A85" t="s">
        <v>6779</v>
      </c>
      <c r="B85" t="s">
        <v>6685</v>
      </c>
      <c r="C85">
        <v>-32.249679999999998</v>
      </c>
      <c r="D85">
        <v>135.05549999999999</v>
      </c>
      <c r="E85" t="s">
        <v>6743</v>
      </c>
      <c r="F85" t="s">
        <v>6679</v>
      </c>
      <c r="G85">
        <v>138</v>
      </c>
      <c r="H85">
        <v>120</v>
      </c>
      <c r="I85">
        <v>2</v>
      </c>
      <c r="J85">
        <f>37+32</f>
        <v>69</v>
      </c>
      <c r="K85">
        <f t="shared" si="4"/>
        <v>138</v>
      </c>
      <c r="L85">
        <v>10</v>
      </c>
      <c r="M85">
        <v>0.91515000000000002</v>
      </c>
      <c r="N85">
        <v>0.17070000000000002</v>
      </c>
      <c r="O85">
        <v>0.1835469877362445</v>
      </c>
    </row>
    <row r="86" spans="1:15" x14ac:dyDescent="0.3">
      <c r="A86" t="s">
        <v>6780</v>
      </c>
      <c r="B86" t="s">
        <v>6685</v>
      </c>
      <c r="C86">
        <v>-32.249769999999998</v>
      </c>
      <c r="D86">
        <v>135.05452</v>
      </c>
      <c r="E86" t="s">
        <v>6743</v>
      </c>
      <c r="F86" t="s">
        <v>6679</v>
      </c>
      <c r="G86">
        <v>136</v>
      </c>
      <c r="H86">
        <v>152</v>
      </c>
      <c r="I86">
        <v>3</v>
      </c>
      <c r="J86">
        <f>106+142</f>
        <v>248</v>
      </c>
      <c r="K86">
        <f t="shared" si="4"/>
        <v>744</v>
      </c>
      <c r="L86">
        <v>12</v>
      </c>
      <c r="M86">
        <v>1.4188000000000001</v>
      </c>
      <c r="N86">
        <v>0.25659999999999999</v>
      </c>
      <c r="O86">
        <v>0.17654187370254532</v>
      </c>
    </row>
    <row r="87" spans="1:15" x14ac:dyDescent="0.3">
      <c r="A87" t="s">
        <v>6781</v>
      </c>
      <c r="B87" t="s">
        <v>6685</v>
      </c>
      <c r="C87">
        <v>-32.247030000000002</v>
      </c>
      <c r="D87">
        <v>135.05855</v>
      </c>
      <c r="E87" t="s">
        <v>6743</v>
      </c>
      <c r="F87" t="s">
        <v>6679</v>
      </c>
      <c r="G87">
        <v>124</v>
      </c>
      <c r="H87">
        <v>78</v>
      </c>
      <c r="I87">
        <v>2</v>
      </c>
      <c r="J87">
        <f>30+11</f>
        <v>41</v>
      </c>
      <c r="K87">
        <f t="shared" si="4"/>
        <v>82</v>
      </c>
      <c r="L87">
        <v>11</v>
      </c>
      <c r="M87">
        <v>0.67999999999999994</v>
      </c>
      <c r="N87">
        <v>9.2649999999999996E-2</v>
      </c>
      <c r="O87">
        <v>0.13537056268687067</v>
      </c>
    </row>
    <row r="88" spans="1:15" x14ac:dyDescent="0.3">
      <c r="A88" t="s">
        <v>6782</v>
      </c>
      <c r="B88" t="s">
        <v>6685</v>
      </c>
      <c r="C88">
        <v>-32.247309999999999</v>
      </c>
      <c r="D88">
        <v>135.05823000000001</v>
      </c>
      <c r="E88" t="s">
        <v>6743</v>
      </c>
      <c r="F88" t="s">
        <v>6679</v>
      </c>
      <c r="G88">
        <v>138</v>
      </c>
      <c r="H88">
        <v>110</v>
      </c>
      <c r="I88">
        <v>3</v>
      </c>
      <c r="J88">
        <f>20+57</f>
        <v>77</v>
      </c>
      <c r="K88">
        <f t="shared" si="4"/>
        <v>231</v>
      </c>
      <c r="L88">
        <v>7</v>
      </c>
      <c r="M88">
        <v>0.89770000000000005</v>
      </c>
      <c r="N88">
        <v>0.21155000000000002</v>
      </c>
      <c r="O88">
        <v>0.24367757098233109</v>
      </c>
    </row>
    <row r="89" spans="1:15" x14ac:dyDescent="0.3">
      <c r="A89" t="s">
        <v>6783</v>
      </c>
      <c r="B89" t="s">
        <v>6685</v>
      </c>
      <c r="C89">
        <v>-32.248469999999998</v>
      </c>
      <c r="D89">
        <v>135.05785</v>
      </c>
      <c r="E89" t="s">
        <v>6743</v>
      </c>
      <c r="F89" t="s">
        <v>6679</v>
      </c>
      <c r="G89">
        <v>193</v>
      </c>
      <c r="H89">
        <v>191</v>
      </c>
      <c r="I89">
        <v>8</v>
      </c>
      <c r="J89">
        <f>46+62</f>
        <v>108</v>
      </c>
      <c r="K89">
        <f t="shared" si="4"/>
        <v>864</v>
      </c>
      <c r="L89">
        <v>10</v>
      </c>
      <c r="M89">
        <v>0.97345000000000004</v>
      </c>
      <c r="N89">
        <v>0.19514999999999999</v>
      </c>
      <c r="O89">
        <v>0.19017101852470059</v>
      </c>
    </row>
    <row r="90" spans="1:15" x14ac:dyDescent="0.3">
      <c r="A90" t="s">
        <v>6784</v>
      </c>
      <c r="B90" t="s">
        <v>6685</v>
      </c>
      <c r="C90">
        <v>-32.24924</v>
      </c>
      <c r="D90">
        <v>135.05724000000001</v>
      </c>
      <c r="E90" t="s">
        <v>6743</v>
      </c>
      <c r="F90" t="s">
        <v>6679</v>
      </c>
      <c r="G90">
        <v>132</v>
      </c>
      <c r="H90">
        <v>92</v>
      </c>
      <c r="I90">
        <v>2</v>
      </c>
      <c r="J90">
        <f>17+9</f>
        <v>26</v>
      </c>
      <c r="K90">
        <f t="shared" si="4"/>
        <v>52</v>
      </c>
      <c r="L90">
        <v>10</v>
      </c>
      <c r="M90">
        <v>0.87754999999999994</v>
      </c>
      <c r="N90">
        <v>9.1200000000000003E-2</v>
      </c>
      <c r="O90">
        <v>0.10254477255027419</v>
      </c>
    </row>
    <row r="91" spans="1:15" x14ac:dyDescent="0.3">
      <c r="A91" t="s">
        <v>6785</v>
      </c>
      <c r="B91" t="s">
        <v>6685</v>
      </c>
      <c r="C91">
        <v>-32.246780000000001</v>
      </c>
      <c r="D91">
        <v>135.0549</v>
      </c>
      <c r="E91" t="s">
        <v>6743</v>
      </c>
      <c r="F91" t="s">
        <v>6679</v>
      </c>
      <c r="G91">
        <v>137</v>
      </c>
      <c r="H91">
        <v>117</v>
      </c>
      <c r="I91">
        <v>5</v>
      </c>
      <c r="J91">
        <f>19+43</f>
        <v>62</v>
      </c>
      <c r="K91">
        <f t="shared" si="4"/>
        <v>310</v>
      </c>
      <c r="L91">
        <v>16</v>
      </c>
      <c r="M91">
        <v>0.77164999999999995</v>
      </c>
      <c r="N91">
        <v>8.4899999999999989E-2</v>
      </c>
      <c r="O91">
        <v>9.9379641377078554E-2</v>
      </c>
    </row>
    <row r="92" spans="1:15" x14ac:dyDescent="0.3">
      <c r="A92" t="s">
        <v>6786</v>
      </c>
      <c r="B92" t="s">
        <v>6685</v>
      </c>
      <c r="C92">
        <v>-32.240740000000002</v>
      </c>
      <c r="D92">
        <v>135.05751000000001</v>
      </c>
      <c r="E92" t="s">
        <v>6743</v>
      </c>
      <c r="F92" t="s">
        <v>6679</v>
      </c>
      <c r="G92">
        <v>115</v>
      </c>
      <c r="H92">
        <v>98</v>
      </c>
      <c r="I92">
        <v>1</v>
      </c>
      <c r="J92">
        <v>37</v>
      </c>
      <c r="K92">
        <f t="shared" si="4"/>
        <v>37</v>
      </c>
      <c r="L92">
        <v>4</v>
      </c>
      <c r="M92">
        <v>0.61284999999999989</v>
      </c>
      <c r="N92">
        <v>3.3649999999999999E-2</v>
      </c>
      <c r="O92">
        <v>5.1568625154967532E-2</v>
      </c>
    </row>
    <row r="93" spans="1:15" x14ac:dyDescent="0.3">
      <c r="A93" t="s">
        <v>6787</v>
      </c>
      <c r="B93" t="s">
        <v>6685</v>
      </c>
      <c r="C93">
        <v>-32.247549999999997</v>
      </c>
      <c r="D93">
        <v>135.05508</v>
      </c>
      <c r="E93" t="s">
        <v>6743</v>
      </c>
      <c r="F93" t="s">
        <v>6679</v>
      </c>
      <c r="G93">
        <v>140</v>
      </c>
      <c r="H93">
        <v>155</v>
      </c>
      <c r="I93">
        <v>2</v>
      </c>
      <c r="J93">
        <f>2331</f>
        <v>2331</v>
      </c>
      <c r="K93">
        <f t="shared" si="4"/>
        <v>4662</v>
      </c>
      <c r="L93">
        <v>9</v>
      </c>
      <c r="M93">
        <v>1.0303</v>
      </c>
      <c r="N93">
        <v>0.17865</v>
      </c>
      <c r="O93">
        <v>0.16979147457610669</v>
      </c>
    </row>
    <row r="94" spans="1:15" x14ac:dyDescent="0.3">
      <c r="A94" t="s">
        <v>6788</v>
      </c>
      <c r="B94" t="s">
        <v>6685</v>
      </c>
      <c r="C94">
        <v>-32.24662</v>
      </c>
      <c r="D94">
        <v>135.0564</v>
      </c>
      <c r="E94" t="s">
        <v>6743</v>
      </c>
      <c r="F94" t="s">
        <v>6679</v>
      </c>
      <c r="G94">
        <v>144</v>
      </c>
      <c r="H94">
        <v>127</v>
      </c>
      <c r="I94">
        <v>4</v>
      </c>
      <c r="J94">
        <f>178+206</f>
        <v>384</v>
      </c>
      <c r="K94">
        <f t="shared" si="4"/>
        <v>1536</v>
      </c>
      <c r="L94">
        <v>12</v>
      </c>
      <c r="M94">
        <v>1.2901</v>
      </c>
      <c r="N94">
        <v>0.2228</v>
      </c>
      <c r="O94">
        <v>0.17007414530020734</v>
      </c>
    </row>
    <row r="95" spans="1:15" x14ac:dyDescent="0.3">
      <c r="A95" t="s">
        <v>6789</v>
      </c>
      <c r="B95" t="s">
        <v>6685</v>
      </c>
      <c r="C95">
        <v>-32.246940000000002</v>
      </c>
      <c r="D95">
        <v>135.05663999999999</v>
      </c>
      <c r="E95" t="s">
        <v>6790</v>
      </c>
      <c r="F95" t="s">
        <v>6679</v>
      </c>
      <c r="G95">
        <v>173</v>
      </c>
      <c r="H95">
        <v>171</v>
      </c>
      <c r="I95">
        <v>5</v>
      </c>
      <c r="J95">
        <f>37+32</f>
        <v>69</v>
      </c>
      <c r="K95">
        <f t="shared" si="4"/>
        <v>345</v>
      </c>
      <c r="L95">
        <v>12</v>
      </c>
      <c r="M95">
        <v>0.82840000000000003</v>
      </c>
      <c r="N95">
        <v>3.1300000000000001E-2</v>
      </c>
      <c r="O95">
        <v>3.778367938194109E-2</v>
      </c>
    </row>
    <row r="96" spans="1:15" x14ac:dyDescent="0.3">
      <c r="A96" t="s">
        <v>6791</v>
      </c>
      <c r="B96" t="s">
        <v>6685</v>
      </c>
      <c r="C96">
        <v>-32.24718</v>
      </c>
      <c r="D96">
        <v>135.05683999999999</v>
      </c>
      <c r="E96" t="s">
        <v>6792</v>
      </c>
      <c r="F96" t="s">
        <v>6679</v>
      </c>
      <c r="G96">
        <v>127</v>
      </c>
      <c r="H96">
        <v>123</v>
      </c>
      <c r="I96">
        <v>5</v>
      </c>
      <c r="J96">
        <f>78+64</f>
        <v>142</v>
      </c>
      <c r="K96">
        <f t="shared" si="4"/>
        <v>710</v>
      </c>
      <c r="L96">
        <v>8</v>
      </c>
      <c r="M96">
        <v>0.83279999999999998</v>
      </c>
      <c r="N96">
        <v>0.21640000000000001</v>
      </c>
      <c r="O96">
        <v>0.25984026239376878</v>
      </c>
    </row>
    <row r="97" spans="1:15" x14ac:dyDescent="0.3">
      <c r="A97" t="s">
        <v>6793</v>
      </c>
      <c r="B97" t="s">
        <v>6685</v>
      </c>
      <c r="C97">
        <v>-32.24841</v>
      </c>
      <c r="D97">
        <v>135.05573000000001</v>
      </c>
      <c r="E97" t="s">
        <v>6794</v>
      </c>
      <c r="F97" t="s">
        <v>6679</v>
      </c>
      <c r="G97">
        <v>139</v>
      </c>
      <c r="H97">
        <v>187</v>
      </c>
      <c r="I97">
        <v>9</v>
      </c>
      <c r="J97">
        <f>135+134</f>
        <v>269</v>
      </c>
      <c r="K97">
        <f t="shared" si="4"/>
        <v>2421</v>
      </c>
      <c r="L97">
        <v>4</v>
      </c>
      <c r="M97">
        <v>1.23095</v>
      </c>
      <c r="N97">
        <v>0.17754999999999999</v>
      </c>
      <c r="O97">
        <v>0.1462788716424841</v>
      </c>
    </row>
    <row r="98" spans="1:15" x14ac:dyDescent="0.3">
      <c r="A98" t="s">
        <v>6795</v>
      </c>
      <c r="B98" t="s">
        <v>6685</v>
      </c>
      <c r="C98">
        <v>-32.248710000000003</v>
      </c>
      <c r="D98">
        <v>135.05605</v>
      </c>
      <c r="E98" t="s">
        <v>6796</v>
      </c>
      <c r="F98" t="s">
        <v>6679</v>
      </c>
      <c r="G98">
        <v>156</v>
      </c>
      <c r="H98">
        <v>315</v>
      </c>
      <c r="I98">
        <v>11</v>
      </c>
      <c r="J98">
        <f>76+141</f>
        <v>217</v>
      </c>
      <c r="K98">
        <f t="shared" si="4"/>
        <v>2387</v>
      </c>
      <c r="L98">
        <v>10</v>
      </c>
      <c r="M98">
        <v>0.70209999999999995</v>
      </c>
      <c r="N98">
        <v>0.19874999999999998</v>
      </c>
      <c r="O98">
        <v>0.28351695084977002</v>
      </c>
    </row>
    <row r="99" spans="1:15" x14ac:dyDescent="0.3">
      <c r="A99" t="s">
        <v>6798</v>
      </c>
      <c r="B99" t="s">
        <v>6849</v>
      </c>
      <c r="C99">
        <v>-34.94426</v>
      </c>
      <c r="D99">
        <v>138.59717000000001</v>
      </c>
      <c r="E99" s="25">
        <v>44507</v>
      </c>
      <c r="F99" t="s">
        <v>6680</v>
      </c>
      <c r="G99">
        <v>140</v>
      </c>
      <c r="H99">
        <v>125</v>
      </c>
      <c r="I99">
        <v>11</v>
      </c>
      <c r="J99">
        <v>191</v>
      </c>
      <c r="K99">
        <f>I99*J99</f>
        <v>2101</v>
      </c>
      <c r="L99">
        <v>7</v>
      </c>
      <c r="M99">
        <v>0.78065000000000007</v>
      </c>
      <c r="N99">
        <v>4.2200000000000001E-2</v>
      </c>
      <c r="O99">
        <v>5.4225346062565107E-2</v>
      </c>
    </row>
    <row r="100" spans="1:15" x14ac:dyDescent="0.3">
      <c r="A100" t="s">
        <v>6799</v>
      </c>
      <c r="B100" t="s">
        <v>6849</v>
      </c>
      <c r="C100">
        <v>-34.503480000000003</v>
      </c>
      <c r="D100">
        <v>139.71565000000001</v>
      </c>
      <c r="E100" s="25">
        <v>44507</v>
      </c>
      <c r="F100" t="s">
        <v>6680</v>
      </c>
      <c r="G100">
        <v>102</v>
      </c>
      <c r="H100">
        <v>117</v>
      </c>
      <c r="I100">
        <v>12</v>
      </c>
      <c r="J100">
        <v>19</v>
      </c>
      <c r="K100">
        <f t="shared" ref="K100:K113" si="5">I100*J100</f>
        <v>228</v>
      </c>
      <c r="L100">
        <v>7</v>
      </c>
      <c r="M100">
        <v>0.55405000000000004</v>
      </c>
      <c r="N100">
        <v>4.165E-2</v>
      </c>
      <c r="O100">
        <v>7.3126635598023348E-2</v>
      </c>
    </row>
    <row r="101" spans="1:15" x14ac:dyDescent="0.3">
      <c r="A101" t="s">
        <v>6800</v>
      </c>
      <c r="B101" t="s">
        <v>6849</v>
      </c>
      <c r="C101">
        <v>-34.503369999999997</v>
      </c>
      <c r="D101">
        <v>139.71536</v>
      </c>
      <c r="E101" s="25">
        <v>44507</v>
      </c>
      <c r="F101" t="s">
        <v>6680</v>
      </c>
      <c r="G101">
        <v>115</v>
      </c>
      <c r="H101">
        <v>68</v>
      </c>
      <c r="I101">
        <v>7</v>
      </c>
      <c r="J101">
        <v>33</v>
      </c>
      <c r="K101">
        <f t="shared" si="5"/>
        <v>231</v>
      </c>
      <c r="L101">
        <v>7</v>
      </c>
      <c r="M101">
        <v>0.32140000000000002</v>
      </c>
      <c r="N101">
        <v>3.7100000000000001E-2</v>
      </c>
      <c r="O101">
        <v>0.11889381928950471</v>
      </c>
    </row>
    <row r="102" spans="1:15" x14ac:dyDescent="0.3">
      <c r="A102" t="s">
        <v>6801</v>
      </c>
      <c r="B102" t="s">
        <v>6849</v>
      </c>
      <c r="C102">
        <v>-34.503050000000002</v>
      </c>
      <c r="D102">
        <v>139.71535</v>
      </c>
      <c r="E102" s="25">
        <v>44507</v>
      </c>
      <c r="F102" t="s">
        <v>6680</v>
      </c>
      <c r="G102">
        <v>97</v>
      </c>
      <c r="H102">
        <v>58</v>
      </c>
      <c r="I102">
        <v>5</v>
      </c>
      <c r="J102">
        <v>11</v>
      </c>
      <c r="K102">
        <f t="shared" si="5"/>
        <v>55</v>
      </c>
      <c r="L102">
        <v>8</v>
      </c>
      <c r="M102">
        <v>0.62024999999999997</v>
      </c>
      <c r="N102">
        <v>2.5950000000000001E-2</v>
      </c>
      <c r="O102">
        <v>4.1736460078168627E-2</v>
      </c>
    </row>
    <row r="103" spans="1:15" x14ac:dyDescent="0.3">
      <c r="A103" t="s">
        <v>6802</v>
      </c>
      <c r="B103" t="s">
        <v>6849</v>
      </c>
      <c r="C103">
        <v>-34.50291</v>
      </c>
      <c r="D103">
        <v>139.71539000000001</v>
      </c>
      <c r="E103" s="25">
        <v>44507</v>
      </c>
      <c r="F103" t="s">
        <v>6680</v>
      </c>
      <c r="G103">
        <v>135</v>
      </c>
      <c r="H103">
        <v>123</v>
      </c>
      <c r="I103">
        <v>54</v>
      </c>
      <c r="J103">
        <v>22</v>
      </c>
      <c r="K103">
        <f t="shared" si="5"/>
        <v>1188</v>
      </c>
      <c r="L103">
        <v>6</v>
      </c>
      <c r="M103">
        <v>0.56764999999999999</v>
      </c>
      <c r="N103">
        <v>9.3800000000000008E-2</v>
      </c>
      <c r="O103">
        <v>0.16415018983557411</v>
      </c>
    </row>
    <row r="104" spans="1:15" x14ac:dyDescent="0.3">
      <c r="A104" t="s">
        <v>6803</v>
      </c>
      <c r="B104" t="s">
        <v>6849</v>
      </c>
      <c r="C104">
        <v>-34.502899999999997</v>
      </c>
      <c r="D104">
        <v>139.71526</v>
      </c>
      <c r="E104" s="25">
        <v>44507</v>
      </c>
      <c r="F104" t="s">
        <v>6680</v>
      </c>
      <c r="G104">
        <v>157</v>
      </c>
      <c r="H104">
        <v>190</v>
      </c>
      <c r="I104">
        <v>14</v>
      </c>
      <c r="J104">
        <v>81</v>
      </c>
      <c r="K104">
        <f t="shared" si="5"/>
        <v>1134</v>
      </c>
      <c r="L104">
        <v>6</v>
      </c>
      <c r="M104">
        <v>0.57869999999999999</v>
      </c>
      <c r="N104">
        <v>6.3750000000000001E-2</v>
      </c>
      <c r="O104">
        <v>0.10807383787486938</v>
      </c>
    </row>
    <row r="105" spans="1:15" x14ac:dyDescent="0.3">
      <c r="A105" t="s">
        <v>6804</v>
      </c>
      <c r="B105" t="s">
        <v>6849</v>
      </c>
      <c r="C105">
        <v>-34.502389999999998</v>
      </c>
      <c r="D105">
        <v>139.71468999999999</v>
      </c>
      <c r="E105" s="25">
        <v>44507</v>
      </c>
      <c r="F105" t="s">
        <v>6680</v>
      </c>
      <c r="G105">
        <v>63</v>
      </c>
      <c r="H105">
        <v>102</v>
      </c>
      <c r="I105">
        <v>5</v>
      </c>
      <c r="J105">
        <v>46</v>
      </c>
      <c r="K105">
        <f t="shared" si="5"/>
        <v>230</v>
      </c>
      <c r="L105">
        <v>5</v>
      </c>
      <c r="M105">
        <v>0.67199999999999993</v>
      </c>
      <c r="N105">
        <v>5.6349999999999997E-2</v>
      </c>
      <c r="O105">
        <v>8.5324869508951101E-2</v>
      </c>
    </row>
    <row r="106" spans="1:15" x14ac:dyDescent="0.3">
      <c r="A106" t="s">
        <v>6805</v>
      </c>
      <c r="B106" t="s">
        <v>6849</v>
      </c>
      <c r="C106">
        <v>-34.350219000000003</v>
      </c>
      <c r="D106">
        <v>139.71581</v>
      </c>
      <c r="E106" s="25">
        <v>44507</v>
      </c>
      <c r="F106" t="s">
        <v>6680</v>
      </c>
      <c r="G106">
        <v>174</v>
      </c>
      <c r="H106">
        <v>158</v>
      </c>
      <c r="I106">
        <v>40</v>
      </c>
      <c r="J106">
        <v>71</v>
      </c>
      <c r="K106">
        <f t="shared" si="5"/>
        <v>2840</v>
      </c>
      <c r="L106">
        <v>6</v>
      </c>
      <c r="M106">
        <v>0.84499999999999997</v>
      </c>
      <c r="N106">
        <v>8.1949999999999995E-2</v>
      </c>
      <c r="O106">
        <v>9.6223938230910008E-2</v>
      </c>
    </row>
    <row r="107" spans="1:15" x14ac:dyDescent="0.3">
      <c r="A107" t="s">
        <v>6806</v>
      </c>
      <c r="B107" t="s">
        <v>6849</v>
      </c>
      <c r="C107">
        <v>-34.502139999999997</v>
      </c>
      <c r="D107">
        <v>139.71630999999999</v>
      </c>
      <c r="E107" s="25">
        <v>44507</v>
      </c>
      <c r="F107" t="s">
        <v>6680</v>
      </c>
      <c r="G107">
        <v>104</v>
      </c>
      <c r="H107">
        <v>80</v>
      </c>
      <c r="I107">
        <v>3</v>
      </c>
      <c r="J107">
        <v>42</v>
      </c>
      <c r="K107">
        <f t="shared" si="5"/>
        <v>126</v>
      </c>
      <c r="L107">
        <v>8</v>
      </c>
      <c r="M107">
        <v>0.61514999999999997</v>
      </c>
      <c r="N107">
        <v>3.4200000000000001E-2</v>
      </c>
      <c r="O107">
        <v>6.0089698795282552E-2</v>
      </c>
    </row>
    <row r="108" spans="1:15" x14ac:dyDescent="0.3">
      <c r="A108" t="s">
        <v>6807</v>
      </c>
      <c r="B108" t="s">
        <v>6849</v>
      </c>
      <c r="C108">
        <v>-34.50215</v>
      </c>
      <c r="D108">
        <v>139.71642</v>
      </c>
      <c r="E108" s="25">
        <v>44507</v>
      </c>
      <c r="F108" t="s">
        <v>6680</v>
      </c>
      <c r="G108">
        <v>125</v>
      </c>
      <c r="H108">
        <v>135</v>
      </c>
      <c r="I108">
        <v>9</v>
      </c>
      <c r="J108">
        <v>68</v>
      </c>
      <c r="K108">
        <f t="shared" si="5"/>
        <v>612</v>
      </c>
      <c r="L108">
        <v>7</v>
      </c>
      <c r="M108">
        <v>0.71050000000000002</v>
      </c>
      <c r="N108">
        <v>3.2050000000000002E-2</v>
      </c>
      <c r="O108">
        <v>4.8201652826150181E-2</v>
      </c>
    </row>
    <row r="109" spans="1:15" x14ac:dyDescent="0.3">
      <c r="A109" t="s">
        <v>6808</v>
      </c>
      <c r="B109" t="s">
        <v>6849</v>
      </c>
      <c r="C109">
        <v>-34.502519999999997</v>
      </c>
      <c r="D109">
        <v>139.71666999999999</v>
      </c>
      <c r="E109" s="25">
        <v>44507</v>
      </c>
      <c r="F109" t="s">
        <v>6680</v>
      </c>
      <c r="G109">
        <v>83</v>
      </c>
      <c r="H109">
        <v>80</v>
      </c>
      <c r="I109">
        <v>8</v>
      </c>
      <c r="J109">
        <v>58</v>
      </c>
      <c r="K109">
        <f t="shared" si="5"/>
        <v>464</v>
      </c>
      <c r="L109">
        <v>5</v>
      </c>
      <c r="M109">
        <v>0.70599999999999996</v>
      </c>
      <c r="N109">
        <v>5.2400000000000002E-2</v>
      </c>
      <c r="O109">
        <v>7.5149816657818155E-2</v>
      </c>
    </row>
    <row r="110" spans="1:15" x14ac:dyDescent="0.3">
      <c r="A110" t="s">
        <v>6809</v>
      </c>
      <c r="B110" t="s">
        <v>6849</v>
      </c>
      <c r="C110">
        <v>-34.502470000000002</v>
      </c>
      <c r="D110">
        <v>139.71672000000001</v>
      </c>
      <c r="E110" s="25">
        <v>44507</v>
      </c>
      <c r="F110" t="s">
        <v>6680</v>
      </c>
      <c r="G110">
        <v>224</v>
      </c>
      <c r="H110">
        <v>152</v>
      </c>
      <c r="I110">
        <v>14</v>
      </c>
      <c r="J110">
        <v>41</v>
      </c>
      <c r="K110">
        <f t="shared" si="5"/>
        <v>574</v>
      </c>
      <c r="L110">
        <v>6</v>
      </c>
      <c r="M110">
        <v>1.1631</v>
      </c>
      <c r="N110">
        <v>8.4650000000000003E-2</v>
      </c>
      <c r="O110">
        <v>7.3144521761984313E-2</v>
      </c>
    </row>
    <row r="111" spans="1:15" x14ac:dyDescent="0.3">
      <c r="A111" t="s">
        <v>6810</v>
      </c>
      <c r="B111" t="s">
        <v>6849</v>
      </c>
      <c r="C111">
        <v>-34.503230000000002</v>
      </c>
      <c r="D111">
        <v>139.71738999999999</v>
      </c>
      <c r="E111" s="25">
        <v>44507</v>
      </c>
      <c r="F111" t="s">
        <v>6680</v>
      </c>
      <c r="G111">
        <v>168</v>
      </c>
      <c r="H111">
        <v>110</v>
      </c>
      <c r="I111">
        <v>12</v>
      </c>
      <c r="J111">
        <v>57</v>
      </c>
      <c r="K111">
        <f t="shared" si="5"/>
        <v>684</v>
      </c>
      <c r="L111">
        <v>7</v>
      </c>
      <c r="M111">
        <v>0.51990000000000003</v>
      </c>
      <c r="N111">
        <v>3.2500000000000001E-2</v>
      </c>
      <c r="O111">
        <v>6.3547995694675133E-2</v>
      </c>
    </row>
    <row r="112" spans="1:15" x14ac:dyDescent="0.3">
      <c r="A112" t="s">
        <v>6811</v>
      </c>
      <c r="B112" t="s">
        <v>6849</v>
      </c>
      <c r="C112">
        <v>-34.50309</v>
      </c>
      <c r="D112">
        <v>139.71453</v>
      </c>
      <c r="E112" s="25">
        <v>44507</v>
      </c>
      <c r="F112" t="s">
        <v>6680</v>
      </c>
      <c r="G112">
        <v>144</v>
      </c>
      <c r="H112">
        <v>132</v>
      </c>
      <c r="I112">
        <v>17</v>
      </c>
      <c r="J112">
        <v>37</v>
      </c>
      <c r="K112">
        <f t="shared" si="5"/>
        <v>629</v>
      </c>
      <c r="L112">
        <v>6</v>
      </c>
      <c r="M112">
        <v>1.06755</v>
      </c>
      <c r="N112">
        <v>0.33260000000000001</v>
      </c>
      <c r="O112">
        <v>0.24572461252204905</v>
      </c>
    </row>
    <row r="113" spans="1:15" x14ac:dyDescent="0.3">
      <c r="A113" t="s">
        <v>6812</v>
      </c>
      <c r="B113" t="s">
        <v>6849</v>
      </c>
      <c r="C113">
        <v>-34.50262</v>
      </c>
      <c r="D113">
        <v>139.71815000000001</v>
      </c>
      <c r="E113" s="25">
        <v>44507</v>
      </c>
      <c r="F113" t="s">
        <v>6680</v>
      </c>
      <c r="G113">
        <v>114</v>
      </c>
      <c r="H113">
        <v>90</v>
      </c>
      <c r="I113">
        <v>5</v>
      </c>
      <c r="J113">
        <v>23</v>
      </c>
      <c r="K113">
        <f t="shared" si="5"/>
        <v>115</v>
      </c>
      <c r="L113">
        <v>6</v>
      </c>
      <c r="M113">
        <v>0.58129999999999993</v>
      </c>
      <c r="N113">
        <v>3.3299999999999996E-2</v>
      </c>
      <c r="O113">
        <v>5.7257929322813705E-2</v>
      </c>
    </row>
    <row r="114" spans="1:15" x14ac:dyDescent="0.3">
      <c r="A114" t="s">
        <v>6813</v>
      </c>
      <c r="B114" t="s">
        <v>6849</v>
      </c>
      <c r="C114">
        <v>-33.502310000000001</v>
      </c>
      <c r="D114">
        <v>138.07744</v>
      </c>
      <c r="E114" s="25">
        <v>44355</v>
      </c>
      <c r="F114" t="s">
        <v>6680</v>
      </c>
      <c r="G114">
        <v>187</v>
      </c>
      <c r="H114">
        <v>146</v>
      </c>
      <c r="I114">
        <v>9</v>
      </c>
      <c r="J114">
        <f>25+40</f>
        <v>65</v>
      </c>
      <c r="K114">
        <f>I114*J114</f>
        <v>585</v>
      </c>
      <c r="L114">
        <v>6</v>
      </c>
      <c r="M114">
        <v>0.67409999999999992</v>
      </c>
      <c r="N114">
        <v>4.2000000000000003E-2</v>
      </c>
      <c r="O114">
        <v>6.6157370009778504E-2</v>
      </c>
    </row>
    <row r="115" spans="1:15" x14ac:dyDescent="0.3">
      <c r="A115" t="s">
        <v>6814</v>
      </c>
      <c r="B115" t="s">
        <v>6849</v>
      </c>
      <c r="C115">
        <v>-34.504350000000002</v>
      </c>
      <c r="D115">
        <v>139.071788</v>
      </c>
      <c r="E115" s="25">
        <v>44355</v>
      </c>
      <c r="F115" t="s">
        <v>6680</v>
      </c>
      <c r="G115">
        <v>222</v>
      </c>
      <c r="H115">
        <v>216</v>
      </c>
      <c r="I115">
        <v>29</v>
      </c>
      <c r="J115">
        <f>26+26</f>
        <v>52</v>
      </c>
      <c r="K115">
        <f t="shared" ref="K115:K123" si="6">I115*J115</f>
        <v>1508</v>
      </c>
      <c r="L115">
        <v>8</v>
      </c>
      <c r="M115">
        <v>0.93250000000000011</v>
      </c>
      <c r="N115">
        <v>4.9000000000000002E-2</v>
      </c>
      <c r="O115">
        <v>5.2558466475968971E-2</v>
      </c>
    </row>
    <row r="116" spans="1:15" x14ac:dyDescent="0.3">
      <c r="A116" t="s">
        <v>6815</v>
      </c>
      <c r="B116" t="s">
        <v>6849</v>
      </c>
      <c r="C116">
        <v>-34.503680000000003</v>
      </c>
      <c r="D116">
        <v>139.71789999999999</v>
      </c>
      <c r="E116" s="25">
        <v>44355</v>
      </c>
      <c r="F116" t="s">
        <v>6680</v>
      </c>
      <c r="G116">
        <v>221</v>
      </c>
      <c r="H116">
        <v>170</v>
      </c>
      <c r="I116">
        <v>13</v>
      </c>
      <c r="J116">
        <f>75+165</f>
        <v>240</v>
      </c>
      <c r="K116">
        <f t="shared" si="6"/>
        <v>3120</v>
      </c>
      <c r="L116">
        <v>7</v>
      </c>
      <c r="M116">
        <v>1.6581000000000001</v>
      </c>
      <c r="N116">
        <v>0.48614999999999997</v>
      </c>
      <c r="O116">
        <v>0.2907358002203716</v>
      </c>
    </row>
    <row r="117" spans="1:15" x14ac:dyDescent="0.3">
      <c r="A117" t="s">
        <v>6816</v>
      </c>
      <c r="B117" t="s">
        <v>6849</v>
      </c>
      <c r="C117">
        <v>-34.717910000000003</v>
      </c>
      <c r="D117">
        <v>139.71790999999999</v>
      </c>
      <c r="E117" s="25">
        <v>44355</v>
      </c>
      <c r="F117" t="s">
        <v>6680</v>
      </c>
      <c r="G117">
        <v>218</v>
      </c>
      <c r="H117">
        <v>255</v>
      </c>
      <c r="I117">
        <v>13</v>
      </c>
      <c r="J117">
        <f>89+134</f>
        <v>223</v>
      </c>
      <c r="K117">
        <f t="shared" si="6"/>
        <v>2899</v>
      </c>
      <c r="L117">
        <v>8</v>
      </c>
      <c r="M117">
        <v>0.96220000000000006</v>
      </c>
      <c r="N117">
        <v>7.9549999999999996E-2</v>
      </c>
      <c r="O117">
        <v>8.2224606427160563E-2</v>
      </c>
    </row>
    <row r="118" spans="1:15" x14ac:dyDescent="0.3">
      <c r="A118" t="s">
        <v>6817</v>
      </c>
      <c r="B118" t="s">
        <v>6849</v>
      </c>
      <c r="C118">
        <v>-34.50367</v>
      </c>
      <c r="D118">
        <v>139.71780000000001</v>
      </c>
      <c r="E118" s="25">
        <v>44355</v>
      </c>
      <c r="F118" t="s">
        <v>6680</v>
      </c>
      <c r="G118">
        <v>167</v>
      </c>
      <c r="H118">
        <v>145</v>
      </c>
      <c r="I118">
        <v>5</v>
      </c>
      <c r="J118">
        <f>107+107</f>
        <v>214</v>
      </c>
      <c r="K118">
        <f t="shared" si="6"/>
        <v>1070</v>
      </c>
      <c r="L118">
        <v>6</v>
      </c>
      <c r="M118">
        <v>0.75190000000000001</v>
      </c>
      <c r="N118">
        <v>6.6000000000000003E-2</v>
      </c>
      <c r="O118">
        <v>8.4580793993636577E-2</v>
      </c>
    </row>
    <row r="119" spans="1:15" x14ac:dyDescent="0.3">
      <c r="A119" t="s">
        <v>6818</v>
      </c>
      <c r="B119" t="s">
        <v>6849</v>
      </c>
      <c r="C119">
        <v>-34.503520000000002</v>
      </c>
      <c r="D119">
        <v>139.71798999999999</v>
      </c>
      <c r="E119" s="25">
        <v>44355</v>
      </c>
      <c r="F119" t="s">
        <v>6680</v>
      </c>
      <c r="G119">
        <v>140</v>
      </c>
      <c r="H119">
        <v>127</v>
      </c>
      <c r="I119">
        <v>3</v>
      </c>
      <c r="J119">
        <f>55+50</f>
        <v>105</v>
      </c>
      <c r="K119">
        <f t="shared" si="6"/>
        <v>315</v>
      </c>
      <c r="L119">
        <v>6</v>
      </c>
      <c r="M119">
        <v>0.70599999999999996</v>
      </c>
      <c r="N119">
        <v>5.2400000000000002E-2</v>
      </c>
      <c r="O119">
        <v>7.5149816657818155E-2</v>
      </c>
    </row>
    <row r="120" spans="1:15" x14ac:dyDescent="0.3">
      <c r="A120" t="s">
        <v>6819</v>
      </c>
      <c r="B120" t="s">
        <v>6849</v>
      </c>
      <c r="C120">
        <v>-34.503259999999997</v>
      </c>
      <c r="D120">
        <v>139.71825000000001</v>
      </c>
      <c r="E120" s="25">
        <v>44355</v>
      </c>
      <c r="F120" t="s">
        <v>6680</v>
      </c>
      <c r="G120">
        <v>120</v>
      </c>
      <c r="H120">
        <v>72</v>
      </c>
      <c r="I120">
        <v>3</v>
      </c>
      <c r="J120">
        <f>23+21</f>
        <v>44</v>
      </c>
      <c r="K120">
        <f t="shared" si="6"/>
        <v>132</v>
      </c>
      <c r="L120">
        <v>8</v>
      </c>
      <c r="M120">
        <v>0.48770000000000002</v>
      </c>
      <c r="N120">
        <v>4.8750000000000002E-2</v>
      </c>
      <c r="O120">
        <v>0.10744414657904887</v>
      </c>
    </row>
    <row r="121" spans="1:15" x14ac:dyDescent="0.3">
      <c r="A121" t="s">
        <v>6820</v>
      </c>
      <c r="B121" t="s">
        <v>6849</v>
      </c>
      <c r="C121">
        <v>-34.50188</v>
      </c>
      <c r="D121">
        <v>139.71838</v>
      </c>
      <c r="E121" s="25">
        <v>44355</v>
      </c>
      <c r="F121" t="s">
        <v>6680</v>
      </c>
      <c r="G121">
        <v>105</v>
      </c>
      <c r="H121">
        <v>110</v>
      </c>
      <c r="I121">
        <v>7</v>
      </c>
      <c r="J121">
        <f>73+105</f>
        <v>178</v>
      </c>
      <c r="K121">
        <f t="shared" si="6"/>
        <v>1246</v>
      </c>
      <c r="L121">
        <v>8</v>
      </c>
      <c r="M121">
        <v>0.58115000000000006</v>
      </c>
      <c r="N121">
        <v>3.065E-2</v>
      </c>
      <c r="O121">
        <v>5.461055654789039E-2</v>
      </c>
    </row>
    <row r="122" spans="1:15" x14ac:dyDescent="0.3">
      <c r="A122" t="s">
        <v>6821</v>
      </c>
      <c r="B122" t="s">
        <v>6849</v>
      </c>
      <c r="C122">
        <v>-34.502160000000003</v>
      </c>
      <c r="D122">
        <v>139.71652</v>
      </c>
      <c r="E122" s="25">
        <v>44355</v>
      </c>
      <c r="F122" t="s">
        <v>6680</v>
      </c>
      <c r="G122">
        <v>210</v>
      </c>
      <c r="H122">
        <v>300</v>
      </c>
      <c r="I122">
        <v>17</v>
      </c>
      <c r="J122">
        <f>59+85</f>
        <v>144</v>
      </c>
      <c r="K122">
        <f t="shared" si="6"/>
        <v>2448</v>
      </c>
      <c r="L122">
        <v>7</v>
      </c>
      <c r="M122">
        <v>0.83199999999999996</v>
      </c>
      <c r="N122">
        <v>6.3099999999999989E-2</v>
      </c>
      <c r="O122">
        <v>7.4925667708060625E-2</v>
      </c>
    </row>
    <row r="123" spans="1:15" x14ac:dyDescent="0.3">
      <c r="A123" t="s">
        <v>6822</v>
      </c>
      <c r="B123" t="s">
        <v>6849</v>
      </c>
      <c r="C123">
        <v>-34.502409999999998</v>
      </c>
      <c r="D123">
        <v>139.71642</v>
      </c>
      <c r="E123" s="25">
        <v>44355</v>
      </c>
      <c r="F123" t="s">
        <v>6680</v>
      </c>
      <c r="G123">
        <v>152</v>
      </c>
      <c r="H123">
        <v>120</v>
      </c>
      <c r="I123">
        <v>5</v>
      </c>
      <c r="J123">
        <f>142+164</f>
        <v>306</v>
      </c>
      <c r="K123">
        <f t="shared" si="6"/>
        <v>1530</v>
      </c>
      <c r="L123">
        <v>8</v>
      </c>
      <c r="M123">
        <v>0.53669999999999995</v>
      </c>
      <c r="N123">
        <v>3.5450000000000002E-2</v>
      </c>
      <c r="O123">
        <v>6.6479853076031048E-2</v>
      </c>
    </row>
    <row r="124" spans="1:15" x14ac:dyDescent="0.3">
      <c r="A124" t="s">
        <v>6824</v>
      </c>
      <c r="B124" t="s">
        <v>6849</v>
      </c>
      <c r="C124">
        <v>-34.502389999999998</v>
      </c>
      <c r="D124">
        <v>139.71747400000001</v>
      </c>
      <c r="E124" s="25">
        <v>44507</v>
      </c>
      <c r="F124" t="s">
        <v>6679</v>
      </c>
      <c r="G124">
        <v>150</v>
      </c>
      <c r="H124">
        <v>174</v>
      </c>
      <c r="I124">
        <v>17</v>
      </c>
      <c r="J124">
        <v>147</v>
      </c>
      <c r="K124">
        <f>J124*I124</f>
        <v>2499</v>
      </c>
      <c r="L124">
        <v>8</v>
      </c>
      <c r="M124">
        <v>1.3791</v>
      </c>
      <c r="N124">
        <v>7.4550000000000005E-2</v>
      </c>
      <c r="O124">
        <v>4.9967323564881531E-2</v>
      </c>
    </row>
    <row r="125" spans="1:15" x14ac:dyDescent="0.3">
      <c r="A125" t="s">
        <v>6825</v>
      </c>
      <c r="B125" t="s">
        <v>6849</v>
      </c>
      <c r="C125">
        <v>-34.50309</v>
      </c>
      <c r="D125">
        <v>139.71536</v>
      </c>
      <c r="E125" s="25">
        <v>44507</v>
      </c>
      <c r="F125" t="s">
        <v>6679</v>
      </c>
      <c r="G125">
        <v>98</v>
      </c>
      <c r="H125">
        <v>115</v>
      </c>
      <c r="I125">
        <v>5</v>
      </c>
      <c r="J125">
        <v>125</v>
      </c>
      <c r="K125">
        <f t="shared" ref="K125:K148" si="7">J125*I125</f>
        <v>625</v>
      </c>
      <c r="L125">
        <v>6</v>
      </c>
      <c r="M125">
        <v>1.27115</v>
      </c>
      <c r="N125">
        <v>0.1812</v>
      </c>
      <c r="O125">
        <v>0.14720197871091306</v>
      </c>
    </row>
    <row r="126" spans="1:15" x14ac:dyDescent="0.3">
      <c r="A126" t="s">
        <v>6826</v>
      </c>
      <c r="B126" t="s">
        <v>6849</v>
      </c>
      <c r="C126">
        <v>-34.503059999999998</v>
      </c>
      <c r="D126">
        <v>139.71531999999999</v>
      </c>
      <c r="E126" s="25">
        <v>44507</v>
      </c>
      <c r="F126" t="s">
        <v>6679</v>
      </c>
      <c r="G126">
        <v>77</v>
      </c>
      <c r="H126">
        <v>68</v>
      </c>
      <c r="I126">
        <v>3</v>
      </c>
      <c r="J126">
        <v>56</v>
      </c>
      <c r="K126">
        <f t="shared" si="7"/>
        <v>168</v>
      </c>
      <c r="L126">
        <v>5</v>
      </c>
      <c r="M126">
        <v>1.3948999999999998</v>
      </c>
      <c r="N126">
        <v>0.34184999999999999</v>
      </c>
      <c r="O126">
        <v>0.24502808938364659</v>
      </c>
    </row>
    <row r="127" spans="1:15" x14ac:dyDescent="0.3">
      <c r="A127" t="s">
        <v>6827</v>
      </c>
      <c r="B127" t="s">
        <v>6849</v>
      </c>
      <c r="C127">
        <v>-34.503059999999998</v>
      </c>
      <c r="D127">
        <v>139.71531999999999</v>
      </c>
      <c r="E127" s="25">
        <v>44507</v>
      </c>
      <c r="F127" t="s">
        <v>6679</v>
      </c>
      <c r="G127">
        <v>115</v>
      </c>
      <c r="H127">
        <v>96</v>
      </c>
      <c r="I127">
        <v>3</v>
      </c>
      <c r="J127">
        <v>72</v>
      </c>
      <c r="K127">
        <f t="shared" si="7"/>
        <v>216</v>
      </c>
      <c r="L127">
        <v>5</v>
      </c>
      <c r="M127">
        <v>0.62290000000000001</v>
      </c>
      <c r="N127">
        <v>0.18604999999999999</v>
      </c>
      <c r="O127">
        <v>0.28451855453344171</v>
      </c>
    </row>
    <row r="128" spans="1:15" x14ac:dyDescent="0.3">
      <c r="A128" t="s">
        <v>6828</v>
      </c>
      <c r="B128" t="s">
        <v>6849</v>
      </c>
      <c r="C128">
        <v>-34.503349999999998</v>
      </c>
      <c r="D128">
        <v>139.71538000000001</v>
      </c>
      <c r="E128" s="25">
        <v>44507</v>
      </c>
      <c r="F128" t="s">
        <v>6679</v>
      </c>
      <c r="G128">
        <v>97</v>
      </c>
      <c r="H128">
        <v>87</v>
      </c>
      <c r="I128">
        <v>2</v>
      </c>
      <c r="J128">
        <v>37</v>
      </c>
      <c r="K128">
        <f t="shared" si="7"/>
        <v>74</v>
      </c>
      <c r="L128">
        <v>5</v>
      </c>
      <c r="M128">
        <v>0.77925</v>
      </c>
      <c r="N128">
        <v>4.2750000000000003E-2</v>
      </c>
      <c r="O128">
        <v>5.1751894885973086E-2</v>
      </c>
    </row>
    <row r="129" spans="1:15" x14ac:dyDescent="0.3">
      <c r="A129" t="s">
        <v>6829</v>
      </c>
      <c r="B129" t="s">
        <v>6849</v>
      </c>
      <c r="C129">
        <v>-34.503329999999998</v>
      </c>
      <c r="D129">
        <v>139.71553</v>
      </c>
      <c r="E129" s="25">
        <v>44507</v>
      </c>
      <c r="F129" t="s">
        <v>6679</v>
      </c>
      <c r="G129">
        <v>189</v>
      </c>
      <c r="H129">
        <v>154</v>
      </c>
      <c r="I129">
        <v>7</v>
      </c>
      <c r="J129">
        <v>51</v>
      </c>
      <c r="K129">
        <f t="shared" si="7"/>
        <v>357</v>
      </c>
      <c r="L129">
        <v>7</v>
      </c>
      <c r="M129">
        <v>1.3534999999999999</v>
      </c>
      <c r="N129">
        <v>0.66999999999999993</v>
      </c>
      <c r="O129">
        <v>0.48660363054180988</v>
      </c>
    </row>
    <row r="130" spans="1:15" x14ac:dyDescent="0.3">
      <c r="A130" t="s">
        <v>6830</v>
      </c>
      <c r="B130" t="s">
        <v>6849</v>
      </c>
      <c r="C130">
        <v>-34.503410000000002</v>
      </c>
      <c r="D130">
        <v>139.71547000000001</v>
      </c>
      <c r="E130" s="25">
        <v>44507</v>
      </c>
      <c r="F130" t="s">
        <v>6679</v>
      </c>
      <c r="G130">
        <v>105</v>
      </c>
      <c r="H130">
        <v>83</v>
      </c>
      <c r="I130">
        <v>9</v>
      </c>
      <c r="J130">
        <v>57</v>
      </c>
      <c r="K130">
        <f t="shared" si="7"/>
        <v>513</v>
      </c>
      <c r="L130">
        <v>7</v>
      </c>
      <c r="M130">
        <v>1.3584499999999999</v>
      </c>
      <c r="N130">
        <v>0.27810000000000001</v>
      </c>
      <c r="O130">
        <v>0.20416503510302408</v>
      </c>
    </row>
    <row r="131" spans="1:15" x14ac:dyDescent="0.3">
      <c r="A131" t="s">
        <v>6831</v>
      </c>
      <c r="B131" t="s">
        <v>6849</v>
      </c>
      <c r="C131">
        <v>-34.503799999999998</v>
      </c>
      <c r="D131">
        <v>139.71552</v>
      </c>
      <c r="E131" s="25">
        <v>44507</v>
      </c>
      <c r="F131" t="s">
        <v>6679</v>
      </c>
      <c r="G131">
        <v>99</v>
      </c>
      <c r="H131">
        <v>86</v>
      </c>
      <c r="I131">
        <v>12</v>
      </c>
      <c r="J131">
        <v>52</v>
      </c>
      <c r="K131">
        <f t="shared" si="7"/>
        <v>624</v>
      </c>
      <c r="L131">
        <v>5</v>
      </c>
      <c r="M131">
        <v>1.1068500000000001</v>
      </c>
      <c r="N131">
        <v>0.28389999999999999</v>
      </c>
      <c r="O131">
        <v>0.25567047215113392</v>
      </c>
    </row>
    <row r="132" spans="1:15" x14ac:dyDescent="0.3">
      <c r="A132" t="s">
        <v>6832</v>
      </c>
      <c r="B132" t="s">
        <v>6849</v>
      </c>
      <c r="C132">
        <v>-34.504130000000004</v>
      </c>
      <c r="D132">
        <v>139.71628999999999</v>
      </c>
      <c r="E132" s="25">
        <v>44507</v>
      </c>
      <c r="F132" t="s">
        <v>6679</v>
      </c>
      <c r="G132">
        <v>146</v>
      </c>
      <c r="H132">
        <v>148</v>
      </c>
      <c r="I132">
        <v>10</v>
      </c>
      <c r="J132">
        <v>182</v>
      </c>
      <c r="K132">
        <f t="shared" si="7"/>
        <v>1820</v>
      </c>
      <c r="L132">
        <v>4</v>
      </c>
      <c r="M132">
        <v>1.2364000000000002</v>
      </c>
      <c r="N132">
        <v>0.12615000000000001</v>
      </c>
      <c r="O132">
        <v>0.10583880310875063</v>
      </c>
    </row>
    <row r="133" spans="1:15" x14ac:dyDescent="0.3">
      <c r="A133" t="s">
        <v>6833</v>
      </c>
      <c r="B133" t="s">
        <v>6849</v>
      </c>
      <c r="C133">
        <v>-34.503979999999999</v>
      </c>
      <c r="D133">
        <v>139.71609000000001</v>
      </c>
      <c r="E133" s="25">
        <v>44507</v>
      </c>
      <c r="F133" t="s">
        <v>6679</v>
      </c>
      <c r="G133">
        <v>155</v>
      </c>
      <c r="H133">
        <v>192</v>
      </c>
      <c r="I133">
        <v>14</v>
      </c>
      <c r="J133">
        <v>92</v>
      </c>
      <c r="K133">
        <f t="shared" si="7"/>
        <v>1288</v>
      </c>
      <c r="L133">
        <v>5</v>
      </c>
      <c r="M133">
        <v>1.1186500000000001</v>
      </c>
      <c r="N133">
        <v>0.11879999999999999</v>
      </c>
      <c r="O133">
        <v>0.12491632135845564</v>
      </c>
    </row>
    <row r="134" spans="1:15" x14ac:dyDescent="0.3">
      <c r="A134" t="s">
        <v>6834</v>
      </c>
      <c r="B134" t="s">
        <v>6849</v>
      </c>
      <c r="C134">
        <v>-34.503689999999999</v>
      </c>
      <c r="D134">
        <v>139.71625</v>
      </c>
      <c r="E134" s="25">
        <v>44507</v>
      </c>
      <c r="F134" t="s">
        <v>6679</v>
      </c>
      <c r="G134">
        <v>111</v>
      </c>
      <c r="H134">
        <v>130</v>
      </c>
      <c r="I134">
        <v>19</v>
      </c>
      <c r="J134">
        <v>112</v>
      </c>
      <c r="K134">
        <f t="shared" si="7"/>
        <v>2128</v>
      </c>
      <c r="L134">
        <v>3</v>
      </c>
      <c r="M134">
        <v>1.1049499999999999</v>
      </c>
      <c r="N134">
        <v>0.1653</v>
      </c>
      <c r="O134">
        <v>0.15001117574447867</v>
      </c>
    </row>
    <row r="135" spans="1:15" x14ac:dyDescent="0.3">
      <c r="A135" t="s">
        <v>6835</v>
      </c>
      <c r="B135" t="s">
        <v>6849</v>
      </c>
      <c r="C135">
        <v>-34.503300000000003</v>
      </c>
      <c r="D135">
        <v>139.71707000000001</v>
      </c>
      <c r="E135" s="25">
        <v>44507</v>
      </c>
      <c r="F135" t="s">
        <v>6679</v>
      </c>
      <c r="G135">
        <v>194</v>
      </c>
      <c r="H135">
        <v>220</v>
      </c>
      <c r="I135">
        <v>9</v>
      </c>
      <c r="J135">
        <v>52</v>
      </c>
      <c r="K135">
        <f t="shared" si="7"/>
        <v>468</v>
      </c>
      <c r="L135">
        <v>9</v>
      </c>
      <c r="M135">
        <v>1.0285</v>
      </c>
      <c r="N135">
        <v>7.5700000000000003E-2</v>
      </c>
      <c r="O135">
        <v>7.5137939582773428E-2</v>
      </c>
    </row>
    <row r="136" spans="1:15" x14ac:dyDescent="0.3">
      <c r="A136" t="s">
        <v>6836</v>
      </c>
      <c r="B136" t="s">
        <v>6849</v>
      </c>
      <c r="C136">
        <v>-34.503250000000001</v>
      </c>
      <c r="D136">
        <v>139.71709999999999</v>
      </c>
      <c r="E136" s="25">
        <v>44355</v>
      </c>
      <c r="F136" t="s">
        <v>6679</v>
      </c>
      <c r="G136">
        <v>217</v>
      </c>
      <c r="H136">
        <v>205</v>
      </c>
      <c r="I136">
        <v>17</v>
      </c>
      <c r="J136">
        <v>75</v>
      </c>
      <c r="K136">
        <f t="shared" si="7"/>
        <v>1275</v>
      </c>
      <c r="L136">
        <v>9</v>
      </c>
      <c r="M136">
        <v>1.00715</v>
      </c>
      <c r="N136">
        <v>7.6550000000000007E-2</v>
      </c>
      <c r="O136">
        <v>7.3958070208179794E-2</v>
      </c>
    </row>
    <row r="137" spans="1:15" x14ac:dyDescent="0.3">
      <c r="A137" t="s">
        <v>6837</v>
      </c>
      <c r="B137" t="s">
        <v>6849</v>
      </c>
      <c r="C137">
        <v>-34.503210000000003</v>
      </c>
      <c r="D137">
        <v>139.71690000000001</v>
      </c>
      <c r="E137" s="25">
        <v>44355</v>
      </c>
      <c r="F137" t="s">
        <v>6679</v>
      </c>
      <c r="G137">
        <v>92</v>
      </c>
      <c r="H137">
        <v>54</v>
      </c>
      <c r="I137">
        <v>5</v>
      </c>
      <c r="J137">
        <v>17</v>
      </c>
      <c r="K137">
        <f t="shared" si="7"/>
        <v>85</v>
      </c>
      <c r="L137">
        <v>5</v>
      </c>
      <c r="M137">
        <v>0.89829999999999999</v>
      </c>
      <c r="N137">
        <v>6.6850000000000007E-2</v>
      </c>
      <c r="O137">
        <v>7.7616637451963955E-2</v>
      </c>
    </row>
    <row r="138" spans="1:15" x14ac:dyDescent="0.3">
      <c r="A138" t="s">
        <v>6838</v>
      </c>
      <c r="B138" t="s">
        <v>6849</v>
      </c>
      <c r="C138">
        <v>-34.503189999999996</v>
      </c>
      <c r="D138">
        <v>139.71690000000001</v>
      </c>
      <c r="E138" s="25">
        <v>44355</v>
      </c>
      <c r="F138" t="s">
        <v>6679</v>
      </c>
      <c r="G138">
        <v>140</v>
      </c>
      <c r="H138">
        <v>120</v>
      </c>
      <c r="I138">
        <v>10</v>
      </c>
      <c r="J138">
        <v>46</v>
      </c>
      <c r="K138">
        <f t="shared" si="7"/>
        <v>460</v>
      </c>
      <c r="L138">
        <v>5</v>
      </c>
      <c r="M138">
        <v>0.6855</v>
      </c>
      <c r="N138">
        <v>0.16414999999999999</v>
      </c>
      <c r="O138">
        <v>0.25569787084755402</v>
      </c>
    </row>
    <row r="139" spans="1:15" x14ac:dyDescent="0.3">
      <c r="A139" t="s">
        <v>6839</v>
      </c>
      <c r="B139" t="s">
        <v>6849</v>
      </c>
      <c r="C139">
        <v>-34.50311</v>
      </c>
      <c r="D139">
        <v>139.71709000000001</v>
      </c>
      <c r="E139" s="25">
        <v>44355</v>
      </c>
      <c r="F139" t="s">
        <v>6679</v>
      </c>
      <c r="G139">
        <v>187</v>
      </c>
      <c r="H139">
        <v>132</v>
      </c>
      <c r="I139">
        <v>5</v>
      </c>
      <c r="J139">
        <v>22</v>
      </c>
      <c r="K139">
        <f t="shared" si="7"/>
        <v>110</v>
      </c>
      <c r="L139">
        <v>4</v>
      </c>
      <c r="M139">
        <v>0.96639999999999993</v>
      </c>
      <c r="N139">
        <v>6.3250000000000001E-2</v>
      </c>
      <c r="O139">
        <v>9.116307947019868E-2</v>
      </c>
    </row>
    <row r="140" spans="1:15" x14ac:dyDescent="0.3">
      <c r="A140" t="s">
        <v>6840</v>
      </c>
      <c r="B140" t="s">
        <v>6849</v>
      </c>
      <c r="C140">
        <v>-34.50311</v>
      </c>
      <c r="D140">
        <v>139.71709000000001</v>
      </c>
      <c r="E140" s="25">
        <v>44355</v>
      </c>
      <c r="F140" t="s">
        <v>6679</v>
      </c>
      <c r="G140">
        <v>162</v>
      </c>
      <c r="H140">
        <v>126</v>
      </c>
      <c r="I140">
        <v>6</v>
      </c>
      <c r="J140">
        <v>45</v>
      </c>
      <c r="K140">
        <f t="shared" si="7"/>
        <v>270</v>
      </c>
      <c r="L140">
        <v>5</v>
      </c>
      <c r="M140">
        <v>0.8509500000000001</v>
      </c>
      <c r="N140">
        <v>5.4550000000000001E-2</v>
      </c>
      <c r="O140">
        <v>6.5121702378977617E-2</v>
      </c>
    </row>
    <row r="141" spans="1:15" x14ac:dyDescent="0.3">
      <c r="A141" t="s">
        <v>6841</v>
      </c>
      <c r="B141" t="s">
        <v>6849</v>
      </c>
      <c r="C141">
        <v>-34.503169999999997</v>
      </c>
      <c r="D141">
        <v>139.71718999999999</v>
      </c>
      <c r="E141" s="25">
        <v>44355</v>
      </c>
      <c r="F141" t="s">
        <v>6679</v>
      </c>
      <c r="G141">
        <v>158</v>
      </c>
      <c r="H141">
        <v>137</v>
      </c>
      <c r="I141">
        <v>6</v>
      </c>
      <c r="J141">
        <v>56</v>
      </c>
      <c r="K141">
        <f t="shared" si="7"/>
        <v>336</v>
      </c>
      <c r="L141">
        <v>6</v>
      </c>
      <c r="M141">
        <v>1.1973499999999999</v>
      </c>
      <c r="N141">
        <v>8.4400000000000003E-2</v>
      </c>
      <c r="O141">
        <v>7.1565536182754436E-2</v>
      </c>
    </row>
    <row r="142" spans="1:15" x14ac:dyDescent="0.3">
      <c r="A142" t="s">
        <v>6842</v>
      </c>
      <c r="B142" t="s">
        <v>6849</v>
      </c>
      <c r="C142">
        <v>-34.503189999999996</v>
      </c>
      <c r="D142">
        <v>139.71725000000001</v>
      </c>
      <c r="E142" s="25">
        <v>44355</v>
      </c>
      <c r="F142" t="s">
        <v>6679</v>
      </c>
      <c r="G142">
        <v>157</v>
      </c>
      <c r="H142">
        <v>209</v>
      </c>
      <c r="I142">
        <v>22</v>
      </c>
      <c r="J142">
        <v>112</v>
      </c>
      <c r="K142">
        <f t="shared" si="7"/>
        <v>2464</v>
      </c>
      <c r="L142">
        <v>8</v>
      </c>
      <c r="M142">
        <v>0.99560000000000004</v>
      </c>
      <c r="N142">
        <v>0.16689999999999999</v>
      </c>
      <c r="O142">
        <v>0.16744859120358108</v>
      </c>
    </row>
    <row r="143" spans="1:15" x14ac:dyDescent="0.3">
      <c r="A143" t="s">
        <v>6843</v>
      </c>
      <c r="B143" t="s">
        <v>6849</v>
      </c>
      <c r="C143">
        <v>-34.503230000000002</v>
      </c>
      <c r="D143">
        <v>139.71713</v>
      </c>
      <c r="E143" s="25">
        <v>44355</v>
      </c>
      <c r="F143" t="s">
        <v>6679</v>
      </c>
      <c r="G143">
        <v>193</v>
      </c>
      <c r="H143">
        <v>110</v>
      </c>
      <c r="I143">
        <v>5</v>
      </c>
      <c r="J143">
        <v>23</v>
      </c>
      <c r="K143">
        <f t="shared" si="7"/>
        <v>115</v>
      </c>
      <c r="L143">
        <v>9</v>
      </c>
      <c r="M143">
        <v>1.0501499999999999</v>
      </c>
      <c r="N143">
        <v>9.2499999999999999E-2</v>
      </c>
      <c r="O143">
        <v>0.10137995009139797</v>
      </c>
    </row>
    <row r="144" spans="1:15" x14ac:dyDescent="0.3">
      <c r="A144" t="s">
        <v>6844</v>
      </c>
      <c r="B144" t="s">
        <v>6849</v>
      </c>
      <c r="C144">
        <v>-34.503189999999996</v>
      </c>
      <c r="D144">
        <v>139.71738999999999</v>
      </c>
      <c r="E144" s="25">
        <v>44355</v>
      </c>
      <c r="F144" t="s">
        <v>6679</v>
      </c>
      <c r="G144">
        <v>174</v>
      </c>
      <c r="H144">
        <v>193</v>
      </c>
      <c r="I144">
        <v>10</v>
      </c>
      <c r="J144">
        <v>136</v>
      </c>
      <c r="K144">
        <f t="shared" si="7"/>
        <v>1360</v>
      </c>
      <c r="L144">
        <v>5</v>
      </c>
      <c r="M144">
        <v>1.1049499999999999</v>
      </c>
      <c r="N144">
        <v>0.1653</v>
      </c>
      <c r="O144">
        <v>0.15001117574447867</v>
      </c>
    </row>
    <row r="145" spans="1:15" x14ac:dyDescent="0.3">
      <c r="A145" t="s">
        <v>6845</v>
      </c>
      <c r="B145" t="s">
        <v>6849</v>
      </c>
      <c r="C145">
        <v>-34.503079999999997</v>
      </c>
      <c r="D145">
        <v>139.71753000000001</v>
      </c>
      <c r="E145" s="25">
        <v>44355</v>
      </c>
      <c r="F145" t="s">
        <v>6679</v>
      </c>
      <c r="G145">
        <v>151</v>
      </c>
      <c r="H145">
        <v>79</v>
      </c>
      <c r="I145">
        <v>3</v>
      </c>
      <c r="J145">
        <v>25</v>
      </c>
      <c r="K145">
        <f t="shared" si="7"/>
        <v>75</v>
      </c>
      <c r="L145">
        <v>5</v>
      </c>
      <c r="M145">
        <v>0.89559999999999995</v>
      </c>
      <c r="N145">
        <v>3.3349999999999998E-2</v>
      </c>
      <c r="O145">
        <v>4.0078604753586933E-2</v>
      </c>
    </row>
    <row r="146" spans="1:15" x14ac:dyDescent="0.3">
      <c r="A146" t="s">
        <v>6846</v>
      </c>
      <c r="B146" t="s">
        <v>6849</v>
      </c>
      <c r="C146">
        <v>-34.503059999999998</v>
      </c>
      <c r="D146">
        <v>139.71754000000001</v>
      </c>
      <c r="E146" s="25">
        <v>44355</v>
      </c>
      <c r="F146" t="s">
        <v>6679</v>
      </c>
      <c r="G146">
        <v>170</v>
      </c>
      <c r="H146">
        <v>113</v>
      </c>
      <c r="I146">
        <v>13</v>
      </c>
      <c r="J146">
        <v>14</v>
      </c>
      <c r="K146">
        <f t="shared" si="7"/>
        <v>182</v>
      </c>
      <c r="L146">
        <v>6</v>
      </c>
      <c r="M146">
        <v>0.37090000000000001</v>
      </c>
      <c r="N146">
        <v>2.1150000000000002E-2</v>
      </c>
      <c r="O146">
        <v>6.6631027583856639E-2</v>
      </c>
    </row>
    <row r="147" spans="1:15" x14ac:dyDescent="0.3">
      <c r="A147" t="s">
        <v>6847</v>
      </c>
      <c r="B147" t="s">
        <v>6849</v>
      </c>
      <c r="C147">
        <v>-34.503059999999998</v>
      </c>
      <c r="D147">
        <v>139.71761000000001</v>
      </c>
      <c r="E147" s="25">
        <v>44355</v>
      </c>
      <c r="F147" t="s">
        <v>6679</v>
      </c>
      <c r="G147">
        <v>220</v>
      </c>
      <c r="H147">
        <v>272</v>
      </c>
      <c r="I147">
        <v>31</v>
      </c>
      <c r="J147">
        <v>150</v>
      </c>
      <c r="K147">
        <f t="shared" si="7"/>
        <v>4650</v>
      </c>
      <c r="L147">
        <v>9</v>
      </c>
      <c r="M147">
        <v>1.1071499999999999</v>
      </c>
      <c r="N147">
        <v>0.14795</v>
      </c>
      <c r="O147">
        <v>0.16173970672357074</v>
      </c>
    </row>
    <row r="148" spans="1:15" x14ac:dyDescent="0.3">
      <c r="A148" t="s">
        <v>6848</v>
      </c>
      <c r="B148" t="s">
        <v>6849</v>
      </c>
      <c r="C148">
        <v>-34.50291</v>
      </c>
      <c r="D148">
        <v>139.71718999999999</v>
      </c>
      <c r="E148" s="25">
        <v>44355</v>
      </c>
      <c r="F148" t="s">
        <v>6679</v>
      </c>
      <c r="G148">
        <v>135</v>
      </c>
      <c r="H148">
        <v>95</v>
      </c>
      <c r="I148">
        <v>7</v>
      </c>
      <c r="J148">
        <v>68</v>
      </c>
      <c r="K148">
        <f t="shared" si="7"/>
        <v>476</v>
      </c>
      <c r="L148">
        <v>5</v>
      </c>
      <c r="M148">
        <v>0.95525000000000015</v>
      </c>
      <c r="N148">
        <v>0.11525000000000001</v>
      </c>
      <c r="O148">
        <v>0.11314376164657869</v>
      </c>
    </row>
    <row r="149" spans="1:15" x14ac:dyDescent="0.3">
      <c r="A149" t="s">
        <v>6850</v>
      </c>
      <c r="B149" t="s">
        <v>6689</v>
      </c>
      <c r="C149">
        <v>-33.026029999999999</v>
      </c>
      <c r="D149">
        <v>138.09766999999999</v>
      </c>
      <c r="E149" t="s">
        <v>6851</v>
      </c>
      <c r="F149" t="s">
        <v>6680</v>
      </c>
      <c r="G149">
        <v>192</v>
      </c>
      <c r="H149">
        <v>242</v>
      </c>
      <c r="I149">
        <v>12</v>
      </c>
      <c r="J149">
        <v>133</v>
      </c>
      <c r="K149">
        <f>J149*I149</f>
        <v>1596</v>
      </c>
      <c r="L149">
        <v>9</v>
      </c>
      <c r="M149">
        <v>1.3885999999999998</v>
      </c>
      <c r="N149">
        <v>0.1089</v>
      </c>
      <c r="O149">
        <v>7.9203433581628485E-2</v>
      </c>
    </row>
    <row r="150" spans="1:15" x14ac:dyDescent="0.3">
      <c r="A150" t="s">
        <v>6852</v>
      </c>
      <c r="B150" t="s">
        <v>6689</v>
      </c>
      <c r="C150">
        <v>-33.026139999999998</v>
      </c>
      <c r="D150">
        <v>138.09723</v>
      </c>
      <c r="E150" t="s">
        <v>6851</v>
      </c>
      <c r="F150" t="s">
        <v>6680</v>
      </c>
      <c r="G150">
        <v>175</v>
      </c>
      <c r="H150">
        <v>150</v>
      </c>
      <c r="I150">
        <v>8</v>
      </c>
      <c r="J150">
        <v>103</v>
      </c>
      <c r="K150">
        <f t="shared" ref="K150:K173" si="8">J150*I150</f>
        <v>824</v>
      </c>
      <c r="L150">
        <v>10</v>
      </c>
      <c r="M150">
        <v>0.97094999999999998</v>
      </c>
      <c r="N150">
        <v>0.10120000000000001</v>
      </c>
      <c r="O150">
        <v>9.8964750460839301E-2</v>
      </c>
    </row>
    <row r="151" spans="1:15" x14ac:dyDescent="0.3">
      <c r="A151" t="s">
        <v>6853</v>
      </c>
      <c r="B151" t="s">
        <v>6689</v>
      </c>
      <c r="C151">
        <v>-33.026139999999998</v>
      </c>
      <c r="D151">
        <v>138.09723</v>
      </c>
      <c r="E151" t="s">
        <v>6851</v>
      </c>
      <c r="F151" t="s">
        <v>6680</v>
      </c>
      <c r="G151">
        <v>99</v>
      </c>
      <c r="H151">
        <v>104</v>
      </c>
      <c r="I151">
        <v>15</v>
      </c>
      <c r="J151">
        <v>32</v>
      </c>
      <c r="K151">
        <f t="shared" si="8"/>
        <v>480</v>
      </c>
      <c r="L151">
        <v>7</v>
      </c>
      <c r="M151">
        <v>0.85809999999999997</v>
      </c>
      <c r="N151">
        <v>0.12819999999999998</v>
      </c>
      <c r="O151">
        <v>0.14841831019166429</v>
      </c>
    </row>
    <row r="152" spans="1:15" x14ac:dyDescent="0.3">
      <c r="A152" t="s">
        <v>6854</v>
      </c>
      <c r="B152" t="s">
        <v>6689</v>
      </c>
      <c r="C152">
        <v>-33.026179999999997</v>
      </c>
      <c r="D152">
        <v>138.09730999999999</v>
      </c>
      <c r="E152" t="s">
        <v>6851</v>
      </c>
      <c r="F152" t="s">
        <v>6680</v>
      </c>
      <c r="G152">
        <v>179</v>
      </c>
      <c r="H152">
        <v>207</v>
      </c>
      <c r="I152">
        <v>12</v>
      </c>
      <c r="J152">
        <v>195</v>
      </c>
      <c r="K152">
        <f t="shared" si="8"/>
        <v>2340</v>
      </c>
      <c r="L152">
        <v>11</v>
      </c>
      <c r="M152">
        <v>1.4175</v>
      </c>
      <c r="N152">
        <v>0.16020000000000001</v>
      </c>
      <c r="O152">
        <v>0.11240052394474304</v>
      </c>
    </row>
    <row r="153" spans="1:15" x14ac:dyDescent="0.3">
      <c r="A153" t="s">
        <v>6855</v>
      </c>
      <c r="B153" t="s">
        <v>6689</v>
      </c>
      <c r="C153">
        <v>-33.026040000000002</v>
      </c>
      <c r="D153">
        <v>138.09726000000001</v>
      </c>
      <c r="E153" t="s">
        <v>6851</v>
      </c>
      <c r="F153" t="s">
        <v>6680</v>
      </c>
      <c r="G153">
        <v>178</v>
      </c>
      <c r="H153">
        <v>148</v>
      </c>
      <c r="I153">
        <v>4</v>
      </c>
      <c r="J153">
        <v>125</v>
      </c>
      <c r="K153">
        <f t="shared" si="8"/>
        <v>500</v>
      </c>
      <c r="L153">
        <v>7</v>
      </c>
      <c r="M153">
        <v>1.8932500000000001</v>
      </c>
      <c r="N153">
        <v>0.20369999999999999</v>
      </c>
      <c r="O153">
        <v>9.9289469100204739E-2</v>
      </c>
    </row>
    <row r="154" spans="1:15" x14ac:dyDescent="0.3">
      <c r="A154" t="s">
        <v>6856</v>
      </c>
      <c r="B154" t="s">
        <v>6689</v>
      </c>
      <c r="C154">
        <v>-33.026040000000002</v>
      </c>
      <c r="D154">
        <v>138.09720999999999</v>
      </c>
      <c r="E154" t="s">
        <v>6851</v>
      </c>
      <c r="F154" t="s">
        <v>6680</v>
      </c>
      <c r="G154">
        <v>156</v>
      </c>
      <c r="H154">
        <v>143</v>
      </c>
      <c r="I154">
        <v>10</v>
      </c>
      <c r="J154">
        <v>136</v>
      </c>
      <c r="K154">
        <f t="shared" si="8"/>
        <v>1360</v>
      </c>
      <c r="L154">
        <v>6</v>
      </c>
      <c r="M154">
        <v>0.73154999999999992</v>
      </c>
      <c r="N154">
        <v>0.14380000000000001</v>
      </c>
      <c r="O154">
        <v>0.19617364444288299</v>
      </c>
    </row>
    <row r="155" spans="1:15" x14ac:dyDescent="0.3">
      <c r="A155" t="s">
        <v>6857</v>
      </c>
      <c r="B155" t="s">
        <v>6689</v>
      </c>
      <c r="C155">
        <v>-33.026049999999998</v>
      </c>
      <c r="D155">
        <v>138.09715</v>
      </c>
      <c r="E155" t="s">
        <v>6851</v>
      </c>
      <c r="F155" t="s">
        <v>6680</v>
      </c>
      <c r="G155">
        <v>144</v>
      </c>
      <c r="H155">
        <v>110</v>
      </c>
      <c r="I155">
        <v>4</v>
      </c>
      <c r="J155">
        <v>30</v>
      </c>
      <c r="K155">
        <f t="shared" si="8"/>
        <v>120</v>
      </c>
      <c r="L155">
        <v>9</v>
      </c>
      <c r="M155">
        <v>0.82745000000000002</v>
      </c>
      <c r="N155">
        <v>6.2649999999999997E-2</v>
      </c>
      <c r="O155">
        <v>8.1428271499186924E-2</v>
      </c>
    </row>
    <row r="156" spans="1:15" x14ac:dyDescent="0.3">
      <c r="A156" t="s">
        <v>6858</v>
      </c>
      <c r="B156" t="s">
        <v>6689</v>
      </c>
      <c r="C156">
        <v>-33.026049999999998</v>
      </c>
      <c r="D156">
        <v>138.09708000000001</v>
      </c>
      <c r="E156" t="s">
        <v>6851</v>
      </c>
      <c r="F156" t="s">
        <v>6680</v>
      </c>
      <c r="G156">
        <v>152</v>
      </c>
      <c r="H156">
        <v>121</v>
      </c>
      <c r="I156">
        <v>4</v>
      </c>
      <c r="J156">
        <v>96</v>
      </c>
      <c r="K156">
        <f t="shared" si="8"/>
        <v>384</v>
      </c>
      <c r="L156">
        <v>8</v>
      </c>
      <c r="M156">
        <v>0.58920000000000006</v>
      </c>
      <c r="N156">
        <v>0.10255</v>
      </c>
      <c r="O156">
        <v>0.19184813765545253</v>
      </c>
    </row>
    <row r="157" spans="1:15" x14ac:dyDescent="0.3">
      <c r="A157" t="s">
        <v>6859</v>
      </c>
      <c r="B157" t="s">
        <v>6689</v>
      </c>
      <c r="C157">
        <v>-33.026000000000003</v>
      </c>
      <c r="D157">
        <v>138.09717000000001</v>
      </c>
      <c r="E157" t="s">
        <v>6851</v>
      </c>
      <c r="F157" t="s">
        <v>6680</v>
      </c>
      <c r="G157">
        <v>159</v>
      </c>
      <c r="H157">
        <v>110</v>
      </c>
      <c r="I157">
        <v>6</v>
      </c>
      <c r="J157">
        <v>23</v>
      </c>
      <c r="K157">
        <f t="shared" si="8"/>
        <v>138</v>
      </c>
      <c r="L157">
        <v>9</v>
      </c>
      <c r="M157">
        <v>0.8832000000000001</v>
      </c>
      <c r="N157">
        <v>0.12304999999999999</v>
      </c>
      <c r="O157">
        <v>0.14185405924110342</v>
      </c>
    </row>
    <row r="158" spans="1:15" x14ac:dyDescent="0.3">
      <c r="A158" t="s">
        <v>6860</v>
      </c>
      <c r="B158" t="s">
        <v>6689</v>
      </c>
      <c r="C158">
        <v>-33.025590000000001</v>
      </c>
      <c r="D158">
        <v>138.09800999999999</v>
      </c>
      <c r="E158" t="s">
        <v>6851</v>
      </c>
      <c r="F158" t="s">
        <v>6680</v>
      </c>
      <c r="G158">
        <v>188</v>
      </c>
      <c r="H158">
        <v>164</v>
      </c>
      <c r="I158">
        <v>19</v>
      </c>
      <c r="J158">
        <v>115</v>
      </c>
      <c r="K158">
        <f t="shared" si="8"/>
        <v>2185</v>
      </c>
      <c r="L158">
        <v>8</v>
      </c>
      <c r="M158">
        <v>1.19445</v>
      </c>
      <c r="N158">
        <v>0.19955000000000001</v>
      </c>
      <c r="O158">
        <v>0.16675079524968511</v>
      </c>
    </row>
    <row r="159" spans="1:15" x14ac:dyDescent="0.3">
      <c r="A159" t="s">
        <v>6861</v>
      </c>
      <c r="B159" t="s">
        <v>6689</v>
      </c>
      <c r="C159">
        <v>-33.025759999999998</v>
      </c>
      <c r="D159">
        <v>138.09801999999999</v>
      </c>
      <c r="E159" t="s">
        <v>6851</v>
      </c>
      <c r="F159" t="s">
        <v>6680</v>
      </c>
      <c r="G159">
        <v>108</v>
      </c>
      <c r="H159">
        <v>83</v>
      </c>
      <c r="I159">
        <v>1</v>
      </c>
      <c r="J159">
        <v>52</v>
      </c>
      <c r="K159">
        <f t="shared" si="8"/>
        <v>52</v>
      </c>
      <c r="L159">
        <v>7</v>
      </c>
      <c r="M159">
        <v>0.88124999999999998</v>
      </c>
      <c r="N159">
        <v>5.2900000000000003E-2</v>
      </c>
      <c r="O159">
        <v>6.074487370266092E-2</v>
      </c>
    </row>
    <row r="160" spans="1:15" x14ac:dyDescent="0.3">
      <c r="A160" t="s">
        <v>6862</v>
      </c>
      <c r="B160" t="s">
        <v>6689</v>
      </c>
      <c r="C160">
        <v>-33.025730000000003</v>
      </c>
      <c r="D160">
        <v>138.09782000000001</v>
      </c>
      <c r="E160" t="s">
        <v>6851</v>
      </c>
      <c r="F160" t="s">
        <v>6680</v>
      </c>
      <c r="G160">
        <v>132</v>
      </c>
      <c r="H160">
        <v>142</v>
      </c>
      <c r="I160">
        <v>6</v>
      </c>
      <c r="J160">
        <v>116</v>
      </c>
      <c r="K160">
        <f t="shared" si="8"/>
        <v>696</v>
      </c>
      <c r="L160">
        <v>10</v>
      </c>
      <c r="M160">
        <v>1.23465</v>
      </c>
      <c r="N160">
        <v>0.14879999999999999</v>
      </c>
      <c r="O160">
        <v>0.11696341521198218</v>
      </c>
    </row>
    <row r="161" spans="1:15" x14ac:dyDescent="0.3">
      <c r="A161" t="s">
        <v>6863</v>
      </c>
      <c r="B161" t="s">
        <v>6689</v>
      </c>
      <c r="C161">
        <v>-33.025730000000003</v>
      </c>
      <c r="D161">
        <v>138.09782000000001</v>
      </c>
      <c r="E161" t="s">
        <v>6851</v>
      </c>
      <c r="F161" t="s">
        <v>6680</v>
      </c>
      <c r="G161">
        <v>186</v>
      </c>
      <c r="H161">
        <v>92</v>
      </c>
      <c r="I161">
        <v>7</v>
      </c>
      <c r="J161">
        <v>32</v>
      </c>
      <c r="K161">
        <f t="shared" si="8"/>
        <v>224</v>
      </c>
      <c r="L161">
        <v>10</v>
      </c>
      <c r="M161">
        <v>0.86709999999999998</v>
      </c>
      <c r="N161">
        <v>9.11E-2</v>
      </c>
      <c r="O161">
        <v>0.10513265763353707</v>
      </c>
    </row>
    <row r="162" spans="1:15" x14ac:dyDescent="0.3">
      <c r="A162" t="s">
        <v>6864</v>
      </c>
      <c r="B162" t="s">
        <v>6689</v>
      </c>
      <c r="C162">
        <v>-33.025730000000003</v>
      </c>
      <c r="D162">
        <v>138.09782000000001</v>
      </c>
      <c r="E162" t="s">
        <v>6851</v>
      </c>
      <c r="F162" t="s">
        <v>6680</v>
      </c>
      <c r="G162">
        <v>147</v>
      </c>
      <c r="H162">
        <v>97</v>
      </c>
      <c r="I162">
        <v>3</v>
      </c>
      <c r="J162">
        <v>72</v>
      </c>
      <c r="K162">
        <f t="shared" si="8"/>
        <v>216</v>
      </c>
      <c r="L162">
        <v>7</v>
      </c>
      <c r="M162">
        <v>1.0421499999999999</v>
      </c>
      <c r="N162">
        <v>6.6949999999999996E-2</v>
      </c>
      <c r="O162">
        <v>6.4696119680369146E-2</v>
      </c>
    </row>
    <row r="163" spans="1:15" x14ac:dyDescent="0.3">
      <c r="A163" t="s">
        <v>6865</v>
      </c>
      <c r="B163" t="s">
        <v>6689</v>
      </c>
      <c r="C163">
        <v>-33.025730000000003</v>
      </c>
      <c r="D163">
        <v>138.09781000000001</v>
      </c>
      <c r="E163" t="s">
        <v>6851</v>
      </c>
      <c r="F163" t="s">
        <v>6680</v>
      </c>
      <c r="G163">
        <v>155</v>
      </c>
      <c r="H163">
        <v>154</v>
      </c>
      <c r="I163">
        <v>5</v>
      </c>
      <c r="J163">
        <v>170</v>
      </c>
      <c r="K163">
        <f t="shared" si="8"/>
        <v>850</v>
      </c>
      <c r="L163">
        <v>10</v>
      </c>
      <c r="M163">
        <v>1.0420499999999999</v>
      </c>
      <c r="N163">
        <v>0.17030000000000001</v>
      </c>
      <c r="O163">
        <v>0.15772364528781985</v>
      </c>
    </row>
    <row r="164" spans="1:15" x14ac:dyDescent="0.3">
      <c r="A164" t="s">
        <v>6866</v>
      </c>
      <c r="B164" t="s">
        <v>6689</v>
      </c>
      <c r="C164">
        <v>-33.025689999999997</v>
      </c>
      <c r="D164">
        <v>138.09732</v>
      </c>
      <c r="E164" t="s">
        <v>6851</v>
      </c>
      <c r="F164" t="s">
        <v>6680</v>
      </c>
      <c r="G164">
        <v>247</v>
      </c>
      <c r="H164">
        <v>155</v>
      </c>
      <c r="I164">
        <v>7</v>
      </c>
      <c r="J164">
        <v>122</v>
      </c>
      <c r="K164">
        <f t="shared" si="8"/>
        <v>854</v>
      </c>
      <c r="L164">
        <v>9</v>
      </c>
      <c r="M164">
        <v>0.67870000000000008</v>
      </c>
      <c r="N164">
        <v>0.10485</v>
      </c>
      <c r="O164">
        <v>0.15360710189882343</v>
      </c>
    </row>
    <row r="165" spans="1:15" x14ac:dyDescent="0.3">
      <c r="A165" t="s">
        <v>6867</v>
      </c>
      <c r="B165" t="s">
        <v>6689</v>
      </c>
      <c r="C165">
        <v>-33.025750000000002</v>
      </c>
      <c r="D165">
        <v>138.09757999999999</v>
      </c>
      <c r="E165" t="s">
        <v>6851</v>
      </c>
      <c r="F165" t="s">
        <v>6680</v>
      </c>
      <c r="G165">
        <v>160</v>
      </c>
      <c r="H165">
        <v>94</v>
      </c>
      <c r="I165">
        <v>8</v>
      </c>
      <c r="J165">
        <v>124</v>
      </c>
      <c r="K165">
        <f t="shared" si="8"/>
        <v>992</v>
      </c>
      <c r="L165">
        <v>10</v>
      </c>
      <c r="M165">
        <v>1.2198500000000001</v>
      </c>
      <c r="N165">
        <v>0.21560000000000001</v>
      </c>
      <c r="O165">
        <v>0.17743258368206477</v>
      </c>
    </row>
    <row r="166" spans="1:15" x14ac:dyDescent="0.3">
      <c r="A166" t="s">
        <v>6868</v>
      </c>
      <c r="B166" t="s">
        <v>6689</v>
      </c>
      <c r="C166">
        <v>-33.025640000000003</v>
      </c>
      <c r="D166">
        <v>138.09769</v>
      </c>
      <c r="E166" t="s">
        <v>6851</v>
      </c>
      <c r="F166" t="s">
        <v>6680</v>
      </c>
      <c r="G166">
        <v>206</v>
      </c>
      <c r="H166">
        <v>117</v>
      </c>
      <c r="I166">
        <v>5</v>
      </c>
      <c r="J166">
        <v>78</v>
      </c>
      <c r="K166">
        <f t="shared" si="8"/>
        <v>390</v>
      </c>
      <c r="L166">
        <v>10</v>
      </c>
      <c r="M166">
        <v>1.3156999999999999</v>
      </c>
      <c r="N166">
        <v>0.18014999999999998</v>
      </c>
      <c r="O166">
        <v>0.12872523157049834</v>
      </c>
    </row>
    <row r="167" spans="1:15" x14ac:dyDescent="0.3">
      <c r="A167" t="s">
        <v>6869</v>
      </c>
      <c r="B167" t="s">
        <v>6689</v>
      </c>
      <c r="C167">
        <v>-33.025689999999997</v>
      </c>
      <c r="D167">
        <v>138.09765999999999</v>
      </c>
      <c r="E167" t="s">
        <v>6851</v>
      </c>
      <c r="F167" t="s">
        <v>6680</v>
      </c>
      <c r="G167">
        <v>144</v>
      </c>
      <c r="H167">
        <v>56</v>
      </c>
      <c r="I167">
        <v>1</v>
      </c>
      <c r="J167">
        <v>78</v>
      </c>
      <c r="K167">
        <f t="shared" si="8"/>
        <v>78</v>
      </c>
      <c r="L167">
        <v>8</v>
      </c>
      <c r="M167">
        <v>0.82250000000000001</v>
      </c>
      <c r="N167">
        <v>6.565E-2</v>
      </c>
      <c r="O167">
        <v>8.6294316023137183E-2</v>
      </c>
    </row>
    <row r="168" spans="1:15" x14ac:dyDescent="0.3">
      <c r="A168" t="s">
        <v>6870</v>
      </c>
      <c r="B168" t="s">
        <v>6689</v>
      </c>
      <c r="C168">
        <v>-33.025689999999997</v>
      </c>
      <c r="D168">
        <v>138.09765999999999</v>
      </c>
      <c r="E168" t="s">
        <v>6851</v>
      </c>
      <c r="F168" t="s">
        <v>6680</v>
      </c>
      <c r="G168">
        <v>140</v>
      </c>
      <c r="H168">
        <v>218</v>
      </c>
      <c r="I168">
        <v>8</v>
      </c>
      <c r="J168">
        <v>86</v>
      </c>
      <c r="K168">
        <f t="shared" si="8"/>
        <v>688</v>
      </c>
      <c r="L168">
        <v>9</v>
      </c>
      <c r="M168">
        <v>1.5050499999999998</v>
      </c>
      <c r="N168">
        <v>0.13375000000000001</v>
      </c>
      <c r="O168">
        <v>8.8142517544076981E-2</v>
      </c>
    </row>
    <row r="169" spans="1:15" x14ac:dyDescent="0.3">
      <c r="A169" t="s">
        <v>6871</v>
      </c>
      <c r="B169" t="s">
        <v>6689</v>
      </c>
      <c r="C169">
        <v>-33.025709999999997</v>
      </c>
      <c r="D169">
        <v>138.09765999999999</v>
      </c>
      <c r="E169" t="s">
        <v>6851</v>
      </c>
      <c r="F169" t="s">
        <v>6680</v>
      </c>
      <c r="G169">
        <v>159</v>
      </c>
      <c r="H169">
        <v>102</v>
      </c>
      <c r="I169">
        <v>6</v>
      </c>
      <c r="J169">
        <v>65</v>
      </c>
      <c r="K169">
        <f t="shared" si="8"/>
        <v>390</v>
      </c>
      <c r="L169">
        <v>8</v>
      </c>
      <c r="M169">
        <v>0.88124999999999998</v>
      </c>
      <c r="N169">
        <v>5.2900000000000003E-2</v>
      </c>
      <c r="O169">
        <v>6.074487370266092E-2</v>
      </c>
    </row>
    <row r="170" spans="1:15" x14ac:dyDescent="0.3">
      <c r="A170" t="s">
        <v>6872</v>
      </c>
      <c r="B170" t="s">
        <v>6689</v>
      </c>
      <c r="C170">
        <v>-33.025709999999997</v>
      </c>
      <c r="D170">
        <v>138.09765999999999</v>
      </c>
      <c r="E170" t="s">
        <v>6851</v>
      </c>
      <c r="F170" t="s">
        <v>6680</v>
      </c>
      <c r="G170">
        <v>137</v>
      </c>
      <c r="H170">
        <v>77</v>
      </c>
      <c r="I170">
        <v>8</v>
      </c>
      <c r="J170">
        <v>56</v>
      </c>
      <c r="K170">
        <f t="shared" si="8"/>
        <v>448</v>
      </c>
      <c r="L170">
        <v>12</v>
      </c>
      <c r="M170">
        <v>0.97924999999999995</v>
      </c>
      <c r="N170">
        <v>0.52524999999999999</v>
      </c>
      <c r="O170">
        <v>0.42490966005204028</v>
      </c>
    </row>
    <row r="171" spans="1:15" x14ac:dyDescent="0.3">
      <c r="A171" t="s">
        <v>6873</v>
      </c>
      <c r="B171" t="s">
        <v>6689</v>
      </c>
      <c r="C171">
        <v>-33.024889999999999</v>
      </c>
      <c r="D171">
        <v>138.09674000000001</v>
      </c>
      <c r="E171" t="s">
        <v>6851</v>
      </c>
      <c r="F171" t="s">
        <v>6680</v>
      </c>
      <c r="G171">
        <v>98</v>
      </c>
      <c r="H171">
        <v>120</v>
      </c>
      <c r="I171">
        <v>7</v>
      </c>
      <c r="J171">
        <v>83</v>
      </c>
      <c r="K171">
        <f t="shared" si="8"/>
        <v>581</v>
      </c>
      <c r="L171">
        <v>7</v>
      </c>
      <c r="M171">
        <v>0.9363999999999999</v>
      </c>
      <c r="N171">
        <v>0.12459999999999999</v>
      </c>
      <c r="O171">
        <v>0.13613482092208101</v>
      </c>
    </row>
    <row r="172" spans="1:15" x14ac:dyDescent="0.3">
      <c r="A172" t="s">
        <v>6874</v>
      </c>
      <c r="B172" t="s">
        <v>6689</v>
      </c>
      <c r="C172">
        <v>-33.024929999999998</v>
      </c>
      <c r="D172">
        <v>138.09662</v>
      </c>
      <c r="E172" t="s">
        <v>6851</v>
      </c>
      <c r="F172" t="s">
        <v>6680</v>
      </c>
      <c r="G172">
        <v>210</v>
      </c>
      <c r="H172">
        <v>125</v>
      </c>
      <c r="I172">
        <v>9</v>
      </c>
      <c r="J172">
        <v>49</v>
      </c>
      <c r="K172">
        <f t="shared" si="8"/>
        <v>441</v>
      </c>
      <c r="L172">
        <v>10</v>
      </c>
      <c r="M172">
        <v>0.95015000000000005</v>
      </c>
      <c r="N172">
        <v>6.4000000000000001E-2</v>
      </c>
      <c r="O172">
        <v>0.10300701316793218</v>
      </c>
    </row>
    <row r="173" spans="1:15" x14ac:dyDescent="0.3">
      <c r="A173" t="s">
        <v>6875</v>
      </c>
      <c r="B173" t="s">
        <v>6689</v>
      </c>
      <c r="C173">
        <v>-33.024970000000003</v>
      </c>
      <c r="D173">
        <v>138.09653</v>
      </c>
      <c r="E173" t="s">
        <v>6851</v>
      </c>
      <c r="F173" t="s">
        <v>6680</v>
      </c>
      <c r="G173">
        <v>144</v>
      </c>
      <c r="H173">
        <v>128</v>
      </c>
      <c r="I173">
        <v>6</v>
      </c>
      <c r="J173">
        <v>17</v>
      </c>
      <c r="K173">
        <f t="shared" si="8"/>
        <v>102</v>
      </c>
      <c r="L173">
        <v>9</v>
      </c>
      <c r="M173">
        <v>0.71550000000000002</v>
      </c>
      <c r="N173">
        <v>9.4850000000000004E-2</v>
      </c>
      <c r="O173">
        <v>0.13367237870623844</v>
      </c>
    </row>
    <row r="174" spans="1:15" x14ac:dyDescent="0.3">
      <c r="A174" t="s">
        <v>6876</v>
      </c>
      <c r="B174" t="s">
        <v>6689</v>
      </c>
      <c r="C174">
        <v>-33.025309999999998</v>
      </c>
      <c r="D174">
        <v>138.09735000000001</v>
      </c>
      <c r="E174" t="s">
        <v>6877</v>
      </c>
      <c r="F174" t="s">
        <v>6679</v>
      </c>
      <c r="G174">
        <v>45</v>
      </c>
      <c r="H174">
        <v>30</v>
      </c>
      <c r="I174">
        <v>1</v>
      </c>
      <c r="J174">
        <v>3</v>
      </c>
      <c r="K174">
        <f>I174*J174</f>
        <v>3</v>
      </c>
      <c r="L174">
        <v>10</v>
      </c>
      <c r="M174">
        <v>0.26095000000000002</v>
      </c>
      <c r="N174">
        <v>4.6999999999999993E-3</v>
      </c>
      <c r="O174">
        <v>2.2903441649795835E-2</v>
      </c>
    </row>
    <row r="175" spans="1:15" x14ac:dyDescent="0.3">
      <c r="A175" t="s">
        <v>6878</v>
      </c>
      <c r="B175" t="s">
        <v>6689</v>
      </c>
      <c r="C175">
        <v>-33.025689999999997</v>
      </c>
      <c r="D175">
        <v>138.09784999999999</v>
      </c>
      <c r="E175" t="s">
        <v>6877</v>
      </c>
      <c r="F175" t="s">
        <v>6679</v>
      </c>
      <c r="G175">
        <v>68</v>
      </c>
      <c r="H175">
        <v>33</v>
      </c>
      <c r="I175">
        <v>4</v>
      </c>
      <c r="J175">
        <v>16</v>
      </c>
      <c r="K175">
        <f t="shared" ref="K175:K198" si="9">I175*J175</f>
        <v>64</v>
      </c>
      <c r="L175">
        <v>6</v>
      </c>
      <c r="M175">
        <v>0.53364999999999996</v>
      </c>
      <c r="N175">
        <v>1.235E-2</v>
      </c>
      <c r="O175">
        <v>2.3395310726370733E-2</v>
      </c>
    </row>
    <row r="176" spans="1:15" x14ac:dyDescent="0.3">
      <c r="A176" t="s">
        <v>6879</v>
      </c>
      <c r="B176" t="s">
        <v>6689</v>
      </c>
      <c r="C176">
        <v>-33.025559999999999</v>
      </c>
      <c r="D176">
        <v>138.09789000000001</v>
      </c>
      <c r="E176" t="s">
        <v>6877</v>
      </c>
      <c r="F176" t="s">
        <v>6679</v>
      </c>
      <c r="G176">
        <v>205</v>
      </c>
      <c r="H176">
        <v>162</v>
      </c>
      <c r="I176">
        <v>13</v>
      </c>
      <c r="J176">
        <v>83</v>
      </c>
      <c r="K176">
        <f t="shared" si="9"/>
        <v>1079</v>
      </c>
      <c r="L176">
        <v>4</v>
      </c>
      <c r="M176">
        <v>1.0458500000000002</v>
      </c>
      <c r="N176">
        <v>0.29290000000000005</v>
      </c>
      <c r="O176">
        <v>0.28400272979106245</v>
      </c>
    </row>
    <row r="177" spans="1:15" x14ac:dyDescent="0.3">
      <c r="A177" t="s">
        <v>6880</v>
      </c>
      <c r="B177" t="s">
        <v>6689</v>
      </c>
      <c r="C177">
        <v>-33.025649999999999</v>
      </c>
      <c r="D177">
        <v>138.09735000000001</v>
      </c>
      <c r="E177" t="s">
        <v>6877</v>
      </c>
      <c r="F177" t="s">
        <v>6679</v>
      </c>
      <c r="G177">
        <v>173</v>
      </c>
      <c r="H177">
        <v>180</v>
      </c>
      <c r="I177">
        <v>6</v>
      </c>
      <c r="J177">
        <v>43</v>
      </c>
      <c r="K177">
        <f t="shared" si="9"/>
        <v>258</v>
      </c>
      <c r="L177">
        <v>12</v>
      </c>
      <c r="M177">
        <v>0.54025000000000001</v>
      </c>
      <c r="N177">
        <v>7.5649999999999995E-2</v>
      </c>
      <c r="O177">
        <v>0.1682005918745893</v>
      </c>
    </row>
    <row r="178" spans="1:15" x14ac:dyDescent="0.3">
      <c r="A178" t="s">
        <v>6881</v>
      </c>
      <c r="B178" t="s">
        <v>6689</v>
      </c>
      <c r="C178">
        <v>-33.025660000000002</v>
      </c>
      <c r="D178">
        <v>138.09743</v>
      </c>
      <c r="E178" t="s">
        <v>6877</v>
      </c>
      <c r="F178" t="s">
        <v>6679</v>
      </c>
      <c r="G178">
        <v>192</v>
      </c>
      <c r="H178">
        <v>187</v>
      </c>
      <c r="I178">
        <v>15</v>
      </c>
      <c r="J178">
        <v>64</v>
      </c>
      <c r="K178">
        <f t="shared" si="9"/>
        <v>960</v>
      </c>
      <c r="L178">
        <v>7</v>
      </c>
      <c r="M178">
        <v>0.47589999999999999</v>
      </c>
      <c r="N178">
        <v>0.11635</v>
      </c>
      <c r="O178">
        <v>0.24587276503312994</v>
      </c>
    </row>
    <row r="179" spans="1:15" x14ac:dyDescent="0.3">
      <c r="A179" t="s">
        <v>6882</v>
      </c>
      <c r="B179" t="s">
        <v>6689</v>
      </c>
      <c r="C179">
        <v>-33.025660000000002</v>
      </c>
      <c r="D179">
        <v>138.09743</v>
      </c>
      <c r="E179" t="s">
        <v>6877</v>
      </c>
      <c r="F179" t="s">
        <v>6679</v>
      </c>
      <c r="G179">
        <v>242</v>
      </c>
      <c r="H179">
        <v>244</v>
      </c>
      <c r="I179">
        <v>23</v>
      </c>
      <c r="J179">
        <v>117</v>
      </c>
      <c r="K179">
        <f t="shared" si="9"/>
        <v>2691</v>
      </c>
      <c r="L179">
        <v>9</v>
      </c>
      <c r="M179">
        <v>0.62629999999999997</v>
      </c>
      <c r="N179">
        <v>0.15834999999999999</v>
      </c>
      <c r="O179">
        <v>0.25775051923086334</v>
      </c>
    </row>
    <row r="180" spans="1:15" x14ac:dyDescent="0.3">
      <c r="A180" t="s">
        <v>6883</v>
      </c>
      <c r="B180" t="s">
        <v>6689</v>
      </c>
      <c r="C180">
        <v>-33.025660000000002</v>
      </c>
      <c r="D180">
        <v>138.09741</v>
      </c>
      <c r="E180" t="s">
        <v>6877</v>
      </c>
      <c r="F180" t="s">
        <v>6679</v>
      </c>
      <c r="G180">
        <v>242</v>
      </c>
      <c r="H180">
        <v>254</v>
      </c>
      <c r="I180">
        <v>11</v>
      </c>
      <c r="J180">
        <v>27</v>
      </c>
      <c r="K180">
        <f t="shared" si="9"/>
        <v>297</v>
      </c>
      <c r="L180">
        <v>7</v>
      </c>
      <c r="M180">
        <v>0.98025000000000007</v>
      </c>
      <c r="N180">
        <v>5.9649999999999995E-2</v>
      </c>
      <c r="O180">
        <v>6.7695455169957758E-2</v>
      </c>
    </row>
    <row r="181" spans="1:15" x14ac:dyDescent="0.3">
      <c r="A181" t="s">
        <v>6884</v>
      </c>
      <c r="B181" t="s">
        <v>6689</v>
      </c>
      <c r="C181">
        <v>-33.02563</v>
      </c>
      <c r="D181">
        <v>138.09753000000001</v>
      </c>
      <c r="E181" t="s">
        <v>6877</v>
      </c>
      <c r="F181" t="s">
        <v>6679</v>
      </c>
      <c r="G181">
        <v>167</v>
      </c>
      <c r="H181">
        <v>104</v>
      </c>
      <c r="I181">
        <v>2</v>
      </c>
      <c r="J181">
        <v>7</v>
      </c>
      <c r="K181">
        <f t="shared" si="9"/>
        <v>14</v>
      </c>
      <c r="L181">
        <v>5</v>
      </c>
      <c r="M181">
        <v>0.55899999999999994</v>
      </c>
      <c r="N181">
        <v>2.2949999999999998E-2</v>
      </c>
      <c r="O181">
        <v>4.2793029525105906E-2</v>
      </c>
    </row>
    <row r="182" spans="1:15" x14ac:dyDescent="0.3">
      <c r="A182" t="s">
        <v>6885</v>
      </c>
      <c r="B182" t="s">
        <v>6689</v>
      </c>
      <c r="C182">
        <v>-33.025709999999997</v>
      </c>
      <c r="D182">
        <v>138.09727000000001</v>
      </c>
      <c r="E182" t="s">
        <v>6877</v>
      </c>
      <c r="F182" t="s">
        <v>6679</v>
      </c>
      <c r="G182">
        <v>129</v>
      </c>
      <c r="H182">
        <v>112</v>
      </c>
      <c r="I182">
        <v>3</v>
      </c>
      <c r="J182">
        <v>29</v>
      </c>
      <c r="K182">
        <f t="shared" si="9"/>
        <v>87</v>
      </c>
      <c r="L182">
        <v>5</v>
      </c>
      <c r="M182">
        <v>0.68609999999999993</v>
      </c>
      <c r="N182">
        <v>6.9699999999999998E-2</v>
      </c>
      <c r="O182">
        <v>0.10446062030672616</v>
      </c>
    </row>
    <row r="183" spans="1:15" x14ac:dyDescent="0.3">
      <c r="A183" t="s">
        <v>6886</v>
      </c>
      <c r="B183" t="s">
        <v>6689</v>
      </c>
      <c r="C183">
        <v>-33.025820000000003</v>
      </c>
      <c r="D183">
        <v>138.09743</v>
      </c>
      <c r="E183" t="s">
        <v>6877</v>
      </c>
      <c r="F183" t="s">
        <v>6679</v>
      </c>
      <c r="G183">
        <v>172</v>
      </c>
      <c r="H183">
        <v>136</v>
      </c>
      <c r="I183">
        <v>11</v>
      </c>
      <c r="J183">
        <v>110</v>
      </c>
      <c r="K183">
        <f t="shared" si="9"/>
        <v>1210</v>
      </c>
      <c r="L183">
        <v>10</v>
      </c>
      <c r="M183">
        <v>0.67435</v>
      </c>
      <c r="N183">
        <v>0.25145000000000001</v>
      </c>
      <c r="O183">
        <v>0.378549953746531</v>
      </c>
    </row>
    <row r="184" spans="1:15" x14ac:dyDescent="0.3">
      <c r="A184" t="s">
        <v>6887</v>
      </c>
      <c r="B184" t="s">
        <v>6689</v>
      </c>
      <c r="C184">
        <v>-33.02572</v>
      </c>
      <c r="D184">
        <v>138.09778</v>
      </c>
      <c r="E184" t="s">
        <v>6877</v>
      </c>
      <c r="F184" t="s">
        <v>6679</v>
      </c>
      <c r="G184">
        <v>233</v>
      </c>
      <c r="H184">
        <v>267</v>
      </c>
      <c r="I184">
        <v>9</v>
      </c>
      <c r="J184">
        <v>48</v>
      </c>
      <c r="K184">
        <f t="shared" si="9"/>
        <v>432</v>
      </c>
      <c r="L184">
        <v>6</v>
      </c>
      <c r="M184">
        <v>0.71635000000000004</v>
      </c>
      <c r="N184">
        <v>0.16239999999999999</v>
      </c>
      <c r="O184">
        <v>0.21263162246933809</v>
      </c>
    </row>
    <row r="185" spans="1:15" x14ac:dyDescent="0.3">
      <c r="A185" t="s">
        <v>6888</v>
      </c>
      <c r="B185" t="s">
        <v>6689</v>
      </c>
      <c r="C185">
        <v>-33.025700000000001</v>
      </c>
      <c r="D185">
        <v>138.09774999999999</v>
      </c>
      <c r="E185" t="s">
        <v>6877</v>
      </c>
      <c r="F185" t="s">
        <v>6679</v>
      </c>
      <c r="G185">
        <v>153</v>
      </c>
      <c r="H185">
        <v>172</v>
      </c>
      <c r="I185">
        <v>11</v>
      </c>
      <c r="J185">
        <v>82</v>
      </c>
      <c r="K185">
        <f t="shared" si="9"/>
        <v>902</v>
      </c>
      <c r="L185">
        <v>7</v>
      </c>
      <c r="M185">
        <v>0.70320000000000005</v>
      </c>
      <c r="N185">
        <v>0.26424999999999998</v>
      </c>
      <c r="O185">
        <v>0.39407179837312256</v>
      </c>
    </row>
    <row r="186" spans="1:15" x14ac:dyDescent="0.3">
      <c r="A186" t="s">
        <v>6889</v>
      </c>
      <c r="B186" t="s">
        <v>6689</v>
      </c>
      <c r="C186">
        <v>-33.025689999999997</v>
      </c>
      <c r="D186">
        <v>138.09778</v>
      </c>
      <c r="E186" t="s">
        <v>6877</v>
      </c>
      <c r="F186" t="s">
        <v>6679</v>
      </c>
      <c r="G186">
        <v>149</v>
      </c>
      <c r="H186">
        <v>79</v>
      </c>
      <c r="I186">
        <v>5</v>
      </c>
      <c r="J186">
        <v>63</v>
      </c>
      <c r="K186">
        <f t="shared" si="9"/>
        <v>315</v>
      </c>
      <c r="L186">
        <v>9</v>
      </c>
      <c r="M186">
        <v>0.73409999999999997</v>
      </c>
      <c r="N186">
        <v>0.13635</v>
      </c>
      <c r="O186">
        <v>0.19330759526033056</v>
      </c>
    </row>
    <row r="187" spans="1:15" x14ac:dyDescent="0.3">
      <c r="A187" t="s">
        <v>6890</v>
      </c>
      <c r="B187" t="s">
        <v>6689</v>
      </c>
      <c r="C187">
        <v>-33.025700000000001</v>
      </c>
      <c r="D187">
        <v>138.09772000000001</v>
      </c>
      <c r="E187" t="s">
        <v>6877</v>
      </c>
      <c r="F187" t="s">
        <v>6679</v>
      </c>
      <c r="G187">
        <v>126</v>
      </c>
      <c r="H187">
        <v>67</v>
      </c>
      <c r="I187">
        <v>5</v>
      </c>
      <c r="J187">
        <v>27</v>
      </c>
      <c r="K187">
        <f t="shared" si="9"/>
        <v>135</v>
      </c>
      <c r="L187">
        <v>7</v>
      </c>
      <c r="M187">
        <v>0.94625000000000004</v>
      </c>
      <c r="N187">
        <v>0.14904999999999999</v>
      </c>
      <c r="O187">
        <v>0.16182866700389625</v>
      </c>
    </row>
    <row r="188" spans="1:15" x14ac:dyDescent="0.3">
      <c r="A188" t="s">
        <v>6891</v>
      </c>
      <c r="B188" t="s">
        <v>6689</v>
      </c>
      <c r="C188">
        <v>-33.025640000000003</v>
      </c>
      <c r="D188">
        <v>138.09769</v>
      </c>
      <c r="E188" t="s">
        <v>6877</v>
      </c>
      <c r="F188" t="s">
        <v>6679</v>
      </c>
      <c r="G188">
        <v>187</v>
      </c>
      <c r="H188">
        <v>13</v>
      </c>
      <c r="I188">
        <v>7</v>
      </c>
      <c r="J188">
        <v>45</v>
      </c>
      <c r="K188">
        <f t="shared" si="9"/>
        <v>315</v>
      </c>
      <c r="L188">
        <v>10</v>
      </c>
      <c r="M188">
        <v>0.96735000000000004</v>
      </c>
      <c r="N188">
        <v>0.24715000000000001</v>
      </c>
      <c r="O188">
        <v>0.2550812436847148</v>
      </c>
    </row>
    <row r="189" spans="1:15" x14ac:dyDescent="0.3">
      <c r="A189" t="s">
        <v>6892</v>
      </c>
      <c r="B189" t="s">
        <v>6689</v>
      </c>
      <c r="C189">
        <v>-33.025640000000003</v>
      </c>
      <c r="D189">
        <v>138.09769</v>
      </c>
      <c r="E189" t="s">
        <v>6877</v>
      </c>
      <c r="F189" t="s">
        <v>6679</v>
      </c>
      <c r="G189">
        <v>120</v>
      </c>
      <c r="H189">
        <v>98</v>
      </c>
      <c r="I189">
        <v>5</v>
      </c>
      <c r="J189">
        <v>25</v>
      </c>
      <c r="K189">
        <f t="shared" si="9"/>
        <v>125</v>
      </c>
      <c r="L189">
        <v>6</v>
      </c>
      <c r="M189">
        <v>0.4451</v>
      </c>
      <c r="N189">
        <v>7.9750000000000001E-2</v>
      </c>
      <c r="O189">
        <v>0.180229651415134</v>
      </c>
    </row>
    <row r="190" spans="1:15" x14ac:dyDescent="0.3">
      <c r="A190" t="s">
        <v>6893</v>
      </c>
      <c r="B190" t="s">
        <v>6689</v>
      </c>
      <c r="C190">
        <v>-3302568</v>
      </c>
      <c r="D190">
        <v>138.09761</v>
      </c>
      <c r="E190" t="s">
        <v>6877</v>
      </c>
      <c r="F190" t="s">
        <v>6679</v>
      </c>
      <c r="G190">
        <v>168</v>
      </c>
      <c r="H190">
        <v>122</v>
      </c>
      <c r="I190">
        <v>9</v>
      </c>
      <c r="J190">
        <v>76</v>
      </c>
      <c r="K190">
        <f t="shared" si="9"/>
        <v>684</v>
      </c>
      <c r="L190">
        <v>8</v>
      </c>
      <c r="M190">
        <v>0.82390000000000008</v>
      </c>
      <c r="N190">
        <v>0.12605</v>
      </c>
      <c r="O190">
        <v>0.17394520101827618</v>
      </c>
    </row>
    <row r="191" spans="1:15" x14ac:dyDescent="0.3">
      <c r="A191" t="s">
        <v>6894</v>
      </c>
      <c r="B191" t="s">
        <v>6689</v>
      </c>
      <c r="C191">
        <v>-33.025689999999997</v>
      </c>
      <c r="D191">
        <v>138.09763000000001</v>
      </c>
      <c r="E191" t="s">
        <v>6877</v>
      </c>
      <c r="F191" t="s">
        <v>6679</v>
      </c>
      <c r="G191">
        <v>127</v>
      </c>
      <c r="H191">
        <v>130</v>
      </c>
      <c r="I191">
        <v>5</v>
      </c>
      <c r="J191">
        <v>118</v>
      </c>
      <c r="K191">
        <f t="shared" si="9"/>
        <v>590</v>
      </c>
      <c r="L191">
        <v>10</v>
      </c>
      <c r="M191">
        <v>0.61864999999999992</v>
      </c>
      <c r="N191">
        <v>0.1472</v>
      </c>
      <c r="O191">
        <v>0.22806996119601913</v>
      </c>
    </row>
    <row r="192" spans="1:15" x14ac:dyDescent="0.3">
      <c r="A192" t="s">
        <v>6895</v>
      </c>
      <c r="B192" t="s">
        <v>6689</v>
      </c>
      <c r="C192">
        <v>-33.025689999999997</v>
      </c>
      <c r="D192">
        <v>138.09743</v>
      </c>
      <c r="E192" t="s">
        <v>6877</v>
      </c>
      <c r="F192" t="s">
        <v>6679</v>
      </c>
      <c r="G192">
        <v>180</v>
      </c>
      <c r="H192">
        <v>154</v>
      </c>
      <c r="I192">
        <v>11</v>
      </c>
      <c r="J192">
        <v>97</v>
      </c>
      <c r="K192">
        <f t="shared" si="9"/>
        <v>1067</v>
      </c>
      <c r="L192">
        <v>7</v>
      </c>
      <c r="M192">
        <v>0.95409999999999995</v>
      </c>
      <c r="N192">
        <v>0.23430000000000001</v>
      </c>
      <c r="O192">
        <v>0.25268679118817544</v>
      </c>
    </row>
    <row r="193" spans="1:15" x14ac:dyDescent="0.3">
      <c r="A193" t="s">
        <v>6896</v>
      </c>
      <c r="B193" t="s">
        <v>6689</v>
      </c>
      <c r="C193">
        <v>-33.025709999999997</v>
      </c>
      <c r="D193">
        <v>138.09791999999999</v>
      </c>
      <c r="E193" t="s">
        <v>6877</v>
      </c>
      <c r="F193" t="s">
        <v>6679</v>
      </c>
      <c r="G193">
        <v>179</v>
      </c>
      <c r="H193">
        <v>120</v>
      </c>
      <c r="I193">
        <v>4</v>
      </c>
      <c r="J193">
        <v>47</v>
      </c>
      <c r="K193">
        <f t="shared" si="9"/>
        <v>188</v>
      </c>
      <c r="L193">
        <v>6</v>
      </c>
      <c r="M193">
        <v>0.92060000000000008</v>
      </c>
      <c r="N193">
        <v>0.14545000000000002</v>
      </c>
      <c r="O193">
        <v>0.20536901681993414</v>
      </c>
    </row>
    <row r="194" spans="1:15" x14ac:dyDescent="0.3">
      <c r="A194" t="s">
        <v>6897</v>
      </c>
      <c r="B194" t="s">
        <v>6689</v>
      </c>
      <c r="C194">
        <v>-33.025559999999999</v>
      </c>
      <c r="D194">
        <v>138.09800999999999</v>
      </c>
      <c r="E194" t="s">
        <v>6877</v>
      </c>
      <c r="F194" t="s">
        <v>6679</v>
      </c>
      <c r="G194">
        <v>193</v>
      </c>
      <c r="H194">
        <v>142</v>
      </c>
      <c r="I194">
        <v>4</v>
      </c>
      <c r="J194">
        <v>68</v>
      </c>
      <c r="K194">
        <f t="shared" si="9"/>
        <v>272</v>
      </c>
      <c r="L194">
        <v>5</v>
      </c>
      <c r="M194">
        <v>0.71635000000000004</v>
      </c>
      <c r="N194">
        <v>0.16239999999999999</v>
      </c>
      <c r="O194">
        <v>0.21263162246933809</v>
      </c>
    </row>
    <row r="195" spans="1:15" x14ac:dyDescent="0.3">
      <c r="A195" t="s">
        <v>6898</v>
      </c>
      <c r="B195" t="s">
        <v>6689</v>
      </c>
      <c r="C195">
        <v>-33.025620000000004</v>
      </c>
      <c r="D195">
        <v>138.09798000000001</v>
      </c>
      <c r="E195" t="s">
        <v>6877</v>
      </c>
      <c r="F195" t="s">
        <v>6679</v>
      </c>
      <c r="G195">
        <v>178</v>
      </c>
      <c r="H195">
        <v>134</v>
      </c>
      <c r="I195">
        <v>8</v>
      </c>
      <c r="J195">
        <v>131</v>
      </c>
      <c r="K195">
        <f t="shared" si="9"/>
        <v>1048</v>
      </c>
      <c r="L195">
        <v>8</v>
      </c>
      <c r="M195">
        <v>0.25405</v>
      </c>
      <c r="N195">
        <v>0.11044999999999999</v>
      </c>
      <c r="O195">
        <v>0.60769786230730549</v>
      </c>
    </row>
    <row r="196" spans="1:15" x14ac:dyDescent="0.3">
      <c r="A196" t="s">
        <v>6899</v>
      </c>
      <c r="B196" t="s">
        <v>6689</v>
      </c>
      <c r="C196">
        <v>-33.02563</v>
      </c>
      <c r="D196">
        <v>138.09779</v>
      </c>
      <c r="E196" t="s">
        <v>6877</v>
      </c>
      <c r="F196" t="s">
        <v>6679</v>
      </c>
      <c r="G196">
        <v>177</v>
      </c>
      <c r="H196">
        <v>101</v>
      </c>
      <c r="I196">
        <v>5</v>
      </c>
      <c r="J196">
        <v>44</v>
      </c>
      <c r="K196">
        <f t="shared" si="9"/>
        <v>220</v>
      </c>
      <c r="L196">
        <v>6</v>
      </c>
      <c r="M196">
        <v>0.74994999999999989</v>
      </c>
      <c r="N196">
        <v>0.2162</v>
      </c>
      <c r="O196">
        <v>0.23591020666154985</v>
      </c>
    </row>
    <row r="197" spans="1:15" x14ac:dyDescent="0.3">
      <c r="A197" t="s">
        <v>6900</v>
      </c>
      <c r="B197" t="s">
        <v>6689</v>
      </c>
      <c r="C197">
        <v>-33.02599</v>
      </c>
      <c r="D197">
        <v>138.09732</v>
      </c>
      <c r="E197" t="s">
        <v>6877</v>
      </c>
      <c r="F197" t="s">
        <v>6679</v>
      </c>
      <c r="G197">
        <v>106</v>
      </c>
      <c r="H197">
        <v>106</v>
      </c>
      <c r="I197">
        <v>3</v>
      </c>
      <c r="J197">
        <v>48</v>
      </c>
      <c r="K197">
        <f t="shared" si="9"/>
        <v>144</v>
      </c>
      <c r="L197">
        <v>9</v>
      </c>
      <c r="M197">
        <v>0.84504999999999997</v>
      </c>
      <c r="N197">
        <v>0.12865000000000001</v>
      </c>
      <c r="O197">
        <v>0.15176960447123222</v>
      </c>
    </row>
    <row r="198" spans="1:15" x14ac:dyDescent="0.3">
      <c r="A198" t="s">
        <v>6901</v>
      </c>
      <c r="B198" t="s">
        <v>6689</v>
      </c>
      <c r="C198">
        <v>-33.026060000000001</v>
      </c>
      <c r="D198">
        <v>138.09715</v>
      </c>
      <c r="E198" t="s">
        <v>6877</v>
      </c>
      <c r="F198" t="s">
        <v>6679</v>
      </c>
      <c r="G198">
        <v>139</v>
      </c>
      <c r="H198">
        <v>108</v>
      </c>
      <c r="I198">
        <v>4</v>
      </c>
      <c r="J198">
        <v>33</v>
      </c>
      <c r="K198">
        <f t="shared" si="9"/>
        <v>132</v>
      </c>
      <c r="L198">
        <v>9</v>
      </c>
      <c r="M198">
        <v>0.47927500000000001</v>
      </c>
      <c r="N198">
        <v>6.3174999999999995E-2</v>
      </c>
      <c r="O198">
        <v>0.10725470376415687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Study area species list</vt:lpstr>
      <vt:lpstr>P. micro height + diam</vt:lpstr>
      <vt:lpstr>P. micro traits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 Draper</dc:creator>
  <cp:lastModifiedBy>Jenna T Draper</cp:lastModifiedBy>
  <dcterms:created xsi:type="dcterms:W3CDTF">2022-05-11T23:31:29Z</dcterms:created>
  <dcterms:modified xsi:type="dcterms:W3CDTF">2023-04-25T23:58:31Z</dcterms:modified>
</cp:coreProperties>
</file>