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Desktop\S. alba files for data archive\"/>
    </mc:Choice>
  </mc:AlternateContent>
  <bookViews>
    <workbookView xWindow="0" yWindow="0" windowWidth="20430" windowHeight="7830"/>
  </bookViews>
  <sheets>
    <sheet name="Overview" sheetId="4" r:id="rId1"/>
    <sheet name="Metadata" sheetId="3" r:id="rId2"/>
    <sheet name="Calculations" sheetId="1" r:id="rId3"/>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7" i="1" l="1"/>
  <c r="H3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2" i="1"/>
  <c r="F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2"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G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27" i="1"/>
  <c r="C3" i="1"/>
  <c r="C4" i="1"/>
  <c r="C5" i="1"/>
  <c r="C6" i="1"/>
  <c r="C7" i="1"/>
  <c r="C8" i="1"/>
  <c r="C9" i="1"/>
  <c r="C10" i="1"/>
  <c r="C11" i="1"/>
  <c r="C12" i="1"/>
  <c r="C13" i="1"/>
  <c r="C14" i="1"/>
  <c r="C15" i="1"/>
  <c r="C16" i="1"/>
  <c r="C17" i="1"/>
  <c r="C18" i="1"/>
  <c r="C19" i="1"/>
  <c r="C20" i="1"/>
  <c r="C21" i="1"/>
  <c r="C22" i="1"/>
  <c r="C23" i="1"/>
  <c r="C24" i="1"/>
  <c r="C25" i="1"/>
  <c r="C26"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2" i="1"/>
</calcChain>
</file>

<file path=xl/sharedStrings.xml><?xml version="1.0" encoding="utf-8"?>
<sst xmlns="http://schemas.openxmlformats.org/spreadsheetml/2006/main" count="76" uniqueCount="64">
  <si>
    <t>WP</t>
  </si>
  <si>
    <t>E.RWC</t>
  </si>
  <si>
    <t>L.RWC</t>
  </si>
  <si>
    <t>E WC C</t>
  </si>
  <si>
    <t>Title</t>
  </si>
  <si>
    <t xml:space="preserve">“Dry season enhancement of leaf capacitance buffers exposure to critical stem water potentials.” </t>
  </si>
  <si>
    <t>Abstract</t>
  </si>
  <si>
    <t>Data author</t>
  </si>
  <si>
    <t>Manuscript authors</t>
  </si>
  <si>
    <t>Group Leader</t>
  </si>
  <si>
    <t>Marilyn C. Ball</t>
  </si>
  <si>
    <t>Grant  details</t>
  </si>
  <si>
    <t>Australian Research Council Discovery Grant DP180102969 awarded to Marilyn C. Ball., Lawren Sack and Maurizio Mencuccini</t>
  </si>
  <si>
    <t>Date</t>
  </si>
  <si>
    <t>Collected in early dry season (13-25 August 2018) and late dry season (13-25 November 2018)</t>
  </si>
  <si>
    <t xml:space="preserve">Location </t>
  </si>
  <si>
    <t>Methods</t>
  </si>
  <si>
    <t>See read me</t>
  </si>
  <si>
    <t>Data Header</t>
  </si>
  <si>
    <t>Explanation</t>
  </si>
  <si>
    <t>Units</t>
  </si>
  <si>
    <t>-</t>
  </si>
  <si>
    <t>%</t>
  </si>
  <si>
    <t>blank</t>
  </si>
  <si>
    <t>Ordered list, to generate water potential values to two decimals</t>
  </si>
  <si>
    <t>Decending water potential values</t>
  </si>
  <si>
    <t>Early dry season relative water content</t>
  </si>
  <si>
    <t>Early dry season water content per metre squared</t>
  </si>
  <si>
    <t>Early dry season instantaneous capacitance in RWC per MPa</t>
  </si>
  <si>
    <t>E WC. g/m2</t>
  </si>
  <si>
    <t>L WC.C. g/m2</t>
  </si>
  <si>
    <t>L WC C</t>
  </si>
  <si>
    <t>E RWC.C</t>
  </si>
  <si>
    <t>L. RWC. C.</t>
  </si>
  <si>
    <t>Late dry season Relative water content</t>
  </si>
  <si>
    <t>E. RWC. C</t>
  </si>
  <si>
    <t>L RWC. C.</t>
  </si>
  <si>
    <t>Late dry season water content per metre squared</t>
  </si>
  <si>
    <t xml:space="preserve">Early dry season capacitance </t>
  </si>
  <si>
    <t xml:space="preserve">Late dry season capacitance </t>
  </si>
  <si>
    <t>MPa</t>
  </si>
  <si>
    <t>% RWC/ MPa</t>
  </si>
  <si>
    <t>g water/ m2'</t>
  </si>
  <si>
    <t>g water/ m2/ MPa</t>
  </si>
  <si>
    <r>
      <t xml:space="preserve">Changing global climate portends perturbed seasonal precipitation regimes and increases in night-time temperatures. An integrated understanding of how plants acclimate to these seasonal drought conditions has never been more important as regional-scale vegetation dieback is predicted to increase when drought conditions are exacerbated. The potential for seasonal coordination of suites of traits that enable dehydration tolerance or delay in a given species remain poorly resolved. We surveyed early dry season leaf and stem water-use traits and gas exchange with respect to drought tolerance in the mangrove, </t>
    </r>
    <r>
      <rPr>
        <i/>
        <sz val="11"/>
        <color theme="1"/>
        <rFont val="Calibri Light"/>
        <family val="2"/>
      </rPr>
      <t>Sonneratia alba</t>
    </r>
    <r>
      <rPr>
        <sz val="11"/>
        <color theme="1"/>
        <rFont val="Calibri Light"/>
        <family val="2"/>
      </rPr>
      <t>, growing in a relatively constant salinity, then took advantage of a naturally occurring heat wave in the late dry season, to assess dry season acclimation of these traits. We found that increased leaf hydraulic capacitance above leaf turgor loss point (π</t>
    </r>
    <r>
      <rPr>
        <vertAlign val="subscript"/>
        <sz val="11"/>
        <color theme="1"/>
        <rFont val="Calibri Light"/>
        <family val="2"/>
      </rPr>
      <t>TLP</t>
    </r>
    <r>
      <rPr>
        <sz val="11"/>
        <color theme="1"/>
        <rFont val="Calibri Light"/>
        <family val="2"/>
      </rPr>
      <t>) enabled rapid transpiration required to sustain assimilation rates under morning conditions, while increased leaf capacitance below π</t>
    </r>
    <r>
      <rPr>
        <vertAlign val="subscript"/>
        <sz val="11"/>
        <color theme="1"/>
        <rFont val="Calibri Light"/>
        <family val="2"/>
      </rPr>
      <t>TLP</t>
    </r>
    <r>
      <rPr>
        <sz val="11"/>
        <color theme="1"/>
        <rFont val="Calibri Light"/>
        <family val="2"/>
      </rPr>
      <t xml:space="preserve"> buffered against excursions in stem water potentials to critically low levels. Our results highlight the functional contributions of leaf capacitance in the mitigation of the twin risks of hydraulic failure and carbon starvation during drought, as well as underscoring the importance of the capacity for acclimation of leaf traits in determining drought tolerance.</t>
    </r>
  </si>
  <si>
    <t xml:space="preserve">Callum James Bryant, Australian National University, callum.bryant@anu.edu.au; </t>
  </si>
  <si>
    <t>Marilyn C. Ball, Australian National University, marilyn.ball@anu.edu.au</t>
  </si>
  <si>
    <r>
      <t>Callum J. Bryant, Tomas Fuenzalida, Nigel Brothers, Maurizio Mencuccini, Lawren Sack, Oliver Binks,</t>
    </r>
    <r>
      <rPr>
        <vertAlign val="superscript"/>
        <sz val="11"/>
        <color theme="1"/>
        <rFont val="Calibri Light"/>
        <family val="2"/>
      </rPr>
      <t xml:space="preserve"> </t>
    </r>
    <r>
      <rPr>
        <sz val="11"/>
        <color theme="1"/>
        <rFont val="Calibri Light"/>
        <family val="2"/>
      </rPr>
      <t>Marilyn C. Ball</t>
    </r>
  </si>
  <si>
    <r>
      <t xml:space="preserve">Branches and leaves were collected from a stand of </t>
    </r>
    <r>
      <rPr>
        <i/>
        <sz val="11"/>
        <color theme="1"/>
        <rFont val="Calibri Light"/>
        <family val="2"/>
      </rPr>
      <t>Sonneratia alba</t>
    </r>
    <r>
      <rPr>
        <sz val="11"/>
        <color theme="1"/>
        <rFont val="Calibri Light"/>
        <family val="2"/>
      </rPr>
      <t xml:space="preserve"> trees growing naturally along the Daintree River, Daintree National Park, Far North Queensland (16°17'24.8"S 145°24'36.8"E). </t>
    </r>
  </si>
  <si>
    <t>Contents</t>
  </si>
  <si>
    <t>1 -  Raw pressure-volume curve data.xlsx</t>
  </si>
  <si>
    <t>2 - Summary of PV curved derived values for each leaf measured.xlsx</t>
  </si>
  <si>
    <t>3 - Gmin calculation sheet for each leaf rep.xlsx</t>
  </si>
  <si>
    <t>4 - Summary of gmin values per leaf rep.xlsx</t>
  </si>
  <si>
    <t>5 - Shoot PV Curves raw and calculation sheet.xlsx</t>
  </si>
  <si>
    <t>6 - Average shoot water release curves.xlsx</t>
  </si>
  <si>
    <t>7 - Data for plotting mean shoot water release curves.xlsx</t>
  </si>
  <si>
    <t xml:space="preserve">8 - Leaf RWC at stem P50 calculations.xlsx </t>
  </si>
  <si>
    <t>9 - Instantaneous hydraulic capacitance calculations.xlsx</t>
  </si>
  <si>
    <t>10 - Kestrel data hourly T and VPD averages by day to create seasonal averages.xlsx</t>
  </si>
  <si>
    <t>11 - Diurnal gas exchange and hydraulic conductance.xlsx</t>
  </si>
  <si>
    <t>12 - Pneumatic hydraulic vulnerability curves.xlsx</t>
  </si>
  <si>
    <t xml:space="preserve">13 - Kleaf vulnerability curve RKM method.xlsx </t>
  </si>
  <si>
    <t>Read me.docx</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</si>
</sst>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Light"/>
      <family val="2"/>
    </font>
    <font>
      <sz val="11"/>
      <color theme="1"/>
      <name val="Calibri Light"/>
      <family val="2"/>
      <scheme val="major"/>
    </font>
    <font>
      <vertAlign val="superscript"/>
      <sz val="11"/>
      <color theme="1"/>
      <name val="Calibri Light"/>
      <family val="2"/>
    </font>
    <font>
      <b/>
      <sz val="12"/>
      <color theme="1"/>
      <name val="Calibri"/>
      <family val="2"/>
      <scheme val="minor"/>
    </font>
    <font>
      <b/>
      <sz val="11"/>
      <color theme="1"/>
      <name val="Calibri"/>
      <family val="2"/>
    </font>
    <font>
      <i/>
      <sz val="11"/>
      <color theme="1"/>
      <name val="Calibri Light"/>
      <family val="2"/>
    </font>
    <font>
      <vertAlign val="subscript"/>
      <sz val="11"/>
      <color theme="1"/>
      <name val="Calibri Light"/>
      <family val="2"/>
    </font>
    <font>
      <sz val="10"/>
      <color rgb="FF000000"/>
      <name val="Calibri Light"/>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6">
    <xf numFmtId="0" fontId="0" fillId="0" borderId="0" xfId="0"/>
    <xf numFmtId="0" fontId="1" fillId="0" borderId="0" xfId="1"/>
    <xf numFmtId="0" fontId="6" fillId="0" borderId="0" xfId="1" applyFont="1"/>
    <xf numFmtId="0" fontId="2" fillId="0" borderId="0" xfId="0" applyFont="1" applyAlignment="1">
      <alignment vertical="top" wrapText="1"/>
    </xf>
    <xf numFmtId="0" fontId="0" fillId="0" borderId="0" xfId="1" applyFont="1"/>
    <xf numFmtId="0" fontId="0" fillId="0" borderId="0" xfId="1" applyFont="1" applyAlignment="1">
      <alignment horizontal="left"/>
    </xf>
    <xf numFmtId="0" fontId="7" fillId="0" borderId="0" xfId="0" applyFont="1" applyAlignment="1">
      <alignment vertical="top" wrapText="1"/>
    </xf>
    <xf numFmtId="0" fontId="0" fillId="0" borderId="0" xfId="0" applyAlignment="1">
      <alignment horizontal="right"/>
    </xf>
    <xf numFmtId="0" fontId="3" fillId="0" borderId="0" xfId="0" applyFont="1"/>
    <xf numFmtId="0" fontId="4" fillId="0" borderId="0" xfId="0" applyFont="1" applyAlignment="1">
      <alignment horizontal="right" vertical="top"/>
    </xf>
    <xf numFmtId="0" fontId="3" fillId="0" borderId="0" xfId="0" applyFont="1" applyAlignment="1">
      <alignment vertical="top" wrapText="1"/>
    </xf>
    <xf numFmtId="0" fontId="3" fillId="0" borderId="0" xfId="0" applyFont="1" applyAlignment="1">
      <alignment vertical="top"/>
    </xf>
    <xf numFmtId="0" fontId="3" fillId="0" borderId="0" xfId="0" applyFont="1" applyAlignment="1">
      <alignment vertical="center"/>
    </xf>
    <xf numFmtId="0" fontId="3" fillId="0" borderId="0" xfId="0" applyFont="1" applyAlignment="1">
      <alignment horizontal="left" wrapText="1"/>
    </xf>
    <xf numFmtId="0" fontId="10" fillId="0" borderId="0" xfId="0" applyFont="1" applyAlignment="1">
      <alignment horizontal="justify" vertical="center"/>
    </xf>
    <xf numFmtId="0" fontId="10" fillId="0" borderId="0" xfId="0" applyFo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Early</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0"/>
          </c:trendline>
          <c:xVal>
            <c:numRef>
              <c:f>Calculations!$B$2:$B$90</c:f>
              <c:numCache>
                <c:formatCode>General</c:formatCode>
                <c:ptCount val="89"/>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numCache>
            </c:numRef>
          </c:xVal>
          <c:yVal>
            <c:numRef>
              <c:f>Calculations!$C$2:$C$90</c:f>
              <c:numCache>
                <c:formatCode>General</c:formatCode>
                <c:ptCount val="89"/>
                <c:pt idx="0">
                  <c:v>99.444986999999998</c:v>
                </c:pt>
                <c:pt idx="1">
                  <c:v>99.079353999999995</c:v>
                </c:pt>
                <c:pt idx="2">
                  <c:v>98.713721000000007</c:v>
                </c:pt>
                <c:pt idx="3">
                  <c:v>98.348088000000004</c:v>
                </c:pt>
                <c:pt idx="4">
                  <c:v>97.982455000000002</c:v>
                </c:pt>
                <c:pt idx="5">
                  <c:v>97.616821999999999</c:v>
                </c:pt>
                <c:pt idx="6">
                  <c:v>97.251188999999997</c:v>
                </c:pt>
                <c:pt idx="7">
                  <c:v>96.885555999999994</c:v>
                </c:pt>
                <c:pt idx="8">
                  <c:v>96.519923000000006</c:v>
                </c:pt>
                <c:pt idx="9">
                  <c:v>96.154290000000003</c:v>
                </c:pt>
                <c:pt idx="10">
                  <c:v>95.788657000000001</c:v>
                </c:pt>
                <c:pt idx="11">
                  <c:v>95.423023999999998</c:v>
                </c:pt>
                <c:pt idx="12">
                  <c:v>95.057390999999996</c:v>
                </c:pt>
                <c:pt idx="13">
                  <c:v>94.691757999999993</c:v>
                </c:pt>
                <c:pt idx="14">
                  <c:v>94.326125000000005</c:v>
                </c:pt>
                <c:pt idx="15">
                  <c:v>93.960492000000002</c:v>
                </c:pt>
                <c:pt idx="16">
                  <c:v>93.594859</c:v>
                </c:pt>
                <c:pt idx="17">
                  <c:v>93.229225999999997</c:v>
                </c:pt>
                <c:pt idx="18">
                  <c:v>92.863592999999995</c:v>
                </c:pt>
                <c:pt idx="19">
                  <c:v>92.497960000000006</c:v>
                </c:pt>
                <c:pt idx="20">
                  <c:v>92.132327000000004</c:v>
                </c:pt>
                <c:pt idx="21">
                  <c:v>91.766694000000001</c:v>
                </c:pt>
                <c:pt idx="22">
                  <c:v>91.401060999999999</c:v>
                </c:pt>
                <c:pt idx="23">
                  <c:v>91.035427999999996</c:v>
                </c:pt>
                <c:pt idx="24">
                  <c:v>90.669794999999993</c:v>
                </c:pt>
                <c:pt idx="25">
                  <c:v>90.38284615384616</c:v>
                </c:pt>
                <c:pt idx="26">
                  <c:v>89.437148148148154</c:v>
                </c:pt>
                <c:pt idx="27">
                  <c:v>88.559000000000012</c:v>
                </c:pt>
                <c:pt idx="28">
                  <c:v>87.741413793103447</c:v>
                </c:pt>
                <c:pt idx="29">
                  <c:v>86.978333333333339</c:v>
                </c:pt>
                <c:pt idx="30">
                  <c:v>86.264483870967751</c:v>
                </c:pt>
                <c:pt idx="31">
                  <c:v>85.595250000000007</c:v>
                </c:pt>
                <c:pt idx="32">
                  <c:v>84.966575757575768</c:v>
                </c:pt>
                <c:pt idx="33">
                  <c:v>84.374882352941185</c:v>
                </c:pt>
                <c:pt idx="34">
                  <c:v>83.817000000000007</c:v>
                </c:pt>
                <c:pt idx="35">
                  <c:v>83.290111111111116</c:v>
                </c:pt>
                <c:pt idx="36">
                  <c:v>82.791702702702707</c:v>
                </c:pt>
                <c:pt idx="37">
                  <c:v>82.319526315789474</c:v>
                </c:pt>
                <c:pt idx="38">
                  <c:v>81.871564102564108</c:v>
                </c:pt>
                <c:pt idx="39">
                  <c:v>81.445999999999998</c:v>
                </c:pt>
                <c:pt idx="40">
                  <c:v>81.041195121951233</c:v>
                </c:pt>
                <c:pt idx="41">
                  <c:v>80.655666666666676</c:v>
                </c:pt>
                <c:pt idx="42">
                  <c:v>80.288069767441868</c:v>
                </c:pt>
                <c:pt idx="43">
                  <c:v>79.937181818181827</c:v>
                </c:pt>
                <c:pt idx="44">
                  <c:v>79.601888888888894</c:v>
                </c:pt>
                <c:pt idx="45">
                  <c:v>79.281173913043489</c:v>
                </c:pt>
                <c:pt idx="46">
                  <c:v>78.974106382978732</c:v>
                </c:pt>
                <c:pt idx="47">
                  <c:v>78.679833333333335</c:v>
                </c:pt>
                <c:pt idx="48">
                  <c:v>78.397571428571439</c:v>
                </c:pt>
                <c:pt idx="49">
                  <c:v>78.12660000000001</c:v>
                </c:pt>
                <c:pt idx="50">
                  <c:v>77.866254901960787</c:v>
                </c:pt>
                <c:pt idx="51">
                  <c:v>77.615923076923082</c:v>
                </c:pt>
                <c:pt idx="52">
                  <c:v>77.375037735849062</c:v>
                </c:pt>
                <c:pt idx="53">
                  <c:v>77.143074074074079</c:v>
                </c:pt>
                <c:pt idx="54">
                  <c:v>76.919545454545457</c:v>
                </c:pt>
                <c:pt idx="55">
                  <c:v>76.704000000000008</c:v>
                </c:pt>
                <c:pt idx="56">
                  <c:v>76.496017543859651</c:v>
                </c:pt>
                <c:pt idx="57">
                  <c:v>76.295206896551733</c:v>
                </c:pt>
                <c:pt idx="58">
                  <c:v>76.101203389830516</c:v>
                </c:pt>
                <c:pt idx="59">
                  <c:v>75.913666666666671</c:v>
                </c:pt>
                <c:pt idx="60">
                  <c:v>75.732278688524588</c:v>
                </c:pt>
                <c:pt idx="61">
                  <c:v>75.556741935483871</c:v>
                </c:pt>
                <c:pt idx="62">
                  <c:v>75.38677777777778</c:v>
                </c:pt>
                <c:pt idx="63">
                  <c:v>75.222125000000005</c:v>
                </c:pt>
                <c:pt idx="64">
                  <c:v>75.062538461538466</c:v>
                </c:pt>
                <c:pt idx="65">
                  <c:v>74.907787878787886</c:v>
                </c:pt>
                <c:pt idx="66">
                  <c:v>74.757656716417912</c:v>
                </c:pt>
                <c:pt idx="67">
                  <c:v>74.611941176470594</c:v>
                </c:pt>
                <c:pt idx="68">
                  <c:v>74.470449275362327</c:v>
                </c:pt>
                <c:pt idx="69">
                  <c:v>74.332999999999998</c:v>
                </c:pt>
                <c:pt idx="70">
                  <c:v>74.199422535211269</c:v>
                </c:pt>
                <c:pt idx="71">
                  <c:v>74.069555555555553</c:v>
                </c:pt>
                <c:pt idx="72">
                  <c:v>73.943246575342471</c:v>
                </c:pt>
                <c:pt idx="73">
                  <c:v>73.820351351351349</c:v>
                </c:pt>
                <c:pt idx="74">
                  <c:v>73.700733333333332</c:v>
                </c:pt>
                <c:pt idx="75">
                  <c:v>73.584263157894739</c:v>
                </c:pt>
                <c:pt idx="76">
                  <c:v>73.470818181818188</c:v>
                </c:pt>
                <c:pt idx="77">
                  <c:v>73.360282051282056</c:v>
                </c:pt>
                <c:pt idx="78">
                  <c:v>73.252544303797478</c:v>
                </c:pt>
                <c:pt idx="79">
                  <c:v>73.147500000000008</c:v>
                </c:pt>
                <c:pt idx="80">
                  <c:v>73.045049382716059</c:v>
                </c:pt>
                <c:pt idx="81">
                  <c:v>72.945097560975611</c:v>
                </c:pt>
                <c:pt idx="82">
                  <c:v>72.847554216867479</c:v>
                </c:pt>
                <c:pt idx="83">
                  <c:v>72.75233333333334</c:v>
                </c:pt>
                <c:pt idx="84">
                  <c:v>72.659352941176479</c:v>
                </c:pt>
                <c:pt idx="85">
                  <c:v>72.568534883720929</c:v>
                </c:pt>
                <c:pt idx="86">
                  <c:v>72.479804597701161</c:v>
                </c:pt>
                <c:pt idx="87">
                  <c:v>72.393090909090915</c:v>
                </c:pt>
              </c:numCache>
            </c:numRef>
          </c:yVal>
          <c:smooth val="0"/>
        </c:ser>
        <c:ser>
          <c:idx val="1"/>
          <c:order val="1"/>
          <c:tx>
            <c:v>Late</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5"/>
            <c:dispRSqr val="0"/>
            <c:dispEq val="0"/>
          </c:trendline>
          <c:xVal>
            <c:numRef>
              <c:f>Calculations!$B$2:$B$90</c:f>
              <c:numCache>
                <c:formatCode>General</c:formatCode>
                <c:ptCount val="89"/>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numCache>
            </c:numRef>
          </c:xVal>
          <c:yVal>
            <c:numRef>
              <c:f>Calculations!$G$2:$G$90</c:f>
              <c:numCache>
                <c:formatCode>General</c:formatCode>
                <c:ptCount val="89"/>
                <c:pt idx="0">
                  <c:v>99.898200000000003</c:v>
                </c:pt>
                <c:pt idx="1">
                  <c:v>99.290300000000002</c:v>
                </c:pt>
                <c:pt idx="2">
                  <c:v>98.682400000000001</c:v>
                </c:pt>
                <c:pt idx="3">
                  <c:v>98.0745</c:v>
                </c:pt>
                <c:pt idx="4">
                  <c:v>97.4666</c:v>
                </c:pt>
                <c:pt idx="5">
                  <c:v>96.858699999999999</c:v>
                </c:pt>
                <c:pt idx="6">
                  <c:v>96.250799999999998</c:v>
                </c:pt>
                <c:pt idx="7">
                  <c:v>95.642899999999997</c:v>
                </c:pt>
                <c:pt idx="8">
                  <c:v>95.034999999999997</c:v>
                </c:pt>
                <c:pt idx="9">
                  <c:v>94.42710000000001</c:v>
                </c:pt>
                <c:pt idx="10">
                  <c:v>93.819200000000009</c:v>
                </c:pt>
                <c:pt idx="11">
                  <c:v>93.211300000000008</c:v>
                </c:pt>
                <c:pt idx="12">
                  <c:v>92.603400000000008</c:v>
                </c:pt>
                <c:pt idx="13">
                  <c:v>91.995500000000007</c:v>
                </c:pt>
                <c:pt idx="14">
                  <c:v>91.387600000000006</c:v>
                </c:pt>
                <c:pt idx="15">
                  <c:v>90.779700000000005</c:v>
                </c:pt>
                <c:pt idx="16">
                  <c:v>90.171800000000005</c:v>
                </c:pt>
                <c:pt idx="17">
                  <c:v>89.563900000000004</c:v>
                </c:pt>
                <c:pt idx="18">
                  <c:v>88.956000000000003</c:v>
                </c:pt>
                <c:pt idx="19">
                  <c:v>88.348100000000002</c:v>
                </c:pt>
                <c:pt idx="20">
                  <c:v>87.740200000000002</c:v>
                </c:pt>
                <c:pt idx="21">
                  <c:v>87.132300000000001</c:v>
                </c:pt>
                <c:pt idx="22">
                  <c:v>86.5244</c:v>
                </c:pt>
                <c:pt idx="23">
                  <c:v>85.916499999999999</c:v>
                </c:pt>
                <c:pt idx="24">
                  <c:v>85.308599999999998</c:v>
                </c:pt>
                <c:pt idx="25">
                  <c:v>84.700699999999998</c:v>
                </c:pt>
                <c:pt idx="26">
                  <c:v>84.092800000000011</c:v>
                </c:pt>
                <c:pt idx="27">
                  <c:v>83.48490000000001</c:v>
                </c:pt>
                <c:pt idx="28">
                  <c:v>82.87700000000001</c:v>
                </c:pt>
                <c:pt idx="29">
                  <c:v>82.269100000000009</c:v>
                </c:pt>
                <c:pt idx="30">
                  <c:v>81.661200000000008</c:v>
                </c:pt>
                <c:pt idx="31">
                  <c:v>81.053300000000007</c:v>
                </c:pt>
                <c:pt idx="32">
                  <c:v>80.445400000000006</c:v>
                </c:pt>
                <c:pt idx="33">
                  <c:v>79.884882352941176</c:v>
                </c:pt>
                <c:pt idx="34">
                  <c:v>77.79485714285714</c:v>
                </c:pt>
                <c:pt idx="35">
                  <c:v>75.820944444444436</c:v>
                </c:pt>
                <c:pt idx="36">
                  <c:v>73.953729729729716</c:v>
                </c:pt>
                <c:pt idx="37">
                  <c:v>72.184789473684205</c:v>
                </c:pt>
                <c:pt idx="38">
                  <c:v>70.506564102564099</c:v>
                </c:pt>
                <c:pt idx="39">
                  <c:v>68.91225</c:v>
                </c:pt>
                <c:pt idx="40">
                  <c:v>67.395707317073175</c:v>
                </c:pt>
                <c:pt idx="41">
                  <c:v>65.951380952380944</c:v>
                </c:pt>
                <c:pt idx="42">
                  <c:v>64.574232558139528</c:v>
                </c:pt>
                <c:pt idx="43">
                  <c:v>63.259681818181811</c:v>
                </c:pt>
                <c:pt idx="44">
                  <c:v>62.003555555555558</c:v>
                </c:pt>
                <c:pt idx="45">
                  <c:v>60.802043478260877</c:v>
                </c:pt>
                <c:pt idx="46">
                  <c:v>59.651659574468084</c:v>
                </c:pt>
                <c:pt idx="47">
                  <c:v>58.549208333333333</c:v>
                </c:pt>
                <c:pt idx="48">
                  <c:v>57.491755102040813</c:v>
                </c:pt>
                <c:pt idx="49">
                  <c:v>56.476599999999998</c:v>
                </c:pt>
                <c:pt idx="50">
                  <c:v>55.501254901960792</c:v>
                </c:pt>
                <c:pt idx="51">
                  <c:v>54.563423076923073</c:v>
                </c:pt>
                <c:pt idx="52">
                  <c:v>53.660981132075477</c:v>
                </c:pt>
                <c:pt idx="53">
                  <c:v>52.791962962962963</c:v>
                </c:pt>
                <c:pt idx="54">
                  <c:v>51.954545454545453</c:v>
                </c:pt>
                <c:pt idx="55">
                  <c:v>51.147035714285721</c:v>
                </c:pt>
                <c:pt idx="56">
                  <c:v>50.367859649122806</c:v>
                </c:pt>
                <c:pt idx="57">
                  <c:v>49.61555172413793</c:v>
                </c:pt>
                <c:pt idx="58">
                  <c:v>48.888745762711864</c:v>
                </c:pt>
                <c:pt idx="59">
                  <c:v>48.186166666666665</c:v>
                </c:pt>
                <c:pt idx="60">
                  <c:v>47.506622950819676</c:v>
                </c:pt>
                <c:pt idx="61">
                  <c:v>46.848999999999997</c:v>
                </c:pt>
                <c:pt idx="62">
                  <c:v>46.212253968253968</c:v>
                </c:pt>
                <c:pt idx="63">
                  <c:v>45.595406249999996</c:v>
                </c:pt>
                <c:pt idx="64">
                  <c:v>44.997538461538461</c:v>
                </c:pt>
                <c:pt idx="65">
                  <c:v>44.417787878787884</c:v>
                </c:pt>
                <c:pt idx="66">
                  <c:v>43.855343283582087</c:v>
                </c:pt>
                <c:pt idx="67">
                  <c:v>43.309441176470592</c:v>
                </c:pt>
                <c:pt idx="68">
                  <c:v>42.779362318840576</c:v>
                </c:pt>
                <c:pt idx="69">
                  <c:v>42.264428571428574</c:v>
                </c:pt>
                <c:pt idx="70">
                  <c:v>41.764000000000003</c:v>
                </c:pt>
                <c:pt idx="71">
                  <c:v>41.277472222222222</c:v>
                </c:pt>
                <c:pt idx="72">
                  <c:v>40.804273972602743</c:v>
                </c:pt>
                <c:pt idx="73">
                  <c:v>40.343864864864862</c:v>
                </c:pt>
                <c:pt idx="74">
                  <c:v>39.895733333333332</c:v>
                </c:pt>
                <c:pt idx="75">
                  <c:v>39.459394736842107</c:v>
                </c:pt>
                <c:pt idx="76">
                  <c:v>39.03438961038961</c:v>
                </c:pt>
                <c:pt idx="77">
                  <c:v>38.620282051282054</c:v>
                </c:pt>
                <c:pt idx="78">
                  <c:v>38.2166582278481</c:v>
                </c:pt>
                <c:pt idx="79">
                  <c:v>37.823124999999997</c:v>
                </c:pt>
                <c:pt idx="80">
                  <c:v>37.439308641975309</c:v>
                </c:pt>
                <c:pt idx="81">
                  <c:v>37.064853658536585</c:v>
                </c:pt>
                <c:pt idx="82">
                  <c:v>36.699421686746987</c:v>
                </c:pt>
                <c:pt idx="83">
                  <c:v>36.342690476190477</c:v>
                </c:pt>
                <c:pt idx="84">
                  <c:v>35.994352941176473</c:v>
                </c:pt>
                <c:pt idx="85">
                  <c:v>35.654116279069768</c:v>
                </c:pt>
                <c:pt idx="86">
                  <c:v>35.321701149425287</c:v>
                </c:pt>
                <c:pt idx="87">
                  <c:v>34.996840909090906</c:v>
                </c:pt>
              </c:numCache>
            </c:numRef>
          </c:yVal>
          <c:smooth val="0"/>
        </c:ser>
        <c:dLbls>
          <c:showLegendKey val="0"/>
          <c:showVal val="0"/>
          <c:showCatName val="0"/>
          <c:showSerName val="0"/>
          <c:showPercent val="0"/>
          <c:showBubbleSize val="0"/>
        </c:dLbls>
        <c:axId val="668760080"/>
        <c:axId val="668760864"/>
      </c:scatterChart>
      <c:valAx>
        <c:axId val="668760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60864"/>
        <c:crosses val="autoZero"/>
        <c:crossBetween val="midCat"/>
      </c:valAx>
      <c:valAx>
        <c:axId val="66876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60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spPr>
            <a:ln w="19050" cap="rnd">
              <a:solidFill>
                <a:schemeClr val="accent1"/>
              </a:solidFill>
              <a:round/>
            </a:ln>
            <a:effectLst/>
          </c:spPr>
          <c:marker>
            <c:symbol val="none"/>
          </c:marker>
          <c:xVal>
            <c:numRef>
              <c:f>Calculations!$B$2:$B$90</c:f>
              <c:numCache>
                <c:formatCode>General</c:formatCode>
                <c:ptCount val="89"/>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numCache>
            </c:numRef>
          </c:xVal>
          <c:yVal>
            <c:numRef>
              <c:f>Calculations!$F$2:$F$90</c:f>
              <c:numCache>
                <c:formatCode>General</c:formatCode>
                <c:ptCount val="89"/>
                <c:pt idx="0">
                  <c:v>24.541286960000001</c:v>
                </c:pt>
                <c:pt idx="1">
                  <c:v>24.541286960000001</c:v>
                </c:pt>
                <c:pt idx="2">
                  <c:v>24.541286960000001</c:v>
                </c:pt>
                <c:pt idx="3">
                  <c:v>24.541286960000001</c:v>
                </c:pt>
                <c:pt idx="4">
                  <c:v>24.541286960000001</c:v>
                </c:pt>
                <c:pt idx="5">
                  <c:v>24.541286960000001</c:v>
                </c:pt>
                <c:pt idx="6">
                  <c:v>24.541286960000001</c:v>
                </c:pt>
                <c:pt idx="7">
                  <c:v>24.541286960000001</c:v>
                </c:pt>
                <c:pt idx="8">
                  <c:v>24.541286960000001</c:v>
                </c:pt>
                <c:pt idx="9">
                  <c:v>24.541286960000001</c:v>
                </c:pt>
                <c:pt idx="10">
                  <c:v>24.541286960000001</c:v>
                </c:pt>
                <c:pt idx="11">
                  <c:v>24.541286960000001</c:v>
                </c:pt>
                <c:pt idx="12">
                  <c:v>24.541286960000001</c:v>
                </c:pt>
                <c:pt idx="13">
                  <c:v>24.541286960000001</c:v>
                </c:pt>
                <c:pt idx="14">
                  <c:v>24.541286960000001</c:v>
                </c:pt>
                <c:pt idx="15">
                  <c:v>24.541286960000001</c:v>
                </c:pt>
                <c:pt idx="16">
                  <c:v>24.541286960000001</c:v>
                </c:pt>
                <c:pt idx="17">
                  <c:v>24.541286960000001</c:v>
                </c:pt>
                <c:pt idx="18">
                  <c:v>24.541286960000001</c:v>
                </c:pt>
                <c:pt idx="19">
                  <c:v>24.541286960000001</c:v>
                </c:pt>
                <c:pt idx="20">
                  <c:v>24.541286960000001</c:v>
                </c:pt>
                <c:pt idx="21">
                  <c:v>24.541286960000001</c:v>
                </c:pt>
                <c:pt idx="22">
                  <c:v>24.541286960000001</c:v>
                </c:pt>
                <c:pt idx="23">
                  <c:v>24.541286960000001</c:v>
                </c:pt>
                <c:pt idx="24">
                  <c:v>24.541286960000001</c:v>
                </c:pt>
                <c:pt idx="25">
                  <c:v>65.916605917159771</c:v>
                </c:pt>
                <c:pt idx="26">
                  <c:v>61.124314951989021</c:v>
                </c:pt>
                <c:pt idx="27">
                  <c:v>56.836257142857164</c:v>
                </c:pt>
                <c:pt idx="28">
                  <c:v>52.984097027348405</c:v>
                </c:pt>
                <c:pt idx="29">
                  <c:v>49.510695111111119</c:v>
                </c:pt>
                <c:pt idx="30">
                  <c:v>46.367976690946925</c:v>
                </c:pt>
                <c:pt idx="31">
                  <c:v>43.515259374999999</c:v>
                </c:pt>
                <c:pt idx="32">
                  <c:v>40.917929843893489</c:v>
                </c:pt>
                <c:pt idx="33">
                  <c:v>38.546388927335649</c:v>
                </c:pt>
                <c:pt idx="34">
                  <c:v>36.375204571428583</c:v>
                </c:pt>
                <c:pt idx="35">
                  <c:v>34.382427160493826</c:v>
                </c:pt>
                <c:pt idx="36">
                  <c:v>32.549032578524475</c:v>
                </c:pt>
                <c:pt idx="37">
                  <c:v>30.858466481994466</c:v>
                </c:pt>
                <c:pt idx="38">
                  <c:v>29.296269296515458</c:v>
                </c:pt>
                <c:pt idx="39">
                  <c:v>27.849766000000002</c:v>
                </c:pt>
                <c:pt idx="40">
                  <c:v>26.507808209399172</c:v>
                </c:pt>
                <c:pt idx="41">
                  <c:v>25.260558730158735</c:v>
                </c:pt>
                <c:pt idx="42">
                  <c:v>24.099310762574369</c:v>
                </c:pt>
                <c:pt idx="43">
                  <c:v>23.016335537190081</c:v>
                </c:pt>
                <c:pt idx="44">
                  <c:v>22.004753382716054</c:v>
                </c:pt>
                <c:pt idx="45">
                  <c:v>21.058424196597361</c:v>
                </c:pt>
                <c:pt idx="46">
                  <c:v>20.17185405160706</c:v>
                </c:pt>
                <c:pt idx="47">
                  <c:v>19.34011527777778</c:v>
                </c:pt>
                <c:pt idx="48">
                  <c:v>18.558777842565593</c:v>
                </c:pt>
                <c:pt idx="49">
                  <c:v>17.823850240000002</c:v>
                </c:pt>
                <c:pt idx="50">
                  <c:v>17.13172841214918</c:v>
                </c:pt>
                <c:pt idx="51">
                  <c:v>16.479151479289943</c:v>
                </c:pt>
                <c:pt idx="52">
                  <c:v>15.86316326094696</c:v>
                </c:pt>
                <c:pt idx="53">
                  <c:v>15.281078737997255</c:v>
                </c:pt>
                <c:pt idx="54">
                  <c:v>14.730454743801655</c:v>
                </c:pt>
                <c:pt idx="55">
                  <c:v>14.209064285714291</c:v>
                </c:pt>
                <c:pt idx="56">
                  <c:v>13.714873991997541</c:v>
                </c:pt>
                <c:pt idx="57">
                  <c:v>13.246024256837101</c:v>
                </c:pt>
                <c:pt idx="58">
                  <c:v>12.800811720769893</c:v>
                </c:pt>
                <c:pt idx="59">
                  <c:v>12.37767377777778</c:v>
                </c:pt>
                <c:pt idx="60">
                  <c:v>11.975174845471651</c:v>
                </c:pt>
                <c:pt idx="61">
                  <c:v>11.591994172736731</c:v>
                </c:pt>
                <c:pt idx="62">
                  <c:v>11.22691499118166</c:v>
                </c:pt>
                <c:pt idx="63">
                  <c:v>10.87881484375</c:v>
                </c:pt>
                <c:pt idx="64">
                  <c:v>10.546656946745564</c:v>
                </c:pt>
                <c:pt idx="65">
                  <c:v>10.229482460973372</c:v>
                </c:pt>
                <c:pt idx="66">
                  <c:v>9.9264035642682131</c:v>
                </c:pt>
                <c:pt idx="67">
                  <c:v>9.6365972318339121</c:v>
                </c:pt>
                <c:pt idx="68">
                  <c:v>9.3592996429321573</c:v>
                </c:pt>
                <c:pt idx="69">
                  <c:v>9.0938011428571457</c:v>
                </c:pt>
                <c:pt idx="70">
                  <c:v>8.8394416980757811</c:v>
                </c:pt>
                <c:pt idx="71">
                  <c:v>8.5956067901234565</c:v>
                </c:pt>
                <c:pt idx="72">
                  <c:v>8.3617237005066638</c:v>
                </c:pt>
                <c:pt idx="73">
                  <c:v>8.1372581446311187</c:v>
                </c:pt>
                <c:pt idx="74">
                  <c:v>7.9217112177777791</c:v>
                </c:pt>
                <c:pt idx="75">
                  <c:v>7.7146166204986164</c:v>
                </c:pt>
                <c:pt idx="76">
                  <c:v>7.5155381345926795</c:v>
                </c:pt>
                <c:pt idx="77">
                  <c:v>7.3240673241288645</c:v>
                </c:pt>
                <c:pt idx="78">
                  <c:v>7.1398214388719765</c:v>
                </c:pt>
                <c:pt idx="79">
                  <c:v>6.9624415000000006</c:v>
                </c:pt>
                <c:pt idx="80">
                  <c:v>6.7915905502210032</c:v>
                </c:pt>
                <c:pt idx="81">
                  <c:v>6.6269520523497931</c:v>
                </c:pt>
                <c:pt idx="82">
                  <c:v>6.4682284221222233</c:v>
                </c:pt>
                <c:pt idx="83">
                  <c:v>6.3151396825396837</c:v>
                </c:pt>
                <c:pt idx="84">
                  <c:v>6.1674222283737032</c:v>
                </c:pt>
                <c:pt idx="85">
                  <c:v>6.0248276906435922</c:v>
                </c:pt>
                <c:pt idx="86">
                  <c:v>5.8871218919276016</c:v>
                </c:pt>
                <c:pt idx="87">
                  <c:v>5.7540838842975202</c:v>
                </c:pt>
              </c:numCache>
            </c:numRef>
          </c:yVal>
          <c:smooth val="1"/>
        </c:ser>
        <c:ser>
          <c:idx val="1"/>
          <c:order val="1"/>
          <c:spPr>
            <a:ln w="19050" cap="rnd">
              <a:solidFill>
                <a:schemeClr val="accent2"/>
              </a:solidFill>
              <a:round/>
            </a:ln>
            <a:effectLst/>
          </c:spPr>
          <c:marker>
            <c:symbol val="none"/>
          </c:marker>
          <c:xVal>
            <c:numRef>
              <c:f>Calculations!$B$2:$B$90</c:f>
              <c:numCache>
                <c:formatCode>General</c:formatCode>
                <c:ptCount val="89"/>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numCache>
            </c:numRef>
          </c:xVal>
          <c:yVal>
            <c:numRef>
              <c:f>Calculations!$J$2:$J$90</c:f>
              <c:numCache>
                <c:formatCode>General</c:formatCode>
                <c:ptCount val="89"/>
                <c:pt idx="0">
                  <c:v>40.127479000000001</c:v>
                </c:pt>
                <c:pt idx="1">
                  <c:v>40.127479000000001</c:v>
                </c:pt>
                <c:pt idx="2">
                  <c:v>40.127479000000001</c:v>
                </c:pt>
                <c:pt idx="3">
                  <c:v>40.127479000000001</c:v>
                </c:pt>
                <c:pt idx="4">
                  <c:v>40.127479000000001</c:v>
                </c:pt>
                <c:pt idx="5">
                  <c:v>40.127479000000001</c:v>
                </c:pt>
                <c:pt idx="6">
                  <c:v>40.127479000000001</c:v>
                </c:pt>
                <c:pt idx="7">
                  <c:v>40.127479000000001</c:v>
                </c:pt>
                <c:pt idx="8">
                  <c:v>40.127479000000001</c:v>
                </c:pt>
                <c:pt idx="9">
                  <c:v>40.127479000000001</c:v>
                </c:pt>
                <c:pt idx="10">
                  <c:v>40.127479000000001</c:v>
                </c:pt>
                <c:pt idx="11">
                  <c:v>40.127479000000001</c:v>
                </c:pt>
                <c:pt idx="12">
                  <c:v>40.127479000000001</c:v>
                </c:pt>
                <c:pt idx="13">
                  <c:v>40.127479000000001</c:v>
                </c:pt>
                <c:pt idx="14">
                  <c:v>40.127479000000001</c:v>
                </c:pt>
                <c:pt idx="15">
                  <c:v>40.127479000000001</c:v>
                </c:pt>
                <c:pt idx="16">
                  <c:v>40.127479000000001</c:v>
                </c:pt>
                <c:pt idx="17">
                  <c:v>40.127479000000001</c:v>
                </c:pt>
                <c:pt idx="18">
                  <c:v>40.127479000000001</c:v>
                </c:pt>
                <c:pt idx="19">
                  <c:v>40.127479000000001</c:v>
                </c:pt>
                <c:pt idx="20">
                  <c:v>40.127479000000001</c:v>
                </c:pt>
                <c:pt idx="21">
                  <c:v>40.127479000000001</c:v>
                </c:pt>
                <c:pt idx="22">
                  <c:v>40.127479000000001</c:v>
                </c:pt>
                <c:pt idx="23">
                  <c:v>40.127479000000001</c:v>
                </c:pt>
                <c:pt idx="24">
                  <c:v>40.127479000000001</c:v>
                </c:pt>
                <c:pt idx="25">
                  <c:v>40.127479000000001</c:v>
                </c:pt>
                <c:pt idx="26">
                  <c:v>40.127479000000001</c:v>
                </c:pt>
                <c:pt idx="27">
                  <c:v>40.127479000000001</c:v>
                </c:pt>
                <c:pt idx="28">
                  <c:v>40.127479000000001</c:v>
                </c:pt>
                <c:pt idx="29">
                  <c:v>40.127479000000001</c:v>
                </c:pt>
                <c:pt idx="30">
                  <c:v>40.127479000000001</c:v>
                </c:pt>
                <c:pt idx="31">
                  <c:v>40.127479000000001</c:v>
                </c:pt>
                <c:pt idx="32">
                  <c:v>150.32580348943989</c:v>
                </c:pt>
                <c:pt idx="33">
                  <c:v>141.61314878892736</c:v>
                </c:pt>
                <c:pt idx="34">
                  <c:v>133.63657142857144</c:v>
                </c:pt>
                <c:pt idx="35">
                  <c:v>126.31543209876543</c:v>
                </c:pt>
                <c:pt idx="36">
                  <c:v>119.57983929875822</c:v>
                </c:pt>
                <c:pt idx="37">
                  <c:v>113.3689750692521</c:v>
                </c:pt>
                <c:pt idx="38">
                  <c:v>107.62971729125577</c:v>
                </c:pt>
                <c:pt idx="39">
                  <c:v>102.3155</c:v>
                </c:pt>
                <c:pt idx="40">
                  <c:v>97.385365853658556</c:v>
                </c:pt>
                <c:pt idx="41">
                  <c:v>92.803174603174597</c:v>
                </c:pt>
                <c:pt idx="42">
                  <c:v>88.536938885884268</c:v>
                </c:pt>
                <c:pt idx="43">
                  <c:v>84.558264462809916</c:v>
                </c:pt>
                <c:pt idx="44">
                  <c:v>80.841876543209878</c:v>
                </c:pt>
                <c:pt idx="45">
                  <c:v>77.36521739130437</c:v>
                </c:pt>
                <c:pt idx="46">
                  <c:v>74.108103214124029</c:v>
                </c:pt>
                <c:pt idx="47">
                  <c:v>71.05243055555556</c:v>
                </c:pt>
                <c:pt idx="48">
                  <c:v>68.181924198250726</c:v>
                </c:pt>
                <c:pt idx="49">
                  <c:v>65.481920000000002</c:v>
                </c:pt>
                <c:pt idx="50">
                  <c:v>62.939177239523268</c:v>
                </c:pt>
                <c:pt idx="51">
                  <c:v>60.541715976331353</c:v>
                </c:pt>
                <c:pt idx="52">
                  <c:v>58.278675685297266</c:v>
                </c:pt>
                <c:pt idx="53">
                  <c:v>56.140192043895738</c:v>
                </c:pt>
                <c:pt idx="54">
                  <c:v>54.11728925619834</c:v>
                </c:pt>
                <c:pt idx="55">
                  <c:v>52.201785714285727</c:v>
                </c:pt>
                <c:pt idx="56">
                  <c:v>50.38621114188981</c:v>
                </c:pt>
                <c:pt idx="57">
                  <c:v>48.663733650416169</c:v>
                </c:pt>
                <c:pt idx="58">
                  <c:v>47.028095374892267</c:v>
                </c:pt>
                <c:pt idx="59">
                  <c:v>45.473555555555556</c:v>
                </c:pt>
                <c:pt idx="60">
                  <c:v>43.994840096748199</c:v>
                </c:pt>
                <c:pt idx="61">
                  <c:v>42.587096774193547</c:v>
                </c:pt>
                <c:pt idx="62">
                  <c:v>41.245855379188711</c:v>
                </c:pt>
                <c:pt idx="63">
                  <c:v>39.966992187499997</c:v>
                </c:pt>
                <c:pt idx="64">
                  <c:v>38.746698224852068</c:v>
                </c:pt>
                <c:pt idx="65">
                  <c:v>37.581450872359973</c:v>
                </c:pt>
                <c:pt idx="66">
                  <c:v>36.467988416128321</c:v>
                </c:pt>
                <c:pt idx="67">
                  <c:v>35.40328719723184</c:v>
                </c:pt>
                <c:pt idx="68">
                  <c:v>34.384541062801929</c:v>
                </c:pt>
                <c:pt idx="69">
                  <c:v>33.409142857142861</c:v>
                </c:pt>
                <c:pt idx="70">
                  <c:v>32.474667724657813</c:v>
                </c:pt>
                <c:pt idx="71">
                  <c:v>31.578858024691357</c:v>
                </c:pt>
                <c:pt idx="72">
                  <c:v>30.719609682867333</c:v>
                </c:pt>
                <c:pt idx="73">
                  <c:v>29.894959824689554</c:v>
                </c:pt>
                <c:pt idx="74">
                  <c:v>29.103075555555556</c:v>
                </c:pt>
                <c:pt idx="75">
                  <c:v>28.342243767313025</c:v>
                </c:pt>
                <c:pt idx="76">
                  <c:v>27.610861865407319</c:v>
                </c:pt>
                <c:pt idx="77">
                  <c:v>26.907429322813943</c:v>
                </c:pt>
                <c:pt idx="78">
                  <c:v>26.230539977567695</c:v>
                </c:pt>
                <c:pt idx="79">
                  <c:v>25.578875</c:v>
                </c:pt>
                <c:pt idx="80">
                  <c:v>24.951196463953664</c:v>
                </c:pt>
                <c:pt idx="81">
                  <c:v>24.346341463414639</c:v>
                </c:pt>
                <c:pt idx="82">
                  <c:v>23.763216722310926</c:v>
                </c:pt>
                <c:pt idx="83">
                  <c:v>23.200793650793649</c:v>
                </c:pt>
                <c:pt idx="84">
                  <c:v>22.658103806228375</c:v>
                </c:pt>
                <c:pt idx="85">
                  <c:v>22.134234721471067</c:v>
                </c:pt>
                <c:pt idx="86">
                  <c:v>21.628326066851635</c:v>
                </c:pt>
                <c:pt idx="87">
                  <c:v>21.139566115702479</c:v>
                </c:pt>
              </c:numCache>
            </c:numRef>
          </c:yVal>
          <c:smooth val="1"/>
        </c:ser>
        <c:dLbls>
          <c:showLegendKey val="0"/>
          <c:showVal val="0"/>
          <c:showCatName val="0"/>
          <c:showSerName val="0"/>
          <c:showPercent val="0"/>
          <c:showBubbleSize val="0"/>
        </c:dLbls>
        <c:axId val="668757336"/>
        <c:axId val="668759688"/>
      </c:scatterChart>
      <c:valAx>
        <c:axId val="668757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Water</a:t>
                </a:r>
                <a:r>
                  <a:rPr lang="en-AU" baseline="0"/>
                  <a:t> Potential (-MPa)</a:t>
                </a:r>
                <a:endParaRPr lang="en-AU"/>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59688"/>
        <c:crosses val="autoZero"/>
        <c:crossBetween val="midCat"/>
      </c:valAx>
      <c:valAx>
        <c:axId val="668759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 water / m2</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57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652095</xdr:colOff>
      <xdr:row>9</xdr:row>
      <xdr:rowOff>93784</xdr:rowOff>
    </xdr:from>
    <xdr:to>
      <xdr:col>21</xdr:col>
      <xdr:colOff>205154</xdr:colOff>
      <xdr:row>28</xdr:row>
      <xdr:rowOff>146537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291762</xdr:colOff>
      <xdr:row>26</xdr:row>
      <xdr:rowOff>69695</xdr:rowOff>
    </xdr:from>
    <xdr:to>
      <xdr:col>21</xdr:col>
      <xdr:colOff>220702</xdr:colOff>
      <xdr:row>50</xdr:row>
      <xdr:rowOff>92927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workbookViewId="0">
      <selection activeCell="A13" sqref="A13"/>
    </sheetView>
  </sheetViews>
  <sheetFormatPr defaultRowHeight="15" x14ac:dyDescent="0.25"/>
  <cols>
    <col min="1" max="1" width="22.85546875" customWidth="1"/>
    <col min="2" max="2" width="140.140625" customWidth="1"/>
  </cols>
  <sheetData>
    <row r="1" spans="1:2" x14ac:dyDescent="0.25">
      <c r="A1" s="7" t="s">
        <v>4</v>
      </c>
      <c r="B1" s="8" t="s">
        <v>5</v>
      </c>
    </row>
    <row r="2" spans="1:2" ht="160.5" customHeight="1" x14ac:dyDescent="0.25">
      <c r="A2" s="9" t="s">
        <v>6</v>
      </c>
      <c r="B2" s="10" t="s">
        <v>44</v>
      </c>
    </row>
    <row r="3" spans="1:2" x14ac:dyDescent="0.25">
      <c r="A3" s="9" t="s">
        <v>7</v>
      </c>
      <c r="B3" s="11" t="s">
        <v>45</v>
      </c>
    </row>
    <row r="4" spans="1:2" x14ac:dyDescent="0.25">
      <c r="A4" s="9"/>
      <c r="B4" s="11" t="s">
        <v>46</v>
      </c>
    </row>
    <row r="5" spans="1:2" ht="17.25" x14ac:dyDescent="0.25">
      <c r="A5" s="9" t="s">
        <v>8</v>
      </c>
      <c r="B5" s="12" t="s">
        <v>47</v>
      </c>
    </row>
    <row r="6" spans="1:2" x14ac:dyDescent="0.25">
      <c r="A6" s="9" t="s">
        <v>9</v>
      </c>
      <c r="B6" s="11" t="s">
        <v>10</v>
      </c>
    </row>
    <row r="7" spans="1:2" x14ac:dyDescent="0.25">
      <c r="A7" s="9" t="s">
        <v>11</v>
      </c>
      <c r="B7" s="11" t="s">
        <v>12</v>
      </c>
    </row>
    <row r="8" spans="1:2" x14ac:dyDescent="0.25">
      <c r="A8" s="9" t="s">
        <v>13</v>
      </c>
      <c r="B8" s="8" t="s">
        <v>14</v>
      </c>
    </row>
    <row r="9" spans="1:2" ht="31.5" customHeight="1" x14ac:dyDescent="0.25">
      <c r="A9" s="9" t="s">
        <v>15</v>
      </c>
      <c r="B9" s="13" t="s">
        <v>48</v>
      </c>
    </row>
    <row r="10" spans="1:2" ht="16.5" customHeight="1" x14ac:dyDescent="0.25">
      <c r="A10" s="9" t="s">
        <v>16</v>
      </c>
      <c r="B10" s="8" t="s">
        <v>17</v>
      </c>
    </row>
    <row r="11" spans="1:2" x14ac:dyDescent="0.25">
      <c r="A11" s="9" t="s">
        <v>49</v>
      </c>
      <c r="B11" s="14" t="s">
        <v>50</v>
      </c>
    </row>
    <row r="12" spans="1:2" x14ac:dyDescent="0.25">
      <c r="B12" s="14" t="s">
        <v>51</v>
      </c>
    </row>
    <row r="13" spans="1:2" x14ac:dyDescent="0.25">
      <c r="B13" s="14" t="s">
        <v>52</v>
      </c>
    </row>
    <row r="14" spans="1:2" x14ac:dyDescent="0.25">
      <c r="B14" s="14" t="s">
        <v>53</v>
      </c>
    </row>
    <row r="15" spans="1:2" x14ac:dyDescent="0.25">
      <c r="B15" s="14" t="s">
        <v>54</v>
      </c>
    </row>
    <row r="16" spans="1:2" x14ac:dyDescent="0.25">
      <c r="B16" s="14" t="s">
        <v>55</v>
      </c>
    </row>
    <row r="17" spans="2:2" x14ac:dyDescent="0.25">
      <c r="B17" s="14" t="s">
        <v>56</v>
      </c>
    </row>
    <row r="18" spans="2:2" x14ac:dyDescent="0.25">
      <c r="B18" s="14" t="s">
        <v>57</v>
      </c>
    </row>
    <row r="19" spans="2:2" x14ac:dyDescent="0.25">
      <c r="B19" s="14" t="s">
        <v>58</v>
      </c>
    </row>
    <row r="20" spans="2:2" x14ac:dyDescent="0.25">
      <c r="B20" s="14" t="s">
        <v>59</v>
      </c>
    </row>
    <row r="21" spans="2:2" x14ac:dyDescent="0.25">
      <c r="B21" s="14" t="s">
        <v>60</v>
      </c>
    </row>
    <row r="22" spans="2:2" x14ac:dyDescent="0.25">
      <c r="B22" s="14" t="s">
        <v>61</v>
      </c>
    </row>
    <row r="23" spans="2:2" x14ac:dyDescent="0.25">
      <c r="B23" s="14" t="s">
        <v>62</v>
      </c>
    </row>
    <row r="24" spans="2:2" x14ac:dyDescent="0.25">
      <c r="B24" s="15" t="s">
        <v>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B16" sqref="B16"/>
    </sheetView>
  </sheetViews>
  <sheetFormatPr defaultRowHeight="15" x14ac:dyDescent="0.25"/>
  <cols>
    <col min="1" max="1" width="29.7109375" style="1" customWidth="1"/>
    <col min="2" max="2" width="117" style="1" customWidth="1"/>
    <col min="3" max="3" width="22.7109375" style="1" customWidth="1"/>
    <col min="4" max="16384" width="9.140625" style="1"/>
  </cols>
  <sheetData>
    <row r="1" spans="1:3" ht="15.75" x14ac:dyDescent="0.25">
      <c r="A1" s="2" t="s">
        <v>18</v>
      </c>
      <c r="B1" s="2" t="s">
        <v>19</v>
      </c>
      <c r="C1" s="2" t="s">
        <v>20</v>
      </c>
    </row>
    <row r="2" spans="1:3" ht="15.75" x14ac:dyDescent="0.25">
      <c r="A2" s="3" t="s">
        <v>23</v>
      </c>
      <c r="B2" s="4" t="s">
        <v>24</v>
      </c>
      <c r="C2" s="2" t="s">
        <v>21</v>
      </c>
    </row>
    <row r="3" spans="1:3" x14ac:dyDescent="0.25">
      <c r="A3" t="s">
        <v>0</v>
      </c>
      <c r="B3" s="4" t="s">
        <v>25</v>
      </c>
      <c r="C3" s="4" t="s">
        <v>40</v>
      </c>
    </row>
    <row r="4" spans="1:3" x14ac:dyDescent="0.25">
      <c r="A4" t="s">
        <v>1</v>
      </c>
      <c r="B4" s="4" t="s">
        <v>26</v>
      </c>
      <c r="C4" s="4" t="s">
        <v>22</v>
      </c>
    </row>
    <row r="5" spans="1:3" x14ac:dyDescent="0.25">
      <c r="A5" t="s">
        <v>35</v>
      </c>
      <c r="B5" s="4" t="s">
        <v>28</v>
      </c>
      <c r="C5" s="4" t="s">
        <v>41</v>
      </c>
    </row>
    <row r="6" spans="1:3" x14ac:dyDescent="0.25">
      <c r="A6" t="s">
        <v>29</v>
      </c>
      <c r="B6" s="5" t="s">
        <v>27</v>
      </c>
      <c r="C6" s="4" t="s">
        <v>42</v>
      </c>
    </row>
    <row r="7" spans="1:3" x14ac:dyDescent="0.25">
      <c r="A7" t="s">
        <v>3</v>
      </c>
      <c r="B7" s="5" t="s">
        <v>38</v>
      </c>
      <c r="C7" s="4" t="s">
        <v>43</v>
      </c>
    </row>
    <row r="8" spans="1:3" x14ac:dyDescent="0.25">
      <c r="A8" t="s">
        <v>2</v>
      </c>
      <c r="B8" s="5" t="s">
        <v>34</v>
      </c>
      <c r="C8" s="4" t="s">
        <v>22</v>
      </c>
    </row>
    <row r="9" spans="1:3" x14ac:dyDescent="0.25">
      <c r="A9" t="s">
        <v>36</v>
      </c>
      <c r="B9" s="5" t="s">
        <v>34</v>
      </c>
      <c r="C9" s="4" t="s">
        <v>41</v>
      </c>
    </row>
    <row r="10" spans="1:3" x14ac:dyDescent="0.25">
      <c r="A10" t="s">
        <v>30</v>
      </c>
      <c r="B10" s="5" t="s">
        <v>37</v>
      </c>
      <c r="C10" s="4" t="s">
        <v>42</v>
      </c>
    </row>
    <row r="11" spans="1:3" x14ac:dyDescent="0.25">
      <c r="A11" t="s">
        <v>31</v>
      </c>
      <c r="B11" s="5" t="s">
        <v>39</v>
      </c>
      <c r="C11" s="4" t="s">
        <v>43</v>
      </c>
    </row>
    <row r="12" spans="1:3" x14ac:dyDescent="0.25">
      <c r="A12"/>
      <c r="B12" s="5"/>
      <c r="C12" s="4"/>
    </row>
    <row r="13" spans="1:3" x14ac:dyDescent="0.25">
      <c r="A13" s="6"/>
      <c r="B13" s="4"/>
      <c r="C13" s="4"/>
    </row>
    <row r="14" spans="1:3" x14ac:dyDescent="0.25">
      <c r="A14" s="6"/>
      <c r="B14" s="5"/>
      <c r="C14" s="4"/>
    </row>
    <row r="15" spans="1:3" x14ac:dyDescent="0.25">
      <c r="A15" s="6"/>
      <c r="B15" s="5"/>
      <c r="C15" s="4"/>
    </row>
    <row r="16" spans="1:3" x14ac:dyDescent="0.25">
      <c r="A16" s="6"/>
      <c r="B16" s="5"/>
      <c r="C16" s="4"/>
    </row>
    <row r="17" spans="1:3" x14ac:dyDescent="0.25">
      <c r="A17" s="6"/>
      <c r="B17" s="5"/>
      <c r="C17" s="4"/>
    </row>
    <row r="18" spans="1:3" x14ac:dyDescent="0.25">
      <c r="A18" s="6"/>
      <c r="B18" s="5"/>
      <c r="C18" s="4"/>
    </row>
    <row r="19" spans="1:3" x14ac:dyDescent="0.25">
      <c r="A19" s="6"/>
      <c r="B19" s="5"/>
      <c r="C19" s="4"/>
    </row>
    <row r="20" spans="1:3" x14ac:dyDescent="0.25">
      <c r="A20" s="6"/>
      <c r="B20" s="5"/>
      <c r="C20" s="4"/>
    </row>
    <row r="21" spans="1:3" x14ac:dyDescent="0.25">
      <c r="A21" s="6"/>
      <c r="B21" s="5"/>
      <c r="C21" s="4"/>
    </row>
    <row r="22" spans="1:3" x14ac:dyDescent="0.25">
      <c r="A22" s="6"/>
      <c r="B22" s="5"/>
      <c r="C22" s="4"/>
    </row>
    <row r="23" spans="1:3" x14ac:dyDescent="0.25">
      <c r="A23" s="6"/>
      <c r="B23" s="4"/>
      <c r="C23" s="4"/>
    </row>
    <row r="24" spans="1:3" x14ac:dyDescent="0.25">
      <c r="A24" s="6"/>
      <c r="B24" s="4"/>
      <c r="C24" s="4"/>
    </row>
    <row r="25" spans="1:3" x14ac:dyDescent="0.25">
      <c r="A25" s="6"/>
      <c r="B25" s="4"/>
      <c r="C25" s="4"/>
    </row>
    <row r="26" spans="1:3" x14ac:dyDescent="0.25">
      <c r="A26" s="6"/>
      <c r="B26" s="4"/>
      <c r="C26" s="4"/>
    </row>
    <row r="27" spans="1:3" x14ac:dyDescent="0.25">
      <c r="A27" s="6"/>
      <c r="B27" s="4"/>
      <c r="C27" s="4"/>
    </row>
    <row r="28" spans="1:3" x14ac:dyDescent="0.25">
      <c r="A28" s="6"/>
      <c r="B28" s="4"/>
      <c r="C28"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zoomScale="82" zoomScaleNormal="82" workbookViewId="0">
      <selection activeCell="K13" sqref="K13"/>
    </sheetView>
  </sheetViews>
  <sheetFormatPr defaultRowHeight="15" x14ac:dyDescent="0.25"/>
  <cols>
    <col min="4" max="4" width="13.5703125" customWidth="1"/>
    <col min="5" max="6" width="17" customWidth="1"/>
    <col min="9" max="9" width="12.85546875" customWidth="1"/>
    <col min="12" max="12" width="18.7109375" customWidth="1"/>
    <col min="13" max="13" width="11.7109375" customWidth="1"/>
  </cols>
  <sheetData>
    <row r="1" spans="1:10" x14ac:dyDescent="0.25">
      <c r="B1" t="s">
        <v>0</v>
      </c>
      <c r="C1" t="s">
        <v>1</v>
      </c>
      <c r="D1" t="s">
        <v>32</v>
      </c>
      <c r="E1" t="s">
        <v>29</v>
      </c>
      <c r="F1" t="s">
        <v>3</v>
      </c>
      <c r="G1" t="s">
        <v>2</v>
      </c>
      <c r="H1" t="s">
        <v>33</v>
      </c>
      <c r="I1" t="s">
        <v>30</v>
      </c>
      <c r="J1" t="s">
        <v>31</v>
      </c>
    </row>
    <row r="2" spans="1:10" x14ac:dyDescent="0.25">
      <c r="A2">
        <v>1</v>
      </c>
      <c r="B2">
        <f>(-A2/10)</f>
        <v>-0.1</v>
      </c>
      <c r="C2">
        <f>(3.65633*B2)+99.81062</f>
        <v>99.444986999999998</v>
      </c>
      <c r="D2">
        <v>3.6563300000000001</v>
      </c>
      <c r="E2">
        <f>(C2/100)*617.2</f>
        <v>613.77445976399997</v>
      </c>
      <c r="F2">
        <f>(D2/100)*671.2</f>
        <v>24.541286960000001</v>
      </c>
      <c r="G2">
        <f>(6.079*B2)+100.5061</f>
        <v>99.898200000000003</v>
      </c>
      <c r="H2">
        <v>6.0789999999999997</v>
      </c>
      <c r="I2">
        <f>(G2/100)*660.1</f>
        <v>659.4280182</v>
      </c>
      <c r="J2">
        <f>(H2/100)*660.1</f>
        <v>40.127479000000001</v>
      </c>
    </row>
    <row r="3" spans="1:10" x14ac:dyDescent="0.25">
      <c r="A3">
        <v>2</v>
      </c>
      <c r="B3">
        <f t="shared" ref="B3:B66" si="0">(-A3/10)</f>
        <v>-0.2</v>
      </c>
      <c r="C3">
        <f t="shared" ref="C3:C26" si="1">(3.65633*B3)+99.81062</f>
        <v>99.079353999999995</v>
      </c>
      <c r="D3">
        <v>3.6563300000000001</v>
      </c>
      <c r="E3">
        <f t="shared" ref="E3:E66" si="2">(C3/100)*617.2</f>
        <v>611.51777288800008</v>
      </c>
      <c r="F3">
        <f t="shared" ref="F3:F66" si="3">(D3/100)*671.2</f>
        <v>24.541286960000001</v>
      </c>
      <c r="G3">
        <f t="shared" ref="G3:G34" si="4">(6.079*B3)+100.5061</f>
        <v>99.290300000000002</v>
      </c>
      <c r="H3">
        <v>6.0789999999999997</v>
      </c>
      <c r="I3">
        <f t="shared" ref="I3:I66" si="5">(G3/100)*660.1</f>
        <v>655.41527029999997</v>
      </c>
      <c r="J3">
        <f t="shared" ref="J3:J66" si="6">(H3/100)*660.1</f>
        <v>40.127479000000001</v>
      </c>
    </row>
    <row r="4" spans="1:10" x14ac:dyDescent="0.25">
      <c r="A4">
        <v>3</v>
      </c>
      <c r="B4">
        <f t="shared" si="0"/>
        <v>-0.3</v>
      </c>
      <c r="C4">
        <f t="shared" si="1"/>
        <v>98.713721000000007</v>
      </c>
      <c r="D4">
        <v>3.6563300000000001</v>
      </c>
      <c r="E4">
        <f t="shared" si="2"/>
        <v>609.26108601200008</v>
      </c>
      <c r="F4">
        <f t="shared" si="3"/>
        <v>24.541286960000001</v>
      </c>
      <c r="G4">
        <f t="shared" si="4"/>
        <v>98.682400000000001</v>
      </c>
      <c r="H4">
        <v>6.0789999999999997</v>
      </c>
      <c r="I4">
        <f t="shared" si="5"/>
        <v>651.40252240000007</v>
      </c>
      <c r="J4">
        <f t="shared" si="6"/>
        <v>40.127479000000001</v>
      </c>
    </row>
    <row r="5" spans="1:10" x14ac:dyDescent="0.25">
      <c r="A5">
        <v>4</v>
      </c>
      <c r="B5">
        <f t="shared" si="0"/>
        <v>-0.4</v>
      </c>
      <c r="C5">
        <f t="shared" si="1"/>
        <v>98.348088000000004</v>
      </c>
      <c r="D5">
        <v>3.6563300000000001</v>
      </c>
      <c r="E5">
        <f t="shared" si="2"/>
        <v>607.00439913600007</v>
      </c>
      <c r="F5">
        <f t="shared" si="3"/>
        <v>24.541286960000001</v>
      </c>
      <c r="G5">
        <f t="shared" si="4"/>
        <v>98.0745</v>
      </c>
      <c r="H5">
        <v>6.0789999999999997</v>
      </c>
      <c r="I5">
        <f t="shared" si="5"/>
        <v>647.38977450000004</v>
      </c>
      <c r="J5">
        <f t="shared" si="6"/>
        <v>40.127479000000001</v>
      </c>
    </row>
    <row r="6" spans="1:10" x14ac:dyDescent="0.25">
      <c r="A6">
        <v>5</v>
      </c>
      <c r="B6">
        <f t="shared" si="0"/>
        <v>-0.5</v>
      </c>
      <c r="C6">
        <f t="shared" si="1"/>
        <v>97.982455000000002</v>
      </c>
      <c r="D6">
        <v>3.6563300000000001</v>
      </c>
      <c r="E6">
        <f t="shared" si="2"/>
        <v>604.74771226000007</v>
      </c>
      <c r="F6">
        <f t="shared" si="3"/>
        <v>24.541286960000001</v>
      </c>
      <c r="G6">
        <f t="shared" si="4"/>
        <v>97.4666</v>
      </c>
      <c r="H6">
        <v>6.0789999999999997</v>
      </c>
      <c r="I6">
        <f t="shared" si="5"/>
        <v>643.37702660000002</v>
      </c>
      <c r="J6">
        <f t="shared" si="6"/>
        <v>40.127479000000001</v>
      </c>
    </row>
    <row r="7" spans="1:10" x14ac:dyDescent="0.25">
      <c r="A7">
        <v>6</v>
      </c>
      <c r="B7">
        <f t="shared" si="0"/>
        <v>-0.6</v>
      </c>
      <c r="C7">
        <f t="shared" si="1"/>
        <v>97.616821999999999</v>
      </c>
      <c r="D7">
        <v>3.6563300000000001</v>
      </c>
      <c r="E7">
        <f t="shared" si="2"/>
        <v>602.49102538400007</v>
      </c>
      <c r="F7">
        <f t="shared" si="3"/>
        <v>24.541286960000001</v>
      </c>
      <c r="G7">
        <f t="shared" si="4"/>
        <v>96.858699999999999</v>
      </c>
      <c r="H7">
        <v>6.0789999999999997</v>
      </c>
      <c r="I7">
        <f t="shared" si="5"/>
        <v>639.3642787</v>
      </c>
      <c r="J7">
        <f t="shared" si="6"/>
        <v>40.127479000000001</v>
      </c>
    </row>
    <row r="8" spans="1:10" x14ac:dyDescent="0.25">
      <c r="A8">
        <v>7</v>
      </c>
      <c r="B8">
        <f t="shared" si="0"/>
        <v>-0.7</v>
      </c>
      <c r="C8">
        <f t="shared" si="1"/>
        <v>97.251188999999997</v>
      </c>
      <c r="D8">
        <v>3.6563300000000001</v>
      </c>
      <c r="E8">
        <f t="shared" si="2"/>
        <v>600.23433850799995</v>
      </c>
      <c r="F8">
        <f t="shared" si="3"/>
        <v>24.541286960000001</v>
      </c>
      <c r="G8">
        <f t="shared" si="4"/>
        <v>96.250799999999998</v>
      </c>
      <c r="H8">
        <v>6.0789999999999997</v>
      </c>
      <c r="I8">
        <f t="shared" si="5"/>
        <v>635.35153080000009</v>
      </c>
      <c r="J8">
        <f t="shared" si="6"/>
        <v>40.127479000000001</v>
      </c>
    </row>
    <row r="9" spans="1:10" x14ac:dyDescent="0.25">
      <c r="A9">
        <v>8</v>
      </c>
      <c r="B9">
        <f t="shared" si="0"/>
        <v>-0.8</v>
      </c>
      <c r="C9">
        <f t="shared" si="1"/>
        <v>96.885555999999994</v>
      </c>
      <c r="D9">
        <v>3.6563300000000001</v>
      </c>
      <c r="E9">
        <f t="shared" si="2"/>
        <v>597.97765163200006</v>
      </c>
      <c r="F9">
        <f t="shared" si="3"/>
        <v>24.541286960000001</v>
      </c>
      <c r="G9">
        <f t="shared" si="4"/>
        <v>95.642899999999997</v>
      </c>
      <c r="H9">
        <v>6.0789999999999997</v>
      </c>
      <c r="I9">
        <f t="shared" si="5"/>
        <v>631.33878289999996</v>
      </c>
      <c r="J9">
        <f t="shared" si="6"/>
        <v>40.127479000000001</v>
      </c>
    </row>
    <row r="10" spans="1:10" x14ac:dyDescent="0.25">
      <c r="A10">
        <v>9</v>
      </c>
      <c r="B10">
        <f t="shared" si="0"/>
        <v>-0.9</v>
      </c>
      <c r="C10">
        <f t="shared" si="1"/>
        <v>96.519923000000006</v>
      </c>
      <c r="D10">
        <v>3.6563300000000001</v>
      </c>
      <c r="E10">
        <f t="shared" si="2"/>
        <v>595.72096475600006</v>
      </c>
      <c r="F10">
        <f t="shared" si="3"/>
        <v>24.541286960000001</v>
      </c>
      <c r="G10">
        <f t="shared" si="4"/>
        <v>95.034999999999997</v>
      </c>
      <c r="H10">
        <v>6.0789999999999997</v>
      </c>
      <c r="I10">
        <f t="shared" si="5"/>
        <v>627.32603499999993</v>
      </c>
      <c r="J10">
        <f t="shared" si="6"/>
        <v>40.127479000000001</v>
      </c>
    </row>
    <row r="11" spans="1:10" x14ac:dyDescent="0.25">
      <c r="A11">
        <v>10</v>
      </c>
      <c r="B11">
        <f t="shared" si="0"/>
        <v>-1</v>
      </c>
      <c r="C11">
        <f t="shared" si="1"/>
        <v>96.154290000000003</v>
      </c>
      <c r="D11">
        <v>3.6563300000000001</v>
      </c>
      <c r="E11">
        <f t="shared" si="2"/>
        <v>593.46427788000005</v>
      </c>
      <c r="F11">
        <f t="shared" si="3"/>
        <v>24.541286960000001</v>
      </c>
      <c r="G11">
        <f t="shared" si="4"/>
        <v>94.42710000000001</v>
      </c>
      <c r="H11">
        <v>6.0789999999999997</v>
      </c>
      <c r="I11">
        <f t="shared" si="5"/>
        <v>623.31328710000003</v>
      </c>
      <c r="J11">
        <f t="shared" si="6"/>
        <v>40.127479000000001</v>
      </c>
    </row>
    <row r="12" spans="1:10" x14ac:dyDescent="0.25">
      <c r="A12">
        <v>11</v>
      </c>
      <c r="B12">
        <f t="shared" si="0"/>
        <v>-1.1000000000000001</v>
      </c>
      <c r="C12">
        <f t="shared" si="1"/>
        <v>95.788657000000001</v>
      </c>
      <c r="D12">
        <v>3.6563300000000001</v>
      </c>
      <c r="E12">
        <f t="shared" si="2"/>
        <v>591.20759100400005</v>
      </c>
      <c r="F12">
        <f t="shared" si="3"/>
        <v>24.541286960000001</v>
      </c>
      <c r="G12">
        <f t="shared" si="4"/>
        <v>93.819200000000009</v>
      </c>
      <c r="H12">
        <v>6.0789999999999997</v>
      </c>
      <c r="I12">
        <f t="shared" si="5"/>
        <v>619.30053920000012</v>
      </c>
      <c r="J12">
        <f t="shared" si="6"/>
        <v>40.127479000000001</v>
      </c>
    </row>
    <row r="13" spans="1:10" x14ac:dyDescent="0.25">
      <c r="A13">
        <v>12</v>
      </c>
      <c r="B13">
        <f t="shared" si="0"/>
        <v>-1.2</v>
      </c>
      <c r="C13">
        <f t="shared" si="1"/>
        <v>95.423023999999998</v>
      </c>
      <c r="D13">
        <v>3.6563300000000001</v>
      </c>
      <c r="E13">
        <f t="shared" si="2"/>
        <v>588.95090412800005</v>
      </c>
      <c r="F13">
        <f t="shared" si="3"/>
        <v>24.541286960000001</v>
      </c>
      <c r="G13">
        <f t="shared" si="4"/>
        <v>93.211300000000008</v>
      </c>
      <c r="H13">
        <v>6.0789999999999997</v>
      </c>
      <c r="I13">
        <f t="shared" si="5"/>
        <v>615.28779130000009</v>
      </c>
      <c r="J13">
        <f t="shared" si="6"/>
        <v>40.127479000000001</v>
      </c>
    </row>
    <row r="14" spans="1:10" x14ac:dyDescent="0.25">
      <c r="A14">
        <v>13</v>
      </c>
      <c r="B14">
        <f t="shared" si="0"/>
        <v>-1.3</v>
      </c>
      <c r="C14">
        <f t="shared" si="1"/>
        <v>95.057390999999996</v>
      </c>
      <c r="D14">
        <v>3.6563300000000001</v>
      </c>
      <c r="E14">
        <f t="shared" si="2"/>
        <v>586.69421725200004</v>
      </c>
      <c r="F14">
        <f t="shared" si="3"/>
        <v>24.541286960000001</v>
      </c>
      <c r="G14">
        <f t="shared" si="4"/>
        <v>92.603400000000008</v>
      </c>
      <c r="H14">
        <v>6.0789999999999997</v>
      </c>
      <c r="I14">
        <f t="shared" si="5"/>
        <v>611.27504340000007</v>
      </c>
      <c r="J14">
        <f t="shared" si="6"/>
        <v>40.127479000000001</v>
      </c>
    </row>
    <row r="15" spans="1:10" x14ac:dyDescent="0.25">
      <c r="A15">
        <v>14</v>
      </c>
      <c r="B15">
        <f t="shared" si="0"/>
        <v>-1.4</v>
      </c>
      <c r="C15">
        <f t="shared" si="1"/>
        <v>94.691757999999993</v>
      </c>
      <c r="D15">
        <v>3.6563300000000001</v>
      </c>
      <c r="E15">
        <f t="shared" si="2"/>
        <v>584.43753037600004</v>
      </c>
      <c r="F15">
        <f t="shared" si="3"/>
        <v>24.541286960000001</v>
      </c>
      <c r="G15">
        <f t="shared" si="4"/>
        <v>91.995500000000007</v>
      </c>
      <c r="H15">
        <v>6.0789999999999997</v>
      </c>
      <c r="I15">
        <f t="shared" si="5"/>
        <v>607.26229550000005</v>
      </c>
      <c r="J15">
        <f t="shared" si="6"/>
        <v>40.127479000000001</v>
      </c>
    </row>
    <row r="16" spans="1:10" x14ac:dyDescent="0.25">
      <c r="A16">
        <v>15</v>
      </c>
      <c r="B16">
        <f t="shared" si="0"/>
        <v>-1.5</v>
      </c>
      <c r="C16">
        <f t="shared" si="1"/>
        <v>94.326125000000005</v>
      </c>
      <c r="D16">
        <v>3.6563300000000001</v>
      </c>
      <c r="E16">
        <f t="shared" si="2"/>
        <v>582.18084350000004</v>
      </c>
      <c r="F16">
        <f t="shared" si="3"/>
        <v>24.541286960000001</v>
      </c>
      <c r="G16">
        <f t="shared" si="4"/>
        <v>91.387600000000006</v>
      </c>
      <c r="H16">
        <v>6.0789999999999997</v>
      </c>
      <c r="I16">
        <f t="shared" si="5"/>
        <v>603.24954760000003</v>
      </c>
      <c r="J16">
        <f t="shared" si="6"/>
        <v>40.127479000000001</v>
      </c>
    </row>
    <row r="17" spans="1:10" x14ac:dyDescent="0.25">
      <c r="A17">
        <v>16</v>
      </c>
      <c r="B17">
        <f t="shared" si="0"/>
        <v>-1.6</v>
      </c>
      <c r="C17">
        <f t="shared" si="1"/>
        <v>93.960492000000002</v>
      </c>
      <c r="D17">
        <v>3.6563300000000001</v>
      </c>
      <c r="E17">
        <f t="shared" si="2"/>
        <v>579.92415662400003</v>
      </c>
      <c r="F17">
        <f t="shared" si="3"/>
        <v>24.541286960000001</v>
      </c>
      <c r="G17">
        <f t="shared" si="4"/>
        <v>90.779700000000005</v>
      </c>
      <c r="H17">
        <v>6.0789999999999997</v>
      </c>
      <c r="I17">
        <f t="shared" si="5"/>
        <v>599.23679970000012</v>
      </c>
      <c r="J17">
        <f t="shared" si="6"/>
        <v>40.127479000000001</v>
      </c>
    </row>
    <row r="18" spans="1:10" x14ac:dyDescent="0.25">
      <c r="A18">
        <v>17</v>
      </c>
      <c r="B18">
        <f t="shared" si="0"/>
        <v>-1.7</v>
      </c>
      <c r="C18">
        <f t="shared" si="1"/>
        <v>93.594859</v>
      </c>
      <c r="D18">
        <v>3.6563300000000001</v>
      </c>
      <c r="E18">
        <f t="shared" si="2"/>
        <v>577.66746974800003</v>
      </c>
      <c r="F18">
        <f t="shared" si="3"/>
        <v>24.541286960000001</v>
      </c>
      <c r="G18">
        <f t="shared" si="4"/>
        <v>90.171800000000005</v>
      </c>
      <c r="H18">
        <v>6.0789999999999997</v>
      </c>
      <c r="I18">
        <f t="shared" si="5"/>
        <v>595.22405179999998</v>
      </c>
      <c r="J18">
        <f t="shared" si="6"/>
        <v>40.127479000000001</v>
      </c>
    </row>
    <row r="19" spans="1:10" x14ac:dyDescent="0.25">
      <c r="A19">
        <v>18</v>
      </c>
      <c r="B19">
        <f t="shared" si="0"/>
        <v>-1.8</v>
      </c>
      <c r="C19">
        <f t="shared" si="1"/>
        <v>93.229225999999997</v>
      </c>
      <c r="D19">
        <v>3.6563300000000001</v>
      </c>
      <c r="E19">
        <f t="shared" si="2"/>
        <v>575.41078287200003</v>
      </c>
      <c r="F19">
        <f t="shared" si="3"/>
        <v>24.541286960000001</v>
      </c>
      <c r="G19">
        <f t="shared" si="4"/>
        <v>89.563900000000004</v>
      </c>
      <c r="H19">
        <v>6.0789999999999997</v>
      </c>
      <c r="I19">
        <f t="shared" si="5"/>
        <v>591.21130390000008</v>
      </c>
      <c r="J19">
        <f t="shared" si="6"/>
        <v>40.127479000000001</v>
      </c>
    </row>
    <row r="20" spans="1:10" x14ac:dyDescent="0.25">
      <c r="A20">
        <v>19</v>
      </c>
      <c r="B20">
        <f t="shared" si="0"/>
        <v>-1.9</v>
      </c>
      <c r="C20">
        <f t="shared" si="1"/>
        <v>92.863592999999995</v>
      </c>
      <c r="D20">
        <v>3.6563300000000001</v>
      </c>
      <c r="E20">
        <f t="shared" si="2"/>
        <v>573.15409599600002</v>
      </c>
      <c r="F20">
        <f t="shared" si="3"/>
        <v>24.541286960000001</v>
      </c>
      <c r="G20">
        <f t="shared" si="4"/>
        <v>88.956000000000003</v>
      </c>
      <c r="H20">
        <v>6.0789999999999997</v>
      </c>
      <c r="I20">
        <f t="shared" si="5"/>
        <v>587.19855600000005</v>
      </c>
      <c r="J20">
        <f t="shared" si="6"/>
        <v>40.127479000000001</v>
      </c>
    </row>
    <row r="21" spans="1:10" x14ac:dyDescent="0.25">
      <c r="A21">
        <v>20</v>
      </c>
      <c r="B21">
        <f t="shared" si="0"/>
        <v>-2</v>
      </c>
      <c r="C21">
        <f t="shared" si="1"/>
        <v>92.497960000000006</v>
      </c>
      <c r="D21">
        <v>3.6563300000000001</v>
      </c>
      <c r="E21">
        <f t="shared" si="2"/>
        <v>570.89740912000002</v>
      </c>
      <c r="F21">
        <f t="shared" si="3"/>
        <v>24.541286960000001</v>
      </c>
      <c r="G21">
        <f t="shared" si="4"/>
        <v>88.348100000000002</v>
      </c>
      <c r="H21">
        <v>6.0789999999999997</v>
      </c>
      <c r="I21">
        <f t="shared" si="5"/>
        <v>583.18580810000003</v>
      </c>
      <c r="J21">
        <f t="shared" si="6"/>
        <v>40.127479000000001</v>
      </c>
    </row>
    <row r="22" spans="1:10" x14ac:dyDescent="0.25">
      <c r="A22">
        <v>21</v>
      </c>
      <c r="B22">
        <f t="shared" si="0"/>
        <v>-2.1</v>
      </c>
      <c r="C22">
        <f t="shared" si="1"/>
        <v>92.132327000000004</v>
      </c>
      <c r="D22">
        <v>3.6563300000000001</v>
      </c>
      <c r="E22">
        <f t="shared" si="2"/>
        <v>568.64072224400002</v>
      </c>
      <c r="F22">
        <f t="shared" si="3"/>
        <v>24.541286960000001</v>
      </c>
      <c r="G22">
        <f t="shared" si="4"/>
        <v>87.740200000000002</v>
      </c>
      <c r="H22">
        <v>6.0789999999999997</v>
      </c>
      <c r="I22">
        <f t="shared" si="5"/>
        <v>579.17306020000001</v>
      </c>
      <c r="J22">
        <f t="shared" si="6"/>
        <v>40.127479000000001</v>
      </c>
    </row>
    <row r="23" spans="1:10" x14ac:dyDescent="0.25">
      <c r="A23">
        <v>22</v>
      </c>
      <c r="B23">
        <f t="shared" si="0"/>
        <v>-2.2000000000000002</v>
      </c>
      <c r="C23">
        <f t="shared" si="1"/>
        <v>91.766694000000001</v>
      </c>
      <c r="D23">
        <v>3.6563300000000001</v>
      </c>
      <c r="E23">
        <f t="shared" si="2"/>
        <v>566.38403536800001</v>
      </c>
      <c r="F23">
        <f t="shared" si="3"/>
        <v>24.541286960000001</v>
      </c>
      <c r="G23">
        <f t="shared" si="4"/>
        <v>87.132300000000001</v>
      </c>
      <c r="H23">
        <v>6.0789999999999997</v>
      </c>
      <c r="I23">
        <f t="shared" si="5"/>
        <v>575.16031229999999</v>
      </c>
      <c r="J23">
        <f t="shared" si="6"/>
        <v>40.127479000000001</v>
      </c>
    </row>
    <row r="24" spans="1:10" x14ac:dyDescent="0.25">
      <c r="A24">
        <v>23</v>
      </c>
      <c r="B24">
        <f t="shared" si="0"/>
        <v>-2.2999999999999998</v>
      </c>
      <c r="C24">
        <f t="shared" si="1"/>
        <v>91.401060999999999</v>
      </c>
      <c r="D24">
        <v>3.6563300000000001</v>
      </c>
      <c r="E24">
        <f t="shared" si="2"/>
        <v>564.12734849200001</v>
      </c>
      <c r="F24">
        <f t="shared" si="3"/>
        <v>24.541286960000001</v>
      </c>
      <c r="G24">
        <f t="shared" si="4"/>
        <v>86.5244</v>
      </c>
      <c r="H24">
        <v>6.0789999999999997</v>
      </c>
      <c r="I24">
        <f t="shared" si="5"/>
        <v>571.14756440000008</v>
      </c>
      <c r="J24">
        <f t="shared" si="6"/>
        <v>40.127479000000001</v>
      </c>
    </row>
    <row r="25" spans="1:10" x14ac:dyDescent="0.25">
      <c r="A25">
        <v>24</v>
      </c>
      <c r="B25">
        <f t="shared" si="0"/>
        <v>-2.4</v>
      </c>
      <c r="C25">
        <f t="shared" si="1"/>
        <v>91.035427999999996</v>
      </c>
      <c r="D25">
        <v>3.6563300000000001</v>
      </c>
      <c r="E25">
        <f t="shared" si="2"/>
        <v>561.87066161600001</v>
      </c>
      <c r="F25">
        <f t="shared" si="3"/>
        <v>24.541286960000001</v>
      </c>
      <c r="G25">
        <f t="shared" si="4"/>
        <v>85.916499999999999</v>
      </c>
      <c r="H25">
        <v>6.0789999999999997</v>
      </c>
      <c r="I25">
        <f t="shared" si="5"/>
        <v>567.13481649999994</v>
      </c>
      <c r="J25">
        <f t="shared" si="6"/>
        <v>40.127479000000001</v>
      </c>
    </row>
    <row r="26" spans="1:10" x14ac:dyDescent="0.25">
      <c r="A26">
        <v>25</v>
      </c>
      <c r="B26">
        <f t="shared" si="0"/>
        <v>-2.5</v>
      </c>
      <c r="C26">
        <f t="shared" si="1"/>
        <v>90.669794999999993</v>
      </c>
      <c r="D26">
        <v>3.6563300000000001</v>
      </c>
      <c r="E26">
        <f t="shared" si="2"/>
        <v>559.61397474</v>
      </c>
      <c r="F26">
        <f t="shared" si="3"/>
        <v>24.541286960000001</v>
      </c>
      <c r="G26">
        <f t="shared" si="4"/>
        <v>85.308599999999998</v>
      </c>
      <c r="H26">
        <v>6.0789999999999997</v>
      </c>
      <c r="I26">
        <f t="shared" si="5"/>
        <v>563.12206860000003</v>
      </c>
      <c r="J26">
        <f t="shared" si="6"/>
        <v>40.127479000000001</v>
      </c>
    </row>
    <row r="27" spans="1:10" x14ac:dyDescent="0.25">
      <c r="A27">
        <v>26</v>
      </c>
      <c r="B27">
        <f t="shared" si="0"/>
        <v>-2.6</v>
      </c>
      <c r="C27">
        <f>(66.388/ABS(B27))+64.849</f>
        <v>90.38284615384616</v>
      </c>
      <c r="D27">
        <f>66.388/(B27^2)</f>
        <v>9.8207100591715975</v>
      </c>
      <c r="E27">
        <f t="shared" si="2"/>
        <v>557.84292646153858</v>
      </c>
      <c r="F27">
        <f t="shared" si="3"/>
        <v>65.916605917159771</v>
      </c>
      <c r="G27">
        <f t="shared" si="4"/>
        <v>84.700699999999998</v>
      </c>
      <c r="H27">
        <v>6.0789999999999997</v>
      </c>
      <c r="I27">
        <f t="shared" si="5"/>
        <v>559.10932070000001</v>
      </c>
      <c r="J27">
        <f t="shared" si="6"/>
        <v>40.127479000000001</v>
      </c>
    </row>
    <row r="28" spans="1:10" x14ac:dyDescent="0.25">
      <c r="A28">
        <v>27</v>
      </c>
      <c r="B28">
        <f t="shared" si="0"/>
        <v>-2.7</v>
      </c>
      <c r="C28">
        <f t="shared" ref="C28:C89" si="7">(66.388/ABS(B28))+64.849</f>
        <v>89.437148148148154</v>
      </c>
      <c r="D28">
        <f t="shared" ref="D28:D89" si="8">66.388/(B28^2)</f>
        <v>9.1067215363511647</v>
      </c>
      <c r="E28">
        <f t="shared" si="2"/>
        <v>552.00607837037046</v>
      </c>
      <c r="F28">
        <f t="shared" si="3"/>
        <v>61.124314951989021</v>
      </c>
      <c r="G28">
        <f t="shared" si="4"/>
        <v>84.092800000000011</v>
      </c>
      <c r="H28">
        <v>6.0789999999999997</v>
      </c>
      <c r="I28">
        <f t="shared" si="5"/>
        <v>555.0965728000001</v>
      </c>
      <c r="J28">
        <f t="shared" si="6"/>
        <v>40.127479000000001</v>
      </c>
    </row>
    <row r="29" spans="1:10" x14ac:dyDescent="0.25">
      <c r="A29">
        <v>28</v>
      </c>
      <c r="B29">
        <f t="shared" si="0"/>
        <v>-2.8</v>
      </c>
      <c r="C29">
        <f t="shared" si="7"/>
        <v>88.559000000000012</v>
      </c>
      <c r="D29">
        <f t="shared" si="8"/>
        <v>8.4678571428571452</v>
      </c>
      <c r="E29">
        <f t="shared" si="2"/>
        <v>546.58614800000009</v>
      </c>
      <c r="F29">
        <f t="shared" si="3"/>
        <v>56.836257142857164</v>
      </c>
      <c r="G29">
        <f t="shared" si="4"/>
        <v>83.48490000000001</v>
      </c>
      <c r="H29">
        <v>6.0789999999999997</v>
      </c>
      <c r="I29">
        <f t="shared" si="5"/>
        <v>551.08382490000008</v>
      </c>
      <c r="J29">
        <f t="shared" si="6"/>
        <v>40.127479000000001</v>
      </c>
    </row>
    <row r="30" spans="1:10" x14ac:dyDescent="0.25">
      <c r="A30">
        <v>29</v>
      </c>
      <c r="B30">
        <f t="shared" si="0"/>
        <v>-2.9</v>
      </c>
      <c r="C30">
        <f t="shared" si="7"/>
        <v>87.741413793103447</v>
      </c>
      <c r="D30">
        <f t="shared" si="8"/>
        <v>7.8939357907253278</v>
      </c>
      <c r="E30">
        <f t="shared" si="2"/>
        <v>541.54000593103456</v>
      </c>
      <c r="F30">
        <f t="shared" si="3"/>
        <v>52.984097027348405</v>
      </c>
      <c r="G30">
        <f t="shared" si="4"/>
        <v>82.87700000000001</v>
      </c>
      <c r="H30">
        <v>6.0789999999999997</v>
      </c>
      <c r="I30">
        <f t="shared" si="5"/>
        <v>547.07107700000006</v>
      </c>
      <c r="J30">
        <f t="shared" si="6"/>
        <v>40.127479000000001</v>
      </c>
    </row>
    <row r="31" spans="1:10" x14ac:dyDescent="0.25">
      <c r="A31">
        <v>30</v>
      </c>
      <c r="B31">
        <f t="shared" si="0"/>
        <v>-3</v>
      </c>
      <c r="C31">
        <f t="shared" si="7"/>
        <v>86.978333333333339</v>
      </c>
      <c r="D31">
        <f t="shared" si="8"/>
        <v>7.376444444444445</v>
      </c>
      <c r="E31">
        <f t="shared" si="2"/>
        <v>536.83027333333337</v>
      </c>
      <c r="F31">
        <f t="shared" si="3"/>
        <v>49.510695111111119</v>
      </c>
      <c r="G31">
        <f t="shared" si="4"/>
        <v>82.269100000000009</v>
      </c>
      <c r="H31">
        <v>6.0789999999999997</v>
      </c>
      <c r="I31">
        <f t="shared" si="5"/>
        <v>543.05832910000004</v>
      </c>
      <c r="J31">
        <f t="shared" si="6"/>
        <v>40.127479000000001</v>
      </c>
    </row>
    <row r="32" spans="1:10" x14ac:dyDescent="0.25">
      <c r="A32">
        <v>31</v>
      </c>
      <c r="B32">
        <f t="shared" si="0"/>
        <v>-3.1</v>
      </c>
      <c r="C32">
        <f t="shared" si="7"/>
        <v>86.264483870967751</v>
      </c>
      <c r="D32">
        <f t="shared" si="8"/>
        <v>6.9082206035379805</v>
      </c>
      <c r="E32">
        <f t="shared" si="2"/>
        <v>532.42439445161301</v>
      </c>
      <c r="F32">
        <f t="shared" si="3"/>
        <v>46.367976690946925</v>
      </c>
      <c r="G32">
        <f t="shared" si="4"/>
        <v>81.661200000000008</v>
      </c>
      <c r="H32">
        <v>6.0789999999999997</v>
      </c>
      <c r="I32">
        <f t="shared" si="5"/>
        <v>539.04558120000013</v>
      </c>
      <c r="J32">
        <f t="shared" si="6"/>
        <v>40.127479000000001</v>
      </c>
    </row>
    <row r="33" spans="1:10" x14ac:dyDescent="0.25">
      <c r="A33">
        <v>32</v>
      </c>
      <c r="B33">
        <f t="shared" si="0"/>
        <v>-3.2</v>
      </c>
      <c r="C33">
        <f t="shared" si="7"/>
        <v>85.595250000000007</v>
      </c>
      <c r="D33">
        <f t="shared" si="8"/>
        <v>6.4832031249999993</v>
      </c>
      <c r="E33">
        <f t="shared" si="2"/>
        <v>528.29388300000016</v>
      </c>
      <c r="F33">
        <f t="shared" si="3"/>
        <v>43.515259374999999</v>
      </c>
      <c r="G33">
        <f t="shared" si="4"/>
        <v>81.053300000000007</v>
      </c>
      <c r="H33">
        <v>6.0789999999999997</v>
      </c>
      <c r="I33">
        <f t="shared" si="5"/>
        <v>535.03283330000011</v>
      </c>
      <c r="J33">
        <f t="shared" si="6"/>
        <v>40.127479000000001</v>
      </c>
    </row>
    <row r="34" spans="1:10" x14ac:dyDescent="0.25">
      <c r="A34">
        <v>33</v>
      </c>
      <c r="B34">
        <f t="shared" si="0"/>
        <v>-3.3</v>
      </c>
      <c r="C34">
        <f t="shared" si="7"/>
        <v>84.966575757575768</v>
      </c>
      <c r="D34">
        <f t="shared" si="8"/>
        <v>6.0962350780532608</v>
      </c>
      <c r="E34">
        <f t="shared" si="2"/>
        <v>524.41370557575772</v>
      </c>
      <c r="F34">
        <f t="shared" si="3"/>
        <v>40.917929843893489</v>
      </c>
      <c r="G34">
        <f t="shared" si="4"/>
        <v>80.445400000000006</v>
      </c>
      <c r="H34">
        <f>248/(B34^2)</f>
        <v>22.77318640955005</v>
      </c>
      <c r="I34">
        <f t="shared" si="5"/>
        <v>531.02008540000008</v>
      </c>
      <c r="J34">
        <f t="shared" si="6"/>
        <v>150.32580348943989</v>
      </c>
    </row>
    <row r="35" spans="1:10" x14ac:dyDescent="0.25">
      <c r="A35">
        <v>34</v>
      </c>
      <c r="B35">
        <f t="shared" si="0"/>
        <v>-3.4</v>
      </c>
      <c r="C35">
        <f t="shared" si="7"/>
        <v>84.374882352941185</v>
      </c>
      <c r="D35">
        <f t="shared" si="8"/>
        <v>5.7429065743944649</v>
      </c>
      <c r="E35">
        <f t="shared" si="2"/>
        <v>520.76177388235305</v>
      </c>
      <c r="F35">
        <f t="shared" si="3"/>
        <v>38.546388927335649</v>
      </c>
      <c r="G35">
        <f t="shared" ref="G35:G66" si="9">(248.713/ABS(B35))+6.734</f>
        <v>79.884882352941176</v>
      </c>
      <c r="H35">
        <f t="shared" ref="H35:H89" si="10">248/(B35^2)</f>
        <v>21.453287197231838</v>
      </c>
      <c r="I35">
        <f t="shared" si="5"/>
        <v>527.32010841176475</v>
      </c>
      <c r="J35">
        <f t="shared" si="6"/>
        <v>141.61314878892736</v>
      </c>
    </row>
    <row r="36" spans="1:10" x14ac:dyDescent="0.25">
      <c r="A36">
        <v>35</v>
      </c>
      <c r="B36">
        <f t="shared" si="0"/>
        <v>-3.5</v>
      </c>
      <c r="C36">
        <f t="shared" si="7"/>
        <v>83.817000000000007</v>
      </c>
      <c r="D36">
        <f t="shared" si="8"/>
        <v>5.4194285714285719</v>
      </c>
      <c r="E36">
        <f t="shared" si="2"/>
        <v>517.31852400000014</v>
      </c>
      <c r="F36">
        <f t="shared" si="3"/>
        <v>36.375204571428583</v>
      </c>
      <c r="G36">
        <f t="shared" si="9"/>
        <v>77.79485714285714</v>
      </c>
      <c r="H36">
        <f t="shared" si="10"/>
        <v>20.244897959183675</v>
      </c>
      <c r="I36">
        <f t="shared" si="5"/>
        <v>513.52385200000003</v>
      </c>
      <c r="J36">
        <f t="shared" si="6"/>
        <v>133.63657142857144</v>
      </c>
    </row>
    <row r="37" spans="1:10" x14ac:dyDescent="0.25">
      <c r="A37">
        <v>36</v>
      </c>
      <c r="B37">
        <f t="shared" si="0"/>
        <v>-3.6</v>
      </c>
      <c r="C37">
        <f t="shared" si="7"/>
        <v>83.290111111111116</v>
      </c>
      <c r="D37">
        <f t="shared" si="8"/>
        <v>5.1225308641975307</v>
      </c>
      <c r="E37">
        <f t="shared" si="2"/>
        <v>514.0665657777779</v>
      </c>
      <c r="F37">
        <f t="shared" si="3"/>
        <v>34.382427160493826</v>
      </c>
      <c r="G37">
        <f t="shared" si="9"/>
        <v>75.820944444444436</v>
      </c>
      <c r="H37">
        <f t="shared" si="10"/>
        <v>19.1358024691358</v>
      </c>
      <c r="I37">
        <f t="shared" si="5"/>
        <v>500.49405427777776</v>
      </c>
      <c r="J37">
        <f t="shared" si="6"/>
        <v>126.31543209876543</v>
      </c>
    </row>
    <row r="38" spans="1:10" x14ac:dyDescent="0.25">
      <c r="A38">
        <v>37</v>
      </c>
      <c r="B38">
        <f t="shared" si="0"/>
        <v>-3.7</v>
      </c>
      <c r="C38">
        <f t="shared" si="7"/>
        <v>82.791702702702707</v>
      </c>
      <c r="D38">
        <f t="shared" si="8"/>
        <v>4.8493791088385683</v>
      </c>
      <c r="E38">
        <f t="shared" si="2"/>
        <v>510.99038908108116</v>
      </c>
      <c r="F38">
        <f t="shared" si="3"/>
        <v>32.549032578524475</v>
      </c>
      <c r="G38">
        <f t="shared" si="9"/>
        <v>73.953729729729716</v>
      </c>
      <c r="H38">
        <f t="shared" si="10"/>
        <v>18.115412710007302</v>
      </c>
      <c r="I38">
        <f t="shared" si="5"/>
        <v>488.16856994594582</v>
      </c>
      <c r="J38">
        <f t="shared" si="6"/>
        <v>119.57983929875822</v>
      </c>
    </row>
    <row r="39" spans="1:10" x14ac:dyDescent="0.25">
      <c r="A39">
        <v>38</v>
      </c>
      <c r="B39">
        <f t="shared" si="0"/>
        <v>-3.8</v>
      </c>
      <c r="C39">
        <f t="shared" si="7"/>
        <v>82.319526315789474</v>
      </c>
      <c r="D39">
        <f t="shared" si="8"/>
        <v>4.5975069252077567</v>
      </c>
      <c r="E39">
        <f t="shared" si="2"/>
        <v>508.07611642105263</v>
      </c>
      <c r="F39">
        <f t="shared" si="3"/>
        <v>30.858466481994466</v>
      </c>
      <c r="G39">
        <f t="shared" si="9"/>
        <v>72.184789473684205</v>
      </c>
      <c r="H39">
        <f t="shared" si="10"/>
        <v>17.174515235457065</v>
      </c>
      <c r="I39">
        <f t="shared" si="5"/>
        <v>476.49179531578949</v>
      </c>
      <c r="J39">
        <f t="shared" si="6"/>
        <v>113.3689750692521</v>
      </c>
    </row>
    <row r="40" spans="1:10" x14ac:dyDescent="0.25">
      <c r="A40">
        <v>39</v>
      </c>
      <c r="B40">
        <f t="shared" si="0"/>
        <v>-3.9</v>
      </c>
      <c r="C40">
        <f t="shared" si="7"/>
        <v>81.871564102564108</v>
      </c>
      <c r="D40">
        <f t="shared" si="8"/>
        <v>4.3647600262984882</v>
      </c>
      <c r="E40">
        <f t="shared" si="2"/>
        <v>505.31129364102571</v>
      </c>
      <c r="F40">
        <f t="shared" si="3"/>
        <v>29.296269296515458</v>
      </c>
      <c r="G40">
        <f t="shared" si="9"/>
        <v>70.506564102564099</v>
      </c>
      <c r="H40">
        <f t="shared" si="10"/>
        <v>16.305062458908615</v>
      </c>
      <c r="I40">
        <f t="shared" si="5"/>
        <v>465.41382964102559</v>
      </c>
      <c r="J40">
        <f t="shared" si="6"/>
        <v>107.62971729125577</v>
      </c>
    </row>
    <row r="41" spans="1:10" x14ac:dyDescent="0.25">
      <c r="A41">
        <v>40</v>
      </c>
      <c r="B41">
        <f t="shared" si="0"/>
        <v>-4</v>
      </c>
      <c r="C41">
        <f t="shared" si="7"/>
        <v>81.445999999999998</v>
      </c>
      <c r="D41">
        <f t="shared" si="8"/>
        <v>4.1492500000000003</v>
      </c>
      <c r="E41">
        <f t="shared" si="2"/>
        <v>502.68471199999999</v>
      </c>
      <c r="F41">
        <f t="shared" si="3"/>
        <v>27.849766000000002</v>
      </c>
      <c r="G41">
        <f t="shared" si="9"/>
        <v>68.91225</v>
      </c>
      <c r="H41">
        <f t="shared" si="10"/>
        <v>15.5</v>
      </c>
      <c r="I41">
        <f t="shared" si="5"/>
        <v>454.88976224999999</v>
      </c>
      <c r="J41">
        <f t="shared" si="6"/>
        <v>102.3155</v>
      </c>
    </row>
    <row r="42" spans="1:10" x14ac:dyDescent="0.25">
      <c r="A42">
        <v>41</v>
      </c>
      <c r="B42">
        <f t="shared" si="0"/>
        <v>-4.0999999999999996</v>
      </c>
      <c r="C42">
        <f t="shared" si="7"/>
        <v>81.041195121951233</v>
      </c>
      <c r="D42">
        <f t="shared" si="8"/>
        <v>3.9493158834027371</v>
      </c>
      <c r="E42">
        <f t="shared" si="2"/>
        <v>500.18625629268308</v>
      </c>
      <c r="F42">
        <f t="shared" si="3"/>
        <v>26.507808209399172</v>
      </c>
      <c r="G42">
        <f t="shared" si="9"/>
        <v>67.395707317073175</v>
      </c>
      <c r="H42">
        <f t="shared" si="10"/>
        <v>14.753123140987508</v>
      </c>
      <c r="I42">
        <f t="shared" si="5"/>
        <v>444.87906400000003</v>
      </c>
      <c r="J42">
        <f t="shared" si="6"/>
        <v>97.385365853658556</v>
      </c>
    </row>
    <row r="43" spans="1:10" x14ac:dyDescent="0.25">
      <c r="A43">
        <v>42</v>
      </c>
      <c r="B43">
        <f t="shared" si="0"/>
        <v>-4.2</v>
      </c>
      <c r="C43">
        <f t="shared" si="7"/>
        <v>80.655666666666676</v>
      </c>
      <c r="D43">
        <f t="shared" si="8"/>
        <v>3.7634920634920639</v>
      </c>
      <c r="E43">
        <f t="shared" si="2"/>
        <v>497.8067746666668</v>
      </c>
      <c r="F43">
        <f t="shared" si="3"/>
        <v>25.260558730158735</v>
      </c>
      <c r="G43">
        <f t="shared" si="9"/>
        <v>65.951380952380944</v>
      </c>
      <c r="H43">
        <f t="shared" si="10"/>
        <v>14.058956916099772</v>
      </c>
      <c r="I43">
        <f t="shared" si="5"/>
        <v>435.34506566666664</v>
      </c>
      <c r="J43">
        <f t="shared" si="6"/>
        <v>92.803174603174597</v>
      </c>
    </row>
    <row r="44" spans="1:10" x14ac:dyDescent="0.25">
      <c r="A44">
        <v>43</v>
      </c>
      <c r="B44">
        <f t="shared" si="0"/>
        <v>-4.3</v>
      </c>
      <c r="C44">
        <f t="shared" si="7"/>
        <v>80.288069767441868</v>
      </c>
      <c r="D44">
        <f t="shared" si="8"/>
        <v>3.5904813412655496</v>
      </c>
      <c r="E44">
        <f t="shared" si="2"/>
        <v>495.53796660465127</v>
      </c>
      <c r="F44">
        <f t="shared" si="3"/>
        <v>24.099310762574369</v>
      </c>
      <c r="G44">
        <f t="shared" si="9"/>
        <v>64.574232558139528</v>
      </c>
      <c r="H44">
        <f t="shared" si="10"/>
        <v>13.41265548945376</v>
      </c>
      <c r="I44">
        <f t="shared" si="5"/>
        <v>426.25450911627905</v>
      </c>
      <c r="J44">
        <f t="shared" si="6"/>
        <v>88.536938885884268</v>
      </c>
    </row>
    <row r="45" spans="1:10" x14ac:dyDescent="0.25">
      <c r="A45">
        <v>44</v>
      </c>
      <c r="B45">
        <f t="shared" si="0"/>
        <v>-4.4000000000000004</v>
      </c>
      <c r="C45">
        <f t="shared" si="7"/>
        <v>79.937181818181827</v>
      </c>
      <c r="D45">
        <f t="shared" si="8"/>
        <v>3.4291322314049584</v>
      </c>
      <c r="E45">
        <f t="shared" si="2"/>
        <v>493.37228618181825</v>
      </c>
      <c r="F45">
        <f t="shared" si="3"/>
        <v>23.016335537190081</v>
      </c>
      <c r="G45">
        <f t="shared" si="9"/>
        <v>63.259681818181811</v>
      </c>
      <c r="H45">
        <f t="shared" si="10"/>
        <v>12.809917355371899</v>
      </c>
      <c r="I45">
        <f t="shared" si="5"/>
        <v>417.57715968181816</v>
      </c>
      <c r="J45">
        <f t="shared" si="6"/>
        <v>84.558264462809916</v>
      </c>
    </row>
    <row r="46" spans="1:10" x14ac:dyDescent="0.25">
      <c r="A46">
        <v>45</v>
      </c>
      <c r="B46">
        <f t="shared" si="0"/>
        <v>-4.5</v>
      </c>
      <c r="C46">
        <f t="shared" si="7"/>
        <v>79.601888888888894</v>
      </c>
      <c r="D46">
        <f t="shared" si="8"/>
        <v>3.2784197530864199</v>
      </c>
      <c r="E46">
        <f t="shared" si="2"/>
        <v>491.30285822222231</v>
      </c>
      <c r="F46">
        <f t="shared" si="3"/>
        <v>22.004753382716054</v>
      </c>
      <c r="G46">
        <f t="shared" si="9"/>
        <v>62.003555555555558</v>
      </c>
      <c r="H46">
        <f t="shared" si="10"/>
        <v>12.246913580246913</v>
      </c>
      <c r="I46">
        <f t="shared" si="5"/>
        <v>409.28547022222222</v>
      </c>
      <c r="J46">
        <f t="shared" si="6"/>
        <v>80.841876543209878</v>
      </c>
    </row>
    <row r="47" spans="1:10" x14ac:dyDescent="0.25">
      <c r="A47">
        <v>46</v>
      </c>
      <c r="B47">
        <f t="shared" si="0"/>
        <v>-4.5999999999999996</v>
      </c>
      <c r="C47">
        <f t="shared" si="7"/>
        <v>79.281173913043489</v>
      </c>
      <c r="D47">
        <f t="shared" si="8"/>
        <v>3.1374291115311919</v>
      </c>
      <c r="E47">
        <f t="shared" si="2"/>
        <v>489.32340539130445</v>
      </c>
      <c r="F47">
        <f t="shared" si="3"/>
        <v>21.058424196597361</v>
      </c>
      <c r="G47">
        <f t="shared" si="9"/>
        <v>60.802043478260877</v>
      </c>
      <c r="H47">
        <f t="shared" si="10"/>
        <v>11.720226843100191</v>
      </c>
      <c r="I47">
        <f t="shared" si="5"/>
        <v>401.35428900000011</v>
      </c>
      <c r="J47">
        <f t="shared" si="6"/>
        <v>77.36521739130437</v>
      </c>
    </row>
    <row r="48" spans="1:10" x14ac:dyDescent="0.25">
      <c r="A48">
        <v>47</v>
      </c>
      <c r="B48">
        <f t="shared" si="0"/>
        <v>-4.7</v>
      </c>
      <c r="C48">
        <f t="shared" si="7"/>
        <v>78.974106382978732</v>
      </c>
      <c r="D48">
        <f t="shared" si="8"/>
        <v>3.005341783612494</v>
      </c>
      <c r="E48">
        <f t="shared" si="2"/>
        <v>487.42818459574482</v>
      </c>
      <c r="F48">
        <f t="shared" si="3"/>
        <v>20.17185405160706</v>
      </c>
      <c r="G48">
        <f t="shared" si="9"/>
        <v>59.651659574468084</v>
      </c>
      <c r="H48">
        <f t="shared" si="10"/>
        <v>11.226799456767766</v>
      </c>
      <c r="I48">
        <f t="shared" si="5"/>
        <v>393.76060485106387</v>
      </c>
      <c r="J48">
        <f t="shared" si="6"/>
        <v>74.108103214124029</v>
      </c>
    </row>
    <row r="49" spans="1:10" x14ac:dyDescent="0.25">
      <c r="A49">
        <v>48</v>
      </c>
      <c r="B49">
        <f t="shared" si="0"/>
        <v>-4.8</v>
      </c>
      <c r="C49">
        <f t="shared" si="7"/>
        <v>78.679833333333335</v>
      </c>
      <c r="D49">
        <f t="shared" si="8"/>
        <v>2.8814236111111113</v>
      </c>
      <c r="E49">
        <f t="shared" si="2"/>
        <v>485.61193133333342</v>
      </c>
      <c r="F49">
        <f t="shared" si="3"/>
        <v>19.34011527777778</v>
      </c>
      <c r="G49">
        <f t="shared" si="9"/>
        <v>58.549208333333333</v>
      </c>
      <c r="H49">
        <f t="shared" si="10"/>
        <v>10.763888888888889</v>
      </c>
      <c r="I49">
        <f t="shared" si="5"/>
        <v>386.48332420833339</v>
      </c>
      <c r="J49">
        <f t="shared" si="6"/>
        <v>71.05243055555556</v>
      </c>
    </row>
    <row r="50" spans="1:10" x14ac:dyDescent="0.25">
      <c r="A50">
        <v>49</v>
      </c>
      <c r="B50">
        <f t="shared" si="0"/>
        <v>-4.9000000000000004</v>
      </c>
      <c r="C50">
        <f t="shared" si="7"/>
        <v>78.397571428571439</v>
      </c>
      <c r="D50">
        <f t="shared" si="8"/>
        <v>2.7650145772594747</v>
      </c>
      <c r="E50">
        <f t="shared" si="2"/>
        <v>483.86981085714297</v>
      </c>
      <c r="F50">
        <f t="shared" si="3"/>
        <v>18.558777842565593</v>
      </c>
      <c r="G50">
        <f t="shared" si="9"/>
        <v>57.491755102040813</v>
      </c>
      <c r="H50">
        <f t="shared" si="10"/>
        <v>10.329029571012077</v>
      </c>
      <c r="I50">
        <f t="shared" si="5"/>
        <v>379.50307542857138</v>
      </c>
      <c r="J50">
        <f t="shared" si="6"/>
        <v>68.181924198250726</v>
      </c>
    </row>
    <row r="51" spans="1:10" x14ac:dyDescent="0.25">
      <c r="A51">
        <v>50</v>
      </c>
      <c r="B51">
        <f t="shared" si="0"/>
        <v>-5</v>
      </c>
      <c r="C51">
        <f t="shared" si="7"/>
        <v>78.12660000000001</v>
      </c>
      <c r="D51">
        <f t="shared" si="8"/>
        <v>2.6555200000000001</v>
      </c>
      <c r="E51">
        <f t="shared" si="2"/>
        <v>482.19737520000012</v>
      </c>
      <c r="F51">
        <f t="shared" si="3"/>
        <v>17.823850240000002</v>
      </c>
      <c r="G51">
        <f t="shared" si="9"/>
        <v>56.476599999999998</v>
      </c>
      <c r="H51">
        <f t="shared" si="10"/>
        <v>9.92</v>
      </c>
      <c r="I51">
        <f t="shared" si="5"/>
        <v>372.80203660000001</v>
      </c>
      <c r="J51">
        <f t="shared" si="6"/>
        <v>65.481920000000002</v>
      </c>
    </row>
    <row r="52" spans="1:10" x14ac:dyDescent="0.25">
      <c r="A52">
        <v>51</v>
      </c>
      <c r="B52">
        <f t="shared" si="0"/>
        <v>-5.0999999999999996</v>
      </c>
      <c r="C52">
        <f t="shared" si="7"/>
        <v>77.866254901960787</v>
      </c>
      <c r="D52">
        <f t="shared" si="8"/>
        <v>2.5524029219530955</v>
      </c>
      <c r="E52">
        <f t="shared" si="2"/>
        <v>480.59052525490199</v>
      </c>
      <c r="F52">
        <f t="shared" si="3"/>
        <v>17.13172841214918</v>
      </c>
      <c r="G52">
        <f t="shared" si="9"/>
        <v>55.501254901960792</v>
      </c>
      <c r="H52">
        <f t="shared" si="10"/>
        <v>9.5347943098808159</v>
      </c>
      <c r="I52">
        <f t="shared" si="5"/>
        <v>366.36378360784323</v>
      </c>
      <c r="J52">
        <f t="shared" si="6"/>
        <v>62.939177239523268</v>
      </c>
    </row>
    <row r="53" spans="1:10" x14ac:dyDescent="0.25">
      <c r="A53">
        <v>52</v>
      </c>
      <c r="B53">
        <f t="shared" si="0"/>
        <v>-5.2</v>
      </c>
      <c r="C53">
        <f t="shared" si="7"/>
        <v>77.615923076923082</v>
      </c>
      <c r="D53">
        <f t="shared" si="8"/>
        <v>2.4551775147928994</v>
      </c>
      <c r="E53">
        <f t="shared" si="2"/>
        <v>479.04547723076928</v>
      </c>
      <c r="F53">
        <f t="shared" si="3"/>
        <v>16.479151479289943</v>
      </c>
      <c r="G53">
        <f t="shared" si="9"/>
        <v>54.563423076923073</v>
      </c>
      <c r="H53">
        <f t="shared" si="10"/>
        <v>9.1715976331360931</v>
      </c>
      <c r="I53">
        <f t="shared" si="5"/>
        <v>360.17315573076917</v>
      </c>
      <c r="J53">
        <f t="shared" si="6"/>
        <v>60.541715976331353</v>
      </c>
    </row>
    <row r="54" spans="1:10" x14ac:dyDescent="0.25">
      <c r="A54">
        <v>53</v>
      </c>
      <c r="B54">
        <f t="shared" si="0"/>
        <v>-5.3</v>
      </c>
      <c r="C54">
        <f t="shared" si="7"/>
        <v>77.375037735849062</v>
      </c>
      <c r="D54">
        <f t="shared" si="8"/>
        <v>2.3634033463866149</v>
      </c>
      <c r="E54">
        <f t="shared" si="2"/>
        <v>477.55873290566046</v>
      </c>
      <c r="F54">
        <f t="shared" si="3"/>
        <v>15.86316326094696</v>
      </c>
      <c r="G54">
        <f t="shared" si="9"/>
        <v>53.660981132075477</v>
      </c>
      <c r="H54">
        <f t="shared" si="10"/>
        <v>8.8287646849412607</v>
      </c>
      <c r="I54">
        <f t="shared" si="5"/>
        <v>354.21613645283026</v>
      </c>
      <c r="J54">
        <f t="shared" si="6"/>
        <v>58.278675685297266</v>
      </c>
    </row>
    <row r="55" spans="1:10" x14ac:dyDescent="0.25">
      <c r="A55">
        <v>54</v>
      </c>
      <c r="B55">
        <f t="shared" si="0"/>
        <v>-5.4</v>
      </c>
      <c r="C55">
        <f t="shared" si="7"/>
        <v>77.143074074074079</v>
      </c>
      <c r="D55">
        <f t="shared" si="8"/>
        <v>2.2766803840877912</v>
      </c>
      <c r="E55">
        <f t="shared" si="2"/>
        <v>476.12705318518528</v>
      </c>
      <c r="F55">
        <f t="shared" si="3"/>
        <v>15.281078737997255</v>
      </c>
      <c r="G55">
        <f t="shared" si="9"/>
        <v>52.791962962962963</v>
      </c>
      <c r="H55">
        <f t="shared" si="10"/>
        <v>8.5048010973936883</v>
      </c>
      <c r="I55">
        <f t="shared" si="5"/>
        <v>348.47974751851848</v>
      </c>
      <c r="J55">
        <f t="shared" si="6"/>
        <v>56.140192043895738</v>
      </c>
    </row>
    <row r="56" spans="1:10" x14ac:dyDescent="0.25">
      <c r="A56">
        <v>55</v>
      </c>
      <c r="B56">
        <f t="shared" si="0"/>
        <v>-5.5</v>
      </c>
      <c r="C56">
        <f t="shared" si="7"/>
        <v>76.919545454545457</v>
      </c>
      <c r="D56">
        <f t="shared" si="8"/>
        <v>2.1946446280991738</v>
      </c>
      <c r="E56">
        <f t="shared" si="2"/>
        <v>474.74743454545461</v>
      </c>
      <c r="F56">
        <f t="shared" si="3"/>
        <v>14.730454743801655</v>
      </c>
      <c r="G56">
        <f t="shared" si="9"/>
        <v>51.954545454545453</v>
      </c>
      <c r="H56">
        <f t="shared" si="10"/>
        <v>8.1983471074380159</v>
      </c>
      <c r="I56">
        <f t="shared" si="5"/>
        <v>342.95195454545456</v>
      </c>
      <c r="J56">
        <f t="shared" si="6"/>
        <v>54.11728925619834</v>
      </c>
    </row>
    <row r="57" spans="1:10" x14ac:dyDescent="0.25">
      <c r="A57">
        <v>56</v>
      </c>
      <c r="B57">
        <f t="shared" si="0"/>
        <v>-5.6</v>
      </c>
      <c r="C57">
        <f t="shared" si="7"/>
        <v>76.704000000000008</v>
      </c>
      <c r="D57">
        <f t="shared" si="8"/>
        <v>2.1169642857142863</v>
      </c>
      <c r="E57">
        <f t="shared" si="2"/>
        <v>473.41708800000009</v>
      </c>
      <c r="F57">
        <f t="shared" si="3"/>
        <v>14.209064285714291</v>
      </c>
      <c r="G57">
        <f t="shared" si="9"/>
        <v>51.147035714285721</v>
      </c>
      <c r="H57">
        <f t="shared" si="10"/>
        <v>7.9081632653061238</v>
      </c>
      <c r="I57">
        <f t="shared" si="5"/>
        <v>337.62158275000002</v>
      </c>
      <c r="J57">
        <f t="shared" si="6"/>
        <v>52.201785714285727</v>
      </c>
    </row>
    <row r="58" spans="1:10" x14ac:dyDescent="0.25">
      <c r="A58">
        <v>57</v>
      </c>
      <c r="B58">
        <f t="shared" si="0"/>
        <v>-5.7</v>
      </c>
      <c r="C58">
        <f t="shared" si="7"/>
        <v>76.496017543859651</v>
      </c>
      <c r="D58">
        <f t="shared" si="8"/>
        <v>2.0433364112034473</v>
      </c>
      <c r="E58">
        <f t="shared" si="2"/>
        <v>472.13342028070178</v>
      </c>
      <c r="F58">
        <f t="shared" si="3"/>
        <v>13.714873991997541</v>
      </c>
      <c r="G58">
        <f t="shared" si="9"/>
        <v>50.367859649122806</v>
      </c>
      <c r="H58">
        <f t="shared" si="10"/>
        <v>7.6331178824253616</v>
      </c>
      <c r="I58">
        <f t="shared" si="5"/>
        <v>332.47824154385961</v>
      </c>
      <c r="J58">
        <f t="shared" si="6"/>
        <v>50.38621114188981</v>
      </c>
    </row>
    <row r="59" spans="1:10" x14ac:dyDescent="0.25">
      <c r="A59">
        <v>58</v>
      </c>
      <c r="B59">
        <f t="shared" si="0"/>
        <v>-5.8</v>
      </c>
      <c r="C59">
        <f t="shared" si="7"/>
        <v>76.295206896551733</v>
      </c>
      <c r="D59">
        <f t="shared" si="8"/>
        <v>1.973483947681332</v>
      </c>
      <c r="E59">
        <f t="shared" si="2"/>
        <v>470.89401696551738</v>
      </c>
      <c r="F59">
        <f t="shared" si="3"/>
        <v>13.246024256837101</v>
      </c>
      <c r="G59">
        <f t="shared" si="9"/>
        <v>49.61555172413793</v>
      </c>
      <c r="H59">
        <f t="shared" si="10"/>
        <v>7.3721759809750296</v>
      </c>
      <c r="I59">
        <f t="shared" si="5"/>
        <v>327.51225693103447</v>
      </c>
      <c r="J59">
        <f t="shared" si="6"/>
        <v>48.663733650416169</v>
      </c>
    </row>
    <row r="60" spans="1:10" x14ac:dyDescent="0.25">
      <c r="A60">
        <v>59</v>
      </c>
      <c r="B60">
        <f t="shared" si="0"/>
        <v>-5.9</v>
      </c>
      <c r="C60">
        <f>(66.388/ABS(B60))+64.849</f>
        <v>76.101203389830516</v>
      </c>
      <c r="D60">
        <f t="shared" si="8"/>
        <v>1.9071531169204252</v>
      </c>
      <c r="E60">
        <f t="shared" si="2"/>
        <v>469.69662732203398</v>
      </c>
      <c r="F60">
        <f t="shared" si="3"/>
        <v>12.800811720769893</v>
      </c>
      <c r="G60">
        <f t="shared" si="9"/>
        <v>48.888745762711864</v>
      </c>
      <c r="H60">
        <f t="shared" si="10"/>
        <v>7.1243895432347024</v>
      </c>
      <c r="I60">
        <f t="shared" si="5"/>
        <v>322.71461077966103</v>
      </c>
      <c r="J60">
        <f t="shared" si="6"/>
        <v>47.028095374892267</v>
      </c>
    </row>
    <row r="61" spans="1:10" x14ac:dyDescent="0.25">
      <c r="A61">
        <v>60</v>
      </c>
      <c r="B61">
        <f t="shared" si="0"/>
        <v>-6</v>
      </c>
      <c r="C61">
        <f t="shared" si="7"/>
        <v>75.913666666666671</v>
      </c>
      <c r="D61">
        <f t="shared" si="8"/>
        <v>1.8441111111111113</v>
      </c>
      <c r="E61">
        <f t="shared" si="2"/>
        <v>468.53915066666673</v>
      </c>
      <c r="F61">
        <f t="shared" si="3"/>
        <v>12.37767377777778</v>
      </c>
      <c r="G61">
        <f t="shared" si="9"/>
        <v>48.186166666666665</v>
      </c>
      <c r="H61">
        <f t="shared" si="10"/>
        <v>6.8888888888888893</v>
      </c>
      <c r="I61">
        <f t="shared" si="5"/>
        <v>318.07688616666667</v>
      </c>
      <c r="J61">
        <f t="shared" si="6"/>
        <v>45.473555555555556</v>
      </c>
    </row>
    <row r="62" spans="1:10" x14ac:dyDescent="0.25">
      <c r="A62">
        <v>61</v>
      </c>
      <c r="B62">
        <f t="shared" si="0"/>
        <v>-6.1</v>
      </c>
      <c r="C62">
        <f t="shared" si="7"/>
        <v>75.732278688524588</v>
      </c>
      <c r="D62">
        <f t="shared" si="8"/>
        <v>1.7841440472991137</v>
      </c>
      <c r="E62">
        <f t="shared" si="2"/>
        <v>467.41962406557383</v>
      </c>
      <c r="F62">
        <f t="shared" si="3"/>
        <v>11.975174845471651</v>
      </c>
      <c r="G62">
        <f t="shared" si="9"/>
        <v>47.506622950819676</v>
      </c>
      <c r="H62">
        <f t="shared" si="10"/>
        <v>6.6648750335931215</v>
      </c>
      <c r="I62">
        <f t="shared" si="5"/>
        <v>313.59121809836068</v>
      </c>
      <c r="J62">
        <f t="shared" si="6"/>
        <v>43.994840096748199</v>
      </c>
    </row>
    <row r="63" spans="1:10" x14ac:dyDescent="0.25">
      <c r="A63">
        <v>62</v>
      </c>
      <c r="B63">
        <f t="shared" si="0"/>
        <v>-6.2</v>
      </c>
      <c r="C63">
        <f t="shared" si="7"/>
        <v>75.556741935483871</v>
      </c>
      <c r="D63">
        <f t="shared" si="8"/>
        <v>1.7270551508844951</v>
      </c>
      <c r="E63">
        <f t="shared" si="2"/>
        <v>466.33621122580649</v>
      </c>
      <c r="F63">
        <f t="shared" si="3"/>
        <v>11.591994172736731</v>
      </c>
      <c r="G63">
        <f t="shared" si="9"/>
        <v>46.848999999999997</v>
      </c>
      <c r="H63">
        <f t="shared" si="10"/>
        <v>6.4516129032258061</v>
      </c>
      <c r="I63">
        <f t="shared" si="5"/>
        <v>309.250249</v>
      </c>
      <c r="J63">
        <f t="shared" si="6"/>
        <v>42.587096774193547</v>
      </c>
    </row>
    <row r="64" spans="1:10" x14ac:dyDescent="0.25">
      <c r="A64">
        <v>63</v>
      </c>
      <c r="B64">
        <f t="shared" si="0"/>
        <v>-6.3</v>
      </c>
      <c r="C64">
        <f t="shared" si="7"/>
        <v>75.38677777777778</v>
      </c>
      <c r="D64">
        <f t="shared" si="8"/>
        <v>1.6726631393298061</v>
      </c>
      <c r="E64">
        <f t="shared" si="2"/>
        <v>465.28719244444449</v>
      </c>
      <c r="F64">
        <f t="shared" si="3"/>
        <v>11.22691499118166</v>
      </c>
      <c r="G64">
        <f t="shared" si="9"/>
        <v>46.212253968253968</v>
      </c>
      <c r="H64">
        <f t="shared" si="10"/>
        <v>6.2484252960443438</v>
      </c>
      <c r="I64">
        <f t="shared" si="5"/>
        <v>305.04708844444446</v>
      </c>
      <c r="J64">
        <f t="shared" si="6"/>
        <v>41.245855379188711</v>
      </c>
    </row>
    <row r="65" spans="1:10" x14ac:dyDescent="0.25">
      <c r="A65">
        <v>64</v>
      </c>
      <c r="B65">
        <f t="shared" si="0"/>
        <v>-6.4</v>
      </c>
      <c r="C65">
        <f t="shared" si="7"/>
        <v>75.222125000000005</v>
      </c>
      <c r="D65">
        <f t="shared" si="8"/>
        <v>1.6208007812499998</v>
      </c>
      <c r="E65">
        <f t="shared" si="2"/>
        <v>464.27095550000007</v>
      </c>
      <c r="F65">
        <f t="shared" si="3"/>
        <v>10.87881484375</v>
      </c>
      <c r="G65">
        <f t="shared" si="9"/>
        <v>45.595406249999996</v>
      </c>
      <c r="H65">
        <f t="shared" si="10"/>
        <v>6.0546874999999991</v>
      </c>
      <c r="I65">
        <f t="shared" si="5"/>
        <v>300.97527665625</v>
      </c>
      <c r="J65">
        <f t="shared" si="6"/>
        <v>39.966992187499997</v>
      </c>
    </row>
    <row r="66" spans="1:10" x14ac:dyDescent="0.25">
      <c r="A66">
        <v>65</v>
      </c>
      <c r="B66">
        <f t="shared" si="0"/>
        <v>-6.5</v>
      </c>
      <c r="C66">
        <f t="shared" si="7"/>
        <v>75.062538461538466</v>
      </c>
      <c r="D66">
        <f t="shared" si="8"/>
        <v>1.5713136094674558</v>
      </c>
      <c r="E66">
        <f t="shared" si="2"/>
        <v>463.28598738461545</v>
      </c>
      <c r="F66">
        <f t="shared" si="3"/>
        <v>10.546656946745564</v>
      </c>
      <c r="G66">
        <f t="shared" si="9"/>
        <v>44.997538461538461</v>
      </c>
      <c r="H66">
        <f t="shared" si="10"/>
        <v>5.8698224852071004</v>
      </c>
      <c r="I66">
        <f t="shared" si="5"/>
        <v>297.02875138461542</v>
      </c>
      <c r="J66">
        <f t="shared" si="6"/>
        <v>38.746698224852068</v>
      </c>
    </row>
    <row r="67" spans="1:10" x14ac:dyDescent="0.25">
      <c r="A67">
        <v>66</v>
      </c>
      <c r="B67">
        <f t="shared" ref="B67:B89" si="11">(-A67/10)</f>
        <v>-6.6</v>
      </c>
      <c r="C67">
        <f t="shared" si="7"/>
        <v>74.907787878787886</v>
      </c>
      <c r="D67">
        <f t="shared" si="8"/>
        <v>1.5240587695133152</v>
      </c>
      <c r="E67">
        <f t="shared" ref="E67:E89" si="12">(C67/100)*617.2</f>
        <v>462.3308667878789</v>
      </c>
      <c r="F67">
        <f t="shared" ref="F67:F89" si="13">(D67/100)*671.2</f>
        <v>10.229482460973372</v>
      </c>
      <c r="G67">
        <f t="shared" ref="G67:G89" si="14">(248.713/ABS(B67))+6.734</f>
        <v>44.417787878787884</v>
      </c>
      <c r="H67">
        <f t="shared" si="10"/>
        <v>5.6932966023875125</v>
      </c>
      <c r="I67">
        <f t="shared" ref="I67:I89" si="15">(G67/100)*660.1</f>
        <v>293.20181778787884</v>
      </c>
      <c r="J67">
        <f t="shared" ref="J67:J89" si="16">(H67/100)*660.1</f>
        <v>37.581450872359973</v>
      </c>
    </row>
    <row r="68" spans="1:10" x14ac:dyDescent="0.25">
      <c r="A68">
        <v>67</v>
      </c>
      <c r="B68">
        <f t="shared" si="11"/>
        <v>-6.7</v>
      </c>
      <c r="C68">
        <f t="shared" si="7"/>
        <v>74.757656716417912</v>
      </c>
      <c r="D68">
        <f t="shared" si="8"/>
        <v>1.4789039875250614</v>
      </c>
      <c r="E68">
        <f t="shared" si="12"/>
        <v>461.40425725373137</v>
      </c>
      <c r="F68">
        <f t="shared" si="13"/>
        <v>9.9264035642682131</v>
      </c>
      <c r="G68">
        <f t="shared" si="14"/>
        <v>43.855343283582087</v>
      </c>
      <c r="H68">
        <f t="shared" si="10"/>
        <v>5.5246157273334822</v>
      </c>
      <c r="I68">
        <f t="shared" si="15"/>
        <v>289.48912101492539</v>
      </c>
      <c r="J68">
        <f t="shared" si="16"/>
        <v>36.467988416128321</v>
      </c>
    </row>
    <row r="69" spans="1:10" x14ac:dyDescent="0.25">
      <c r="A69">
        <v>68</v>
      </c>
      <c r="B69">
        <f t="shared" si="11"/>
        <v>-6.8</v>
      </c>
      <c r="C69">
        <f t="shared" si="7"/>
        <v>74.611941176470594</v>
      </c>
      <c r="D69">
        <f t="shared" si="8"/>
        <v>1.4357266435986162</v>
      </c>
      <c r="E69">
        <f t="shared" si="12"/>
        <v>460.50490094117657</v>
      </c>
      <c r="F69">
        <f t="shared" si="13"/>
        <v>9.6365972318339121</v>
      </c>
      <c r="G69">
        <f t="shared" si="14"/>
        <v>43.309441176470592</v>
      </c>
      <c r="H69">
        <f t="shared" si="10"/>
        <v>5.3633217993079594</v>
      </c>
      <c r="I69">
        <f t="shared" si="15"/>
        <v>285.88562120588239</v>
      </c>
      <c r="J69">
        <f t="shared" si="16"/>
        <v>35.40328719723184</v>
      </c>
    </row>
    <row r="70" spans="1:10" x14ac:dyDescent="0.25">
      <c r="A70">
        <v>69</v>
      </c>
      <c r="B70">
        <f t="shared" si="11"/>
        <v>-6.9</v>
      </c>
      <c r="C70">
        <f t="shared" si="7"/>
        <v>74.470449275362327</v>
      </c>
      <c r="D70">
        <f t="shared" si="8"/>
        <v>1.394412938458307</v>
      </c>
      <c r="E70">
        <f t="shared" si="12"/>
        <v>459.63161292753631</v>
      </c>
      <c r="F70">
        <f t="shared" si="13"/>
        <v>9.3592996429321573</v>
      </c>
      <c r="G70">
        <f t="shared" si="14"/>
        <v>42.779362318840576</v>
      </c>
      <c r="H70">
        <f t="shared" si="10"/>
        <v>5.2089897080445278</v>
      </c>
      <c r="I70">
        <f t="shared" si="15"/>
        <v>282.38657066666667</v>
      </c>
      <c r="J70">
        <f t="shared" si="16"/>
        <v>34.384541062801929</v>
      </c>
    </row>
    <row r="71" spans="1:10" x14ac:dyDescent="0.25">
      <c r="A71">
        <v>70</v>
      </c>
      <c r="B71">
        <f t="shared" si="11"/>
        <v>-7</v>
      </c>
      <c r="C71">
        <f t="shared" si="7"/>
        <v>74.332999999999998</v>
      </c>
      <c r="D71">
        <f t="shared" si="8"/>
        <v>1.354857142857143</v>
      </c>
      <c r="E71">
        <f t="shared" si="12"/>
        <v>458.783276</v>
      </c>
      <c r="F71">
        <f t="shared" si="13"/>
        <v>9.0938011428571457</v>
      </c>
      <c r="G71">
        <f t="shared" si="14"/>
        <v>42.264428571428574</v>
      </c>
      <c r="H71">
        <f t="shared" si="10"/>
        <v>5.0612244897959187</v>
      </c>
      <c r="I71">
        <f t="shared" si="15"/>
        <v>278.98749300000003</v>
      </c>
      <c r="J71">
        <f t="shared" si="16"/>
        <v>33.409142857142861</v>
      </c>
    </row>
    <row r="72" spans="1:10" x14ac:dyDescent="0.25">
      <c r="A72">
        <v>71</v>
      </c>
      <c r="B72">
        <f t="shared" si="11"/>
        <v>-7.1</v>
      </c>
      <c r="C72">
        <f t="shared" si="7"/>
        <v>74.199422535211269</v>
      </c>
      <c r="D72">
        <f t="shared" si="8"/>
        <v>1.3169609204522914</v>
      </c>
      <c r="E72">
        <f t="shared" si="12"/>
        <v>457.95883588732397</v>
      </c>
      <c r="F72">
        <f t="shared" si="13"/>
        <v>8.8394416980757811</v>
      </c>
      <c r="G72">
        <f t="shared" si="14"/>
        <v>41.764000000000003</v>
      </c>
      <c r="H72">
        <f t="shared" si="10"/>
        <v>4.9196587978575685</v>
      </c>
      <c r="I72">
        <f t="shared" si="15"/>
        <v>275.68416400000001</v>
      </c>
      <c r="J72">
        <f t="shared" si="16"/>
        <v>32.474667724657813</v>
      </c>
    </row>
    <row r="73" spans="1:10" x14ac:dyDescent="0.25">
      <c r="A73">
        <v>72</v>
      </c>
      <c r="B73">
        <f t="shared" si="11"/>
        <v>-7.2</v>
      </c>
      <c r="C73">
        <f t="shared" si="7"/>
        <v>74.069555555555553</v>
      </c>
      <c r="D73">
        <f t="shared" si="8"/>
        <v>1.2806327160493827</v>
      </c>
      <c r="E73">
        <f t="shared" si="12"/>
        <v>457.15729688888894</v>
      </c>
      <c r="F73">
        <f t="shared" si="13"/>
        <v>8.5956067901234565</v>
      </c>
      <c r="G73">
        <f t="shared" si="14"/>
        <v>41.277472222222222</v>
      </c>
      <c r="H73">
        <f t="shared" si="10"/>
        <v>4.7839506172839501</v>
      </c>
      <c r="I73">
        <f t="shared" si="15"/>
        <v>272.47259413888889</v>
      </c>
      <c r="J73">
        <f t="shared" si="16"/>
        <v>31.578858024691357</v>
      </c>
    </row>
    <row r="74" spans="1:10" x14ac:dyDescent="0.25">
      <c r="A74">
        <v>73</v>
      </c>
      <c r="B74">
        <f t="shared" si="11"/>
        <v>-7.3</v>
      </c>
      <c r="C74">
        <f t="shared" si="7"/>
        <v>73.943246575342471</v>
      </c>
      <c r="D74">
        <f t="shared" si="8"/>
        <v>1.2457872021017078</v>
      </c>
      <c r="E74">
        <f t="shared" si="12"/>
        <v>456.37771786301374</v>
      </c>
      <c r="F74">
        <f t="shared" si="13"/>
        <v>8.3617237005066638</v>
      </c>
      <c r="G74">
        <f t="shared" si="14"/>
        <v>40.804273972602743</v>
      </c>
      <c r="H74">
        <f t="shared" si="10"/>
        <v>4.6537811972227434</v>
      </c>
      <c r="I74">
        <f t="shared" si="15"/>
        <v>269.34901249315072</v>
      </c>
      <c r="J74">
        <f t="shared" si="16"/>
        <v>30.719609682867333</v>
      </c>
    </row>
    <row r="75" spans="1:10" x14ac:dyDescent="0.25">
      <c r="A75">
        <v>74</v>
      </c>
      <c r="B75">
        <f t="shared" si="11"/>
        <v>-7.4</v>
      </c>
      <c r="C75">
        <f t="shared" si="7"/>
        <v>73.820351351351349</v>
      </c>
      <c r="D75">
        <f t="shared" si="8"/>
        <v>1.2123447772096421</v>
      </c>
      <c r="E75">
        <f t="shared" si="12"/>
        <v>455.61920854054051</v>
      </c>
      <c r="F75">
        <f t="shared" si="13"/>
        <v>8.1372581446311187</v>
      </c>
      <c r="G75">
        <f t="shared" si="14"/>
        <v>40.343864864864862</v>
      </c>
      <c r="H75">
        <f t="shared" si="10"/>
        <v>4.5288531775018255</v>
      </c>
      <c r="I75">
        <f t="shared" si="15"/>
        <v>266.30985197297298</v>
      </c>
      <c r="J75">
        <f t="shared" si="16"/>
        <v>29.894959824689554</v>
      </c>
    </row>
    <row r="76" spans="1:10" x14ac:dyDescent="0.25">
      <c r="A76">
        <v>75</v>
      </c>
      <c r="B76">
        <f t="shared" si="11"/>
        <v>-7.5</v>
      </c>
      <c r="C76">
        <f t="shared" si="7"/>
        <v>73.700733333333332</v>
      </c>
      <c r="D76">
        <f t="shared" si="8"/>
        <v>1.1802311111111112</v>
      </c>
      <c r="E76">
        <f t="shared" si="12"/>
        <v>454.88092613333339</v>
      </c>
      <c r="F76">
        <f t="shared" si="13"/>
        <v>7.9217112177777791</v>
      </c>
      <c r="G76">
        <f t="shared" si="14"/>
        <v>39.895733333333332</v>
      </c>
      <c r="H76">
        <f t="shared" si="10"/>
        <v>4.4088888888888889</v>
      </c>
      <c r="I76">
        <f t="shared" si="15"/>
        <v>263.35173573333333</v>
      </c>
      <c r="J76">
        <f t="shared" si="16"/>
        <v>29.103075555555556</v>
      </c>
    </row>
    <row r="77" spans="1:10" x14ac:dyDescent="0.25">
      <c r="A77">
        <v>76</v>
      </c>
      <c r="B77">
        <f t="shared" si="11"/>
        <v>-7.6</v>
      </c>
      <c r="C77">
        <f t="shared" si="7"/>
        <v>73.584263157894739</v>
      </c>
      <c r="D77">
        <f t="shared" si="8"/>
        <v>1.1493767313019392</v>
      </c>
      <c r="E77">
        <f t="shared" si="12"/>
        <v>454.16207221052633</v>
      </c>
      <c r="F77">
        <f t="shared" si="13"/>
        <v>7.7146166204986164</v>
      </c>
      <c r="G77">
        <f t="shared" si="14"/>
        <v>39.459394736842107</v>
      </c>
      <c r="H77">
        <f t="shared" si="10"/>
        <v>4.2936288088642662</v>
      </c>
      <c r="I77">
        <f t="shared" si="15"/>
        <v>260.47146465789478</v>
      </c>
      <c r="J77">
        <f t="shared" si="16"/>
        <v>28.342243767313025</v>
      </c>
    </row>
    <row r="78" spans="1:10" x14ac:dyDescent="0.25">
      <c r="A78">
        <v>77</v>
      </c>
      <c r="B78">
        <f t="shared" si="11"/>
        <v>-7.7</v>
      </c>
      <c r="C78">
        <f t="shared" si="7"/>
        <v>73.470818181818188</v>
      </c>
      <c r="D78">
        <f t="shared" si="8"/>
        <v>1.1197166469893742</v>
      </c>
      <c r="E78">
        <f t="shared" si="12"/>
        <v>453.46188981818187</v>
      </c>
      <c r="F78">
        <f t="shared" si="13"/>
        <v>7.5155381345926795</v>
      </c>
      <c r="G78">
        <f t="shared" si="14"/>
        <v>39.03438961038961</v>
      </c>
      <c r="H78">
        <f t="shared" si="10"/>
        <v>4.1828301568561308</v>
      </c>
      <c r="I78">
        <f t="shared" si="15"/>
        <v>257.66600581818182</v>
      </c>
      <c r="J78">
        <f t="shared" si="16"/>
        <v>27.610861865407319</v>
      </c>
    </row>
    <row r="79" spans="1:10" x14ac:dyDescent="0.25">
      <c r="A79">
        <v>78</v>
      </c>
      <c r="B79">
        <f t="shared" si="11"/>
        <v>-7.8</v>
      </c>
      <c r="C79">
        <f t="shared" si="7"/>
        <v>73.360282051282056</v>
      </c>
      <c r="D79">
        <f t="shared" si="8"/>
        <v>1.0911900065746221</v>
      </c>
      <c r="E79">
        <f t="shared" si="12"/>
        <v>452.7796608205129</v>
      </c>
      <c r="F79">
        <f t="shared" si="13"/>
        <v>7.3240673241288645</v>
      </c>
      <c r="G79">
        <f t="shared" si="14"/>
        <v>38.620282051282054</v>
      </c>
      <c r="H79">
        <f t="shared" si="10"/>
        <v>4.0762656147271539</v>
      </c>
      <c r="I79">
        <f t="shared" si="15"/>
        <v>254.93248182051283</v>
      </c>
      <c r="J79">
        <f t="shared" si="16"/>
        <v>26.907429322813943</v>
      </c>
    </row>
    <row r="80" spans="1:10" x14ac:dyDescent="0.25">
      <c r="A80">
        <v>79</v>
      </c>
      <c r="B80">
        <f t="shared" si="11"/>
        <v>-7.9</v>
      </c>
      <c r="C80">
        <f t="shared" si="7"/>
        <v>73.252544303797478</v>
      </c>
      <c r="D80">
        <f t="shared" si="8"/>
        <v>1.0637397852908188</v>
      </c>
      <c r="E80">
        <f t="shared" si="12"/>
        <v>452.11470344303802</v>
      </c>
      <c r="F80">
        <f t="shared" si="13"/>
        <v>7.1398214388719765</v>
      </c>
      <c r="G80">
        <f t="shared" si="14"/>
        <v>38.2166582278481</v>
      </c>
      <c r="H80">
        <f t="shared" si="10"/>
        <v>3.9737221599102703</v>
      </c>
      <c r="I80">
        <f t="shared" si="15"/>
        <v>252.26816096202532</v>
      </c>
      <c r="J80">
        <f t="shared" si="16"/>
        <v>26.230539977567695</v>
      </c>
    </row>
    <row r="81" spans="1:10" x14ac:dyDescent="0.25">
      <c r="A81">
        <v>80</v>
      </c>
      <c r="B81">
        <f t="shared" si="11"/>
        <v>-8</v>
      </c>
      <c r="C81">
        <f t="shared" si="7"/>
        <v>73.147500000000008</v>
      </c>
      <c r="D81">
        <f t="shared" si="8"/>
        <v>1.0373125000000001</v>
      </c>
      <c r="E81">
        <f t="shared" si="12"/>
        <v>451.4663700000001</v>
      </c>
      <c r="F81">
        <f t="shared" si="13"/>
        <v>6.9624415000000006</v>
      </c>
      <c r="G81">
        <f t="shared" si="14"/>
        <v>37.823124999999997</v>
      </c>
      <c r="H81">
        <f t="shared" si="10"/>
        <v>3.875</v>
      </c>
      <c r="I81">
        <f t="shared" si="15"/>
        <v>249.67044812499998</v>
      </c>
      <c r="J81">
        <f t="shared" si="16"/>
        <v>25.578875</v>
      </c>
    </row>
    <row r="82" spans="1:10" x14ac:dyDescent="0.25">
      <c r="A82">
        <v>81</v>
      </c>
      <c r="B82">
        <f t="shared" si="11"/>
        <v>-8.1</v>
      </c>
      <c r="C82">
        <f t="shared" si="7"/>
        <v>73.045049382716059</v>
      </c>
      <c r="D82">
        <f t="shared" si="8"/>
        <v>1.0118579484834629</v>
      </c>
      <c r="E82">
        <f t="shared" si="12"/>
        <v>450.83404479012353</v>
      </c>
      <c r="F82">
        <f t="shared" si="13"/>
        <v>6.7915905502210032</v>
      </c>
      <c r="G82">
        <f t="shared" si="14"/>
        <v>37.439308641975309</v>
      </c>
      <c r="H82">
        <f t="shared" si="10"/>
        <v>3.7799115988416401</v>
      </c>
      <c r="I82">
        <f t="shared" si="15"/>
        <v>247.13687634567904</v>
      </c>
      <c r="J82">
        <f t="shared" si="16"/>
        <v>24.951196463953664</v>
      </c>
    </row>
    <row r="83" spans="1:10" x14ac:dyDescent="0.25">
      <c r="A83">
        <v>82</v>
      </c>
      <c r="B83">
        <f t="shared" si="11"/>
        <v>-8.1999999999999993</v>
      </c>
      <c r="C83">
        <f t="shared" si="7"/>
        <v>72.945097560975611</v>
      </c>
      <c r="D83">
        <f t="shared" si="8"/>
        <v>0.98732897085068427</v>
      </c>
      <c r="E83">
        <f t="shared" si="12"/>
        <v>450.21714214634153</v>
      </c>
      <c r="F83">
        <f t="shared" si="13"/>
        <v>6.6269520523497931</v>
      </c>
      <c r="G83">
        <f t="shared" si="14"/>
        <v>37.064853658536585</v>
      </c>
      <c r="H83">
        <f t="shared" si="10"/>
        <v>3.6882807852468771</v>
      </c>
      <c r="I83">
        <f t="shared" si="15"/>
        <v>244.665099</v>
      </c>
      <c r="J83">
        <f t="shared" si="16"/>
        <v>24.346341463414639</v>
      </c>
    </row>
    <row r="84" spans="1:10" x14ac:dyDescent="0.25">
      <c r="A84">
        <v>83</v>
      </c>
      <c r="B84">
        <f t="shared" si="11"/>
        <v>-8.3000000000000007</v>
      </c>
      <c r="C84">
        <f t="shared" si="7"/>
        <v>72.847554216867479</v>
      </c>
      <c r="D84">
        <f t="shared" si="8"/>
        <v>0.96368123094788782</v>
      </c>
      <c r="E84">
        <f t="shared" si="12"/>
        <v>449.61510462650614</v>
      </c>
      <c r="F84">
        <f t="shared" si="13"/>
        <v>6.4682284221222233</v>
      </c>
      <c r="G84">
        <f t="shared" si="14"/>
        <v>36.699421686746987</v>
      </c>
      <c r="H84">
        <f t="shared" si="10"/>
        <v>3.5999419364203797</v>
      </c>
      <c r="I84">
        <f t="shared" si="15"/>
        <v>242.25288255421685</v>
      </c>
      <c r="J84">
        <f t="shared" si="16"/>
        <v>23.763216722310926</v>
      </c>
    </row>
    <row r="85" spans="1:10" x14ac:dyDescent="0.25">
      <c r="A85">
        <v>84</v>
      </c>
      <c r="B85">
        <f t="shared" si="11"/>
        <v>-8.4</v>
      </c>
      <c r="C85">
        <f t="shared" si="7"/>
        <v>72.75233333333334</v>
      </c>
      <c r="D85">
        <f t="shared" si="8"/>
        <v>0.94087301587301597</v>
      </c>
      <c r="E85">
        <f t="shared" si="12"/>
        <v>449.02740133333339</v>
      </c>
      <c r="F85">
        <f t="shared" si="13"/>
        <v>6.3151396825396837</v>
      </c>
      <c r="G85">
        <f t="shared" si="14"/>
        <v>36.342690476190477</v>
      </c>
      <c r="H85">
        <f t="shared" si="10"/>
        <v>3.5147392290249431</v>
      </c>
      <c r="I85">
        <f t="shared" si="15"/>
        <v>239.89809983333333</v>
      </c>
      <c r="J85">
        <f t="shared" si="16"/>
        <v>23.200793650793649</v>
      </c>
    </row>
    <row r="86" spans="1:10" x14ac:dyDescent="0.25">
      <c r="A86">
        <v>85</v>
      </c>
      <c r="B86">
        <f t="shared" si="11"/>
        <v>-8.5</v>
      </c>
      <c r="C86">
        <f t="shared" si="7"/>
        <v>72.659352941176479</v>
      </c>
      <c r="D86">
        <f t="shared" si="8"/>
        <v>0.91886505190311429</v>
      </c>
      <c r="E86">
        <f t="shared" si="12"/>
        <v>448.45352635294125</v>
      </c>
      <c r="F86">
        <f t="shared" si="13"/>
        <v>6.1674222283737032</v>
      </c>
      <c r="G86">
        <f t="shared" si="14"/>
        <v>35.994352941176473</v>
      </c>
      <c r="H86">
        <f t="shared" si="10"/>
        <v>3.4325259515570936</v>
      </c>
      <c r="I86">
        <f t="shared" si="15"/>
        <v>237.59872376470591</v>
      </c>
      <c r="J86">
        <f t="shared" si="16"/>
        <v>22.658103806228375</v>
      </c>
    </row>
    <row r="87" spans="1:10" x14ac:dyDescent="0.25">
      <c r="A87">
        <v>86</v>
      </c>
      <c r="B87">
        <f t="shared" si="11"/>
        <v>-8.6</v>
      </c>
      <c r="C87">
        <f t="shared" si="7"/>
        <v>72.568534883720929</v>
      </c>
      <c r="D87">
        <f t="shared" si="8"/>
        <v>0.89762033531638741</v>
      </c>
      <c r="E87">
        <f t="shared" si="12"/>
        <v>447.89299730232557</v>
      </c>
      <c r="F87">
        <f t="shared" si="13"/>
        <v>6.0248276906435922</v>
      </c>
      <c r="G87">
        <f t="shared" si="14"/>
        <v>35.654116279069768</v>
      </c>
      <c r="H87">
        <f t="shared" si="10"/>
        <v>3.35316387236344</v>
      </c>
      <c r="I87">
        <f t="shared" si="15"/>
        <v>235.35282155813957</v>
      </c>
      <c r="J87">
        <f t="shared" si="16"/>
        <v>22.134234721471067</v>
      </c>
    </row>
    <row r="88" spans="1:10" x14ac:dyDescent="0.25">
      <c r="A88">
        <v>87</v>
      </c>
      <c r="B88">
        <f t="shared" si="11"/>
        <v>-8.6999999999999993</v>
      </c>
      <c r="C88">
        <f t="shared" si="7"/>
        <v>72.479804597701161</v>
      </c>
      <c r="D88">
        <f t="shared" si="8"/>
        <v>0.87710397674725882</v>
      </c>
      <c r="E88">
        <f t="shared" si="12"/>
        <v>447.3453539770116</v>
      </c>
      <c r="F88">
        <f t="shared" si="13"/>
        <v>5.8871218919276016</v>
      </c>
      <c r="G88">
        <f t="shared" si="14"/>
        <v>35.321701149425287</v>
      </c>
      <c r="H88">
        <f t="shared" si="10"/>
        <v>3.2765226582111251</v>
      </c>
      <c r="I88">
        <f t="shared" si="15"/>
        <v>233.15854928735635</v>
      </c>
      <c r="J88">
        <f t="shared" si="16"/>
        <v>21.628326066851635</v>
      </c>
    </row>
    <row r="89" spans="1:10" x14ac:dyDescent="0.25">
      <c r="A89">
        <v>88</v>
      </c>
      <c r="B89">
        <f t="shared" si="11"/>
        <v>-8.8000000000000007</v>
      </c>
      <c r="C89">
        <f t="shared" si="7"/>
        <v>72.393090909090915</v>
      </c>
      <c r="D89">
        <f t="shared" si="8"/>
        <v>0.85728305785123959</v>
      </c>
      <c r="E89">
        <f t="shared" si="12"/>
        <v>446.81015709090917</v>
      </c>
      <c r="F89">
        <f t="shared" si="13"/>
        <v>5.7540838842975202</v>
      </c>
      <c r="G89">
        <f t="shared" si="14"/>
        <v>34.996840909090906</v>
      </c>
      <c r="H89">
        <f t="shared" si="10"/>
        <v>3.2024793388429749</v>
      </c>
      <c r="I89">
        <f t="shared" si="15"/>
        <v>231.01414684090906</v>
      </c>
      <c r="J89">
        <f t="shared" si="16"/>
        <v>21.139566115702479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Metadata</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creator>
  <cp:lastModifiedBy>c</cp:lastModifiedBy>
  <dcterms:created xsi:type="dcterms:W3CDTF">2019-10-04T00:58:32Z</dcterms:created>
  <dcterms:modified xsi:type="dcterms:W3CDTF">2019-12-16T01:27:43Z</dcterms:modified>
</cp:coreProperties>
</file>