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15" yWindow="210" windowWidth="15960" windowHeight="13290" tabRatio="512"/>
  </bookViews>
  <sheets>
    <sheet name="DHDdata" sheetId="1" r:id="rId1"/>
    <sheet name="sites" sheetId="4" r:id="rId2"/>
    <sheet name="column notes" sheetId="3" r:id="rId3"/>
    <sheet name="out" sheetId="2" r:id="rId4"/>
    <sheet name="notes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</calcChain>
</file>

<file path=xl/comments1.xml><?xml version="1.0" encoding="utf-8"?>
<comments xmlns="http://schemas.openxmlformats.org/spreadsheetml/2006/main">
  <authors>
    <author>ian wright</author>
  </authors>
  <commentList>
    <comment ref="A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from DHD SPSS version</t>
        </r>
      </text>
    </comment>
    <comment ref="B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site abreviations spelledout, mde more usable etc, by Ian</t>
        </r>
      </text>
    </comment>
    <comment ref="C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annual (mm)</t>
        </r>
      </text>
    </comment>
    <comment ref="E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total P (ppm)</t>
        </r>
      </text>
    </comment>
    <comment ref="H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Davids species were selected from 3 big clades</t>
        </r>
      </text>
    </comment>
    <comment ref="L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spp names as liusted ikn original SPSS file</t>
        </r>
      </text>
    </comment>
    <comment ref="P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lamina thickness</t>
        </r>
      </text>
    </comment>
  </commentList>
</comments>
</file>

<file path=xl/comments2.xml><?xml version="1.0" encoding="utf-8"?>
<comments xmlns="http://schemas.openxmlformats.org/spreadsheetml/2006/main">
  <authors>
    <author>ian wright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dhd sitecode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Some additonal site info from dhd "dhd_spp.doc"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Some spp sampled at sitesalso used by Cunningham and/or by Wright. Possibly, some locations same as Fonseca.</t>
        </r>
      </text>
    </comment>
  </commentList>
</comments>
</file>

<file path=xl/comments3.xml><?xml version="1.0" encoding="utf-8"?>
<comments xmlns="http://schemas.openxmlformats.org/spreadsheetml/2006/main">
  <authors>
    <author>ian wright</author>
  </authors>
  <commentList>
    <comment ref="C2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from DHD SPSS version</t>
        </r>
      </text>
    </comment>
    <comment ref="C3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site abreviations spelledout, mde more usable etc, by Ian</t>
        </r>
      </text>
    </comment>
    <comment ref="C4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annual (mm)</t>
        </r>
      </text>
    </comment>
    <comment ref="C6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total P (ppm)</t>
        </r>
      </text>
    </comment>
    <comment ref="C9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Davids species were selected from 3 big clades</t>
        </r>
      </text>
    </comment>
    <comment ref="C13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spp names as liusted ikn original SPSS file</t>
        </r>
      </text>
    </comment>
  </commentList>
</comments>
</file>

<file path=xl/comments4.xml><?xml version="1.0" encoding="utf-8"?>
<comments xmlns="http://schemas.openxmlformats.org/spreadsheetml/2006/main">
  <authors>
    <author>ian wright</author>
  </authors>
  <commentList>
    <comment ref="A1" authorId="0">
      <text>
        <r>
          <rPr>
            <b/>
            <sz val="12"/>
            <color indexed="81"/>
            <rFont val="Tahoma"/>
          </rPr>
          <t>ian wright:</t>
        </r>
        <r>
          <rPr>
            <sz val="12"/>
            <color indexed="81"/>
            <rFont val="Tahoma"/>
          </rPr>
          <t xml:space="preserve">
from DHD SPSS version</t>
        </r>
      </text>
    </comment>
  </commentList>
</comments>
</file>

<file path=xl/sharedStrings.xml><?xml version="1.0" encoding="utf-8"?>
<sst xmlns="http://schemas.openxmlformats.org/spreadsheetml/2006/main" count="2202" uniqueCount="507">
  <si>
    <t>east cobar</t>
  </si>
  <si>
    <t>Myrtaceae</t>
  </si>
  <si>
    <t>dicotyledon</t>
  </si>
  <si>
    <t>C3</t>
  </si>
  <si>
    <t>Eucalyptus</t>
  </si>
  <si>
    <t>Eucalyptus dumosa</t>
  </si>
  <si>
    <t>Euc_dumo</t>
  </si>
  <si>
    <t>flat, broad</t>
  </si>
  <si>
    <t>amphistomatous</t>
  </si>
  <si>
    <t>species mean</t>
  </si>
  <si>
    <t>Selected</t>
  </si>
  <si>
    <t>mnp</t>
  </si>
  <si>
    <t>Eucalyptus eugenoides</t>
  </si>
  <si>
    <t>Euc_euge</t>
  </si>
  <si>
    <t>kcnp</t>
  </si>
  <si>
    <t>Eucalyptus haemastoma</t>
  </si>
  <si>
    <t>Euc_haem</t>
  </si>
  <si>
    <t>hermidale</t>
  </si>
  <si>
    <t>Eucalyptus intertexta</t>
  </si>
  <si>
    <t>Euc_inte</t>
  </si>
  <si>
    <t>kcnp (wh)</t>
  </si>
  <si>
    <t xml:space="preserve">Eucalyptus paniculata </t>
  </si>
  <si>
    <t>Euc_pani</t>
  </si>
  <si>
    <t>hypostomatous</t>
  </si>
  <si>
    <t>mlnp2</t>
  </si>
  <si>
    <t>Eucalyptus pilularis (ml2)</t>
  </si>
  <si>
    <t>Euc_pilu</t>
  </si>
  <si>
    <t>Eucalyptus populnea</t>
  </si>
  <si>
    <t>Euc_popu</t>
  </si>
  <si>
    <t>Eucalyptus sclerophylla</t>
  </si>
  <si>
    <t>Euc_scle</t>
  </si>
  <si>
    <t>talleeban</t>
  </si>
  <si>
    <t>Eucalyptus sideroxylon (tal)</t>
  </si>
  <si>
    <t>Euc_sid1</t>
  </si>
  <si>
    <t>species X site "replicate"</t>
  </si>
  <si>
    <t>Not Selected</t>
  </si>
  <si>
    <t>gnp1</t>
  </si>
  <si>
    <t>Eucalyptus sideroxylon (gnp)</t>
  </si>
  <si>
    <t>Euc_sid2</t>
  </si>
  <si>
    <t>Eucalyptus sideroxylon (x)</t>
  </si>
  <si>
    <t>Euc_side</t>
  </si>
  <si>
    <t>Eucalyptus socialis</t>
  </si>
  <si>
    <t>Euc_soci</t>
  </si>
  <si>
    <t>Corymbia</t>
  </si>
  <si>
    <t>Corymbia gummifera (mnp)</t>
  </si>
  <si>
    <t>Cor_gumm</t>
  </si>
  <si>
    <t>gnp2</t>
  </si>
  <si>
    <t>Leptospermum</t>
  </si>
  <si>
    <t>Leptospermum divaricatum</t>
  </si>
  <si>
    <t>Lep_diva</t>
  </si>
  <si>
    <t>flat, incurved</t>
  </si>
  <si>
    <t>Leptospermum polygalifolium</t>
  </si>
  <si>
    <t>Lep_poly</t>
  </si>
  <si>
    <t>Leptospermum rotundifolium</t>
  </si>
  <si>
    <t>Lep_rotu</t>
  </si>
  <si>
    <t>Leptospermum trinervium (kcnp)</t>
  </si>
  <si>
    <t>Lep_tri1</t>
  </si>
  <si>
    <t>Leptospermum trinervium (mnp)</t>
  </si>
  <si>
    <t>Lep_tri2</t>
  </si>
  <si>
    <t>Leptospermum trinervium (ml2)</t>
  </si>
  <si>
    <t>Lep_tri3</t>
  </si>
  <si>
    <t>Leptospermum trinervium (x)</t>
  </si>
  <si>
    <t>Lep_trin</t>
  </si>
  <si>
    <t>Baeckea</t>
  </si>
  <si>
    <t>Baeckea cunninghamii</t>
  </si>
  <si>
    <t>Bae_cunn</t>
  </si>
  <si>
    <t>terete, subterete</t>
  </si>
  <si>
    <t>Agnes Banks NR</t>
  </si>
  <si>
    <t>Baeckea diosmifolia</t>
  </si>
  <si>
    <t>Bae_dios</t>
  </si>
  <si>
    <t>trigonous</t>
  </si>
  <si>
    <t>Calytrix</t>
  </si>
  <si>
    <t>Calytrix tetragona</t>
  </si>
  <si>
    <t>Cal_tetr</t>
  </si>
  <si>
    <t>mqp</t>
  </si>
  <si>
    <t>Acmena</t>
  </si>
  <si>
    <t>Acmena smithii</t>
  </si>
  <si>
    <t>Acm_smit</t>
  </si>
  <si>
    <t>Micromyrtus</t>
  </si>
  <si>
    <t>Micromyrtus sessilis</t>
  </si>
  <si>
    <t>Mic_sess</t>
  </si>
  <si>
    <t>epistomatous</t>
  </si>
  <si>
    <t>Shane's Park</t>
  </si>
  <si>
    <t>Melaleuca</t>
  </si>
  <si>
    <t>Melaleuca nodosa</t>
  </si>
  <si>
    <t>Mel_nodo</t>
  </si>
  <si>
    <t>cnp</t>
  </si>
  <si>
    <t>Melaleuca sp. (cnp)</t>
  </si>
  <si>
    <t>Mel_sp.</t>
  </si>
  <si>
    <t>Melaleuca uncinata</t>
  </si>
  <si>
    <t>Mel_unci</t>
  </si>
  <si>
    <t>Angophora</t>
  </si>
  <si>
    <t>Angophora costata (ml2)</t>
  </si>
  <si>
    <t>Ang_cost</t>
  </si>
  <si>
    <t>Proteaceae</t>
  </si>
  <si>
    <t>Grevillea</t>
  </si>
  <si>
    <t>Grevillea anethifolia</t>
  </si>
  <si>
    <t>Gre_anet</t>
  </si>
  <si>
    <t>recurved</t>
  </si>
  <si>
    <t>Grevillea floribunda (cnp)</t>
  </si>
  <si>
    <t>Gre_flo1</t>
  </si>
  <si>
    <t>Grevillea floribunda (gnp)</t>
  </si>
  <si>
    <t>Gre_flo2</t>
  </si>
  <si>
    <t>Grevillea floribunda (x)</t>
  </si>
  <si>
    <t>Gre_flor</t>
  </si>
  <si>
    <t>flat, linear</t>
  </si>
  <si>
    <t>nnr</t>
  </si>
  <si>
    <t>Grevillea hueglii</t>
  </si>
  <si>
    <t>Gre_hueg</t>
  </si>
  <si>
    <t>Grevillea juniperina</t>
  </si>
  <si>
    <t>Gre_juni</t>
  </si>
  <si>
    <t>Castlereagh NR</t>
  </si>
  <si>
    <t>Grevillea mucronulata</t>
  </si>
  <si>
    <t>Gre_mucr</t>
  </si>
  <si>
    <t>Grevillea rosmarinifolia</t>
  </si>
  <si>
    <t>Gre_rosm</t>
  </si>
  <si>
    <t>Grevillea sericea</t>
  </si>
  <si>
    <t>Gre_seri</t>
  </si>
  <si>
    <t>Grevillea speciosa</t>
  </si>
  <si>
    <t>Gre_spec</t>
  </si>
  <si>
    <t>Hakea</t>
  </si>
  <si>
    <t>Hakea dactyloides</t>
  </si>
  <si>
    <t>Hak_dact</t>
  </si>
  <si>
    <t>Hakea sericea (kcnp)</t>
  </si>
  <si>
    <t>Hak_ser1</t>
  </si>
  <si>
    <t>Hakea sericea (mnp)</t>
  </si>
  <si>
    <t>Hak_ser2</t>
  </si>
  <si>
    <t>Hakea sericea (x)</t>
  </si>
  <si>
    <t>Hak_seri</t>
  </si>
  <si>
    <t>dsf</t>
  </si>
  <si>
    <t>Hakea tephrosperma</t>
  </si>
  <si>
    <t>Hak_teph</t>
  </si>
  <si>
    <t>Persoonia</t>
  </si>
  <si>
    <t>Persoonia curvifolia (cnp)</t>
  </si>
  <si>
    <t>Per_cur1</t>
  </si>
  <si>
    <t>Persoonia curvifolia (gnp)</t>
  </si>
  <si>
    <t>Per_cur2</t>
  </si>
  <si>
    <t>Persoonia curvifolia (x)</t>
  </si>
  <si>
    <t>Per_curv</t>
  </si>
  <si>
    <t>Persoonia lanceolata</t>
  </si>
  <si>
    <t>Per_lanc</t>
  </si>
  <si>
    <t>Persoonia levis (mnp)</t>
  </si>
  <si>
    <t>Per_lev1</t>
  </si>
  <si>
    <t>Persoonia levis (ml2)</t>
  </si>
  <si>
    <t>Per_lev2</t>
  </si>
  <si>
    <t>Persoonia levis (x)</t>
  </si>
  <si>
    <t>Per_levi</t>
  </si>
  <si>
    <t>#DIV/0!</t>
  </si>
  <si>
    <t>Persoonia linearis</t>
  </si>
  <si>
    <t>Per_line</t>
  </si>
  <si>
    <t>Persoonia mollis</t>
  </si>
  <si>
    <t>Per_moll</t>
  </si>
  <si>
    <t>Persoonia pinifolia</t>
  </si>
  <si>
    <t>Per_pini</t>
  </si>
  <si>
    <t>Banksia</t>
  </si>
  <si>
    <t>Banksia serrata (ml2)</t>
  </si>
  <si>
    <t>Ban_serr</t>
  </si>
  <si>
    <t>Banksia spinulosa</t>
  </si>
  <si>
    <t>Ban_spin</t>
  </si>
  <si>
    <t>Stenocarpus</t>
  </si>
  <si>
    <t>Stenocarpus salignus</t>
  </si>
  <si>
    <t>Ste_sali</t>
  </si>
  <si>
    <t>Isopogon</t>
  </si>
  <si>
    <t>Isopogon petiolaris</t>
  </si>
  <si>
    <t>Iso_peti</t>
  </si>
  <si>
    <t>flat, dissected</t>
  </si>
  <si>
    <t>Xylomelum</t>
  </si>
  <si>
    <t>Xylomelum pyriforme (wh)</t>
  </si>
  <si>
    <t>Xyl_pyr1</t>
  </si>
  <si>
    <t>Xylomelum pyriforme (ml2)</t>
  </si>
  <si>
    <t>Xyl_pyr2</t>
  </si>
  <si>
    <t>Xylomelum pyriforme (x)</t>
  </si>
  <si>
    <t>Xyl_pyri</t>
  </si>
  <si>
    <t>Petrophile</t>
  </si>
  <si>
    <t>Petrophile pulchella</t>
  </si>
  <si>
    <t>Pet_pulc</t>
  </si>
  <si>
    <t>Lomatia</t>
  </si>
  <si>
    <t>Lomatia silaifolia</t>
  </si>
  <si>
    <t>Lom_sila</t>
  </si>
  <si>
    <t>Conospermum</t>
  </si>
  <si>
    <t>Conospermum taxifolium (ml2)</t>
  </si>
  <si>
    <t>Con_taxi</t>
  </si>
  <si>
    <t>box-cross.</t>
  </si>
  <si>
    <t>Poaceae</t>
  </si>
  <si>
    <t>Poales</t>
  </si>
  <si>
    <t>monocotyledon</t>
  </si>
  <si>
    <t>C4</t>
  </si>
  <si>
    <t>Aristida</t>
  </si>
  <si>
    <t>Aristida latifolia</t>
  </si>
  <si>
    <t>Ari_lati</t>
  </si>
  <si>
    <t>graminoid</t>
  </si>
  <si>
    <t>Eragrostis</t>
  </si>
  <si>
    <t>Eragrostis ?setifolia</t>
  </si>
  <si>
    <t>Era_seti</t>
  </si>
  <si>
    <t>Oplismenus</t>
  </si>
  <si>
    <t>Oplismenus aemulus</t>
  </si>
  <si>
    <t>Opl_aemu</t>
  </si>
  <si>
    <t>Stipa</t>
  </si>
  <si>
    <t>Stipa ?scabra (bx-c)</t>
  </si>
  <si>
    <t>Sti_sca1</t>
  </si>
  <si>
    <t>gnp3</t>
  </si>
  <si>
    <t>Stipa scabra (gnp)</t>
  </si>
  <si>
    <t>Sti_sca2</t>
  </si>
  <si>
    <t>Stipa scabra (x)</t>
  </si>
  <si>
    <t>Sti_scab</t>
  </si>
  <si>
    <t>Triodia</t>
  </si>
  <si>
    <t>Triodia irritans</t>
  </si>
  <si>
    <t>Tri_irri</t>
  </si>
  <si>
    <t>Entolasia</t>
  </si>
  <si>
    <t>Entolasia stricta? (wh)</t>
  </si>
  <si>
    <t>Ent_stri</t>
  </si>
  <si>
    <t>Panicum</t>
  </si>
  <si>
    <t>Panicum ?pygmaeum</t>
  </si>
  <si>
    <t>Pan_pygm</t>
  </si>
  <si>
    <t>Panicum ?simile</t>
  </si>
  <si>
    <t>Pan_sim1</t>
  </si>
  <si>
    <t>Panicum ?simile (sp)</t>
  </si>
  <si>
    <t>Pan_sim2</t>
  </si>
  <si>
    <t>Panicum simile (x)</t>
  </si>
  <si>
    <t>Pan_simi</t>
  </si>
  <si>
    <t>Enneapogon</t>
  </si>
  <si>
    <t>Enneapogon intermedius</t>
  </si>
  <si>
    <t>Enn_inte</t>
  </si>
  <si>
    <t>Anisopogon</t>
  </si>
  <si>
    <t>Anisopogon avenaceus</t>
  </si>
  <si>
    <t>Ani_aven</t>
  </si>
  <si>
    <t>rhnr</t>
  </si>
  <si>
    <t>Thyridolepis</t>
  </si>
  <si>
    <t>Thyridolepis mitchelliana</t>
  </si>
  <si>
    <t>Thy_mitc</t>
  </si>
  <si>
    <t>Themeda</t>
  </si>
  <si>
    <t>Themeda triandra (ml2)</t>
  </si>
  <si>
    <t>The_tri1</t>
  </si>
  <si>
    <t>The_tria</t>
  </si>
  <si>
    <t>?Themeda sp. (cnr)</t>
  </si>
  <si>
    <t>The_tri2</t>
  </si>
  <si>
    <t>The_sp.</t>
  </si>
  <si>
    <t>Themeda triandra (x)</t>
  </si>
  <si>
    <t>Cyperaceae</t>
  </si>
  <si>
    <t>Carex</t>
  </si>
  <si>
    <t>Carex appressa (mqp)</t>
  </si>
  <si>
    <t>Car_app1</t>
  </si>
  <si>
    <t>Carex appressa (gnp)</t>
  </si>
  <si>
    <t>Car_app2</t>
  </si>
  <si>
    <t>Carex appressa (x)</t>
  </si>
  <si>
    <t>Car_appr</t>
  </si>
  <si>
    <t>Carex ?longibrachiata</t>
  </si>
  <si>
    <t>Car_long</t>
  </si>
  <si>
    <t>Lepidosperma</t>
  </si>
  <si>
    <t>Lepidosperma laterale (kcnp))</t>
  </si>
  <si>
    <t>Lep_lat1</t>
  </si>
  <si>
    <t>fused elipsoid</t>
  </si>
  <si>
    <t>gnp4</t>
  </si>
  <si>
    <t>Lepidosperma laterale (gnp)</t>
  </si>
  <si>
    <t>Lep_lat2</t>
  </si>
  <si>
    <t>Lepidosperma laterale (x)</t>
  </si>
  <si>
    <t>Lep_late</t>
  </si>
  <si>
    <t>Gahnia</t>
  </si>
  <si>
    <t>Gahnia aspera</t>
  </si>
  <si>
    <t>Gah_aspe</t>
  </si>
  <si>
    <t>Gahnia sp. (mnp)</t>
  </si>
  <si>
    <t>Gah_sp.</t>
  </si>
  <si>
    <t>Cyathochaeta</t>
  </si>
  <si>
    <t>Cyathochaeta diandra</t>
  </si>
  <si>
    <t>Cya_dian</t>
  </si>
  <si>
    <t>site</t>
  </si>
  <si>
    <t>family</t>
  </si>
  <si>
    <t>clade</t>
  </si>
  <si>
    <t>type</t>
  </si>
  <si>
    <t>ps_path</t>
  </si>
  <si>
    <t>rainfall</t>
  </si>
  <si>
    <t>log_rain</t>
  </si>
  <si>
    <t>total_p</t>
  </si>
  <si>
    <t>log_p</t>
  </si>
  <si>
    <t>genus</t>
  </si>
  <si>
    <t>species</t>
  </si>
  <si>
    <t>spec_ord</t>
  </si>
  <si>
    <t>area_2</t>
  </si>
  <si>
    <t>mass_2</t>
  </si>
  <si>
    <t>sla</t>
  </si>
  <si>
    <t>lam_dep</t>
  </si>
  <si>
    <t>u_palis</t>
  </si>
  <si>
    <t>spongy</t>
  </si>
  <si>
    <t>l_palis</t>
  </si>
  <si>
    <t>fibr_ind</t>
  </si>
  <si>
    <t>u_cuticl</t>
  </si>
  <si>
    <t>u_epid</t>
  </si>
  <si>
    <t>up_ec</t>
  </si>
  <si>
    <t>cwfa_upr</t>
  </si>
  <si>
    <t>u_hyp</t>
  </si>
  <si>
    <t>l_cuticl</t>
  </si>
  <si>
    <t>l_epi</t>
  </si>
  <si>
    <t>lo_ec</t>
  </si>
  <si>
    <t>cwfa_lwr</t>
  </si>
  <si>
    <t>l_hyp</t>
  </si>
  <si>
    <t>comb_epi</t>
  </si>
  <si>
    <t>com_cut</t>
  </si>
  <si>
    <t>com_ec</t>
  </si>
  <si>
    <t>u_outec</t>
  </si>
  <si>
    <t>l_outec</t>
  </si>
  <si>
    <t>curv_wid</t>
  </si>
  <si>
    <t>proj_wid</t>
  </si>
  <si>
    <t>cwi_pwi</t>
  </si>
  <si>
    <t>ts_area</t>
  </si>
  <si>
    <t>ocst_ind</t>
  </si>
  <si>
    <t>var00001</t>
  </si>
  <si>
    <t>dmc_var</t>
  </si>
  <si>
    <t>dmc_v1</t>
  </si>
  <si>
    <t>dmc_v2</t>
  </si>
  <si>
    <t>ts_ar_mm</t>
  </si>
  <si>
    <t>pr_wi_mm</t>
  </si>
  <si>
    <t>lam_d_mm</t>
  </si>
  <si>
    <t>ar_1_lf</t>
  </si>
  <si>
    <t>ms_1_mg</t>
  </si>
  <si>
    <t>lma</t>
  </si>
  <si>
    <t>var00004</t>
  </si>
  <si>
    <t>leaf_typ</t>
  </si>
  <si>
    <t>tot_case</t>
  </si>
  <si>
    <t>tot_pal</t>
  </si>
  <si>
    <t>tot_mes3</t>
  </si>
  <si>
    <t>aerenchy</t>
  </si>
  <si>
    <t>var00003</t>
  </si>
  <si>
    <t>inn_mes</t>
  </si>
  <si>
    <t>rain_con</t>
  </si>
  <si>
    <t>nutr_con</t>
  </si>
  <si>
    <t>stom_dis</t>
  </si>
  <si>
    <t>trichome</t>
  </si>
  <si>
    <t>ijw_sla</t>
  </si>
  <si>
    <t>ijw_dmfm</t>
  </si>
  <si>
    <t>ijw_lamd</t>
  </si>
  <si>
    <t>ijw_dmc</t>
  </si>
  <si>
    <t>var00006</t>
  </si>
  <si>
    <t>spon_ra2</t>
  </si>
  <si>
    <t>spon4</t>
  </si>
  <si>
    <t>spon_rat</t>
  </si>
  <si>
    <t>tpal_rat</t>
  </si>
  <si>
    <t>upcs_rat</t>
  </si>
  <si>
    <t>locs_rat</t>
  </si>
  <si>
    <t>uhyp_rat</t>
  </si>
  <si>
    <t>lhyp_rat</t>
  </si>
  <si>
    <t>inms_rat</t>
  </si>
  <si>
    <t>tmes_rat</t>
  </si>
  <si>
    <t>var00007</t>
  </si>
  <si>
    <t>tpal_ra2</t>
  </si>
  <si>
    <t>case_typ</t>
  </si>
  <si>
    <t>var00009</t>
  </si>
  <si>
    <t>filter_$</t>
  </si>
  <si>
    <t>aer_rat</t>
  </si>
  <si>
    <t>check</t>
  </si>
  <si>
    <t>origRow</t>
  </si>
  <si>
    <t>site_dhd</t>
  </si>
  <si>
    <t>site_IJW</t>
  </si>
  <si>
    <t>BoxCrossing</t>
  </si>
  <si>
    <t>EastCobar</t>
  </si>
  <si>
    <t>KCNP_hiP</t>
  </si>
  <si>
    <t>KCNP_loP</t>
  </si>
  <si>
    <t>MortonNP</t>
  </si>
  <si>
    <t>ShanesPark</t>
  </si>
  <si>
    <t>CocoparraNP</t>
  </si>
  <si>
    <t>AgnesBanksNR</t>
  </si>
  <si>
    <t>CastlereaghNR</t>
  </si>
  <si>
    <t>DennyDF</t>
  </si>
  <si>
    <t>GoobangNP1</t>
  </si>
  <si>
    <t>GoobangNP2</t>
  </si>
  <si>
    <t>GoobangNP3</t>
  </si>
  <si>
    <t>GoobangNP4</t>
  </si>
  <si>
    <t>MyallLakesNP2</t>
  </si>
  <si>
    <t>MacquariePass</t>
  </si>
  <si>
    <t>NombinnieNR</t>
  </si>
  <si>
    <t>RoundHillNR</t>
  </si>
  <si>
    <t>Talleeban</t>
  </si>
  <si>
    <t>mono_di</t>
  </si>
  <si>
    <t>dicot</t>
  </si>
  <si>
    <t>monocot</t>
  </si>
  <si>
    <t>SoilP</t>
  </si>
  <si>
    <t>Rain</t>
  </si>
  <si>
    <t>genus spp (ian)</t>
  </si>
  <si>
    <t>gen spp</t>
  </si>
  <si>
    <t>Themeda triandra</t>
  </si>
  <si>
    <t>Angophora costata</t>
  </si>
  <si>
    <t>Banksia serrata</t>
  </si>
  <si>
    <t>Carex longibrachiata</t>
  </si>
  <si>
    <t>Carex appressa</t>
  </si>
  <si>
    <t>Conospermum taxifolium</t>
  </si>
  <si>
    <t>Corymbia gummifera</t>
  </si>
  <si>
    <t>Entolasia stricta</t>
  </si>
  <si>
    <t>Eragrostis setifolia</t>
  </si>
  <si>
    <t>Eucalyptus pilularis</t>
  </si>
  <si>
    <t>Eucalyptus sideroxylon</t>
  </si>
  <si>
    <t>Gahnia sp</t>
  </si>
  <si>
    <t>Grevillea floribunda</t>
  </si>
  <si>
    <t>Hakea sericea</t>
  </si>
  <si>
    <t>Lepidosperma laterale</t>
  </si>
  <si>
    <t>Leptospermum trinervium</t>
  </si>
  <si>
    <t>Melaleuca sp</t>
  </si>
  <si>
    <t>Panicum pygmaeum</t>
  </si>
  <si>
    <t>Panicum simile</t>
  </si>
  <si>
    <t>Persoonia curvifolia</t>
  </si>
  <si>
    <t>Persoonia levis</t>
  </si>
  <si>
    <t>Stipa scabra</t>
  </si>
  <si>
    <t>Xylomelum pyriforme</t>
  </si>
  <si>
    <t>LfSize(mm2)</t>
  </si>
  <si>
    <t>DryMass(mg)</t>
  </si>
  <si>
    <t>SLA(mm2/mg)</t>
  </si>
  <si>
    <t>LaminaT(um)</t>
  </si>
  <si>
    <t>UpPalisT(um)</t>
  </si>
  <si>
    <t>SpongyT(um)</t>
  </si>
  <si>
    <t>LoPalisT(um)</t>
  </si>
  <si>
    <t>UpCuticT(um)</t>
  </si>
  <si>
    <t>UpEpiderm(um)</t>
  </si>
  <si>
    <t>loCuticT(um)</t>
  </si>
  <si>
    <t>loEpiderm(um)</t>
  </si>
  <si>
    <t>family membership</t>
  </si>
  <si>
    <t>Photsynthetic pathway (literature + observation for C4)</t>
  </si>
  <si>
    <t>rainfall - prov. only</t>
  </si>
  <si>
    <t>COMPUTE  log_rain = LG10(rainfall)</t>
  </si>
  <si>
    <t>soil total P (from XRF analysis) ppm</t>
  </si>
  <si>
    <t>soil total P (log10)</t>
  </si>
  <si>
    <t>area of 2 leaves (mm2)</t>
  </si>
  <si>
    <t>mass of 2 leaves (grams)</t>
  </si>
  <si>
    <t>sla (mm2 mg) = area / (mass*1000)</t>
  </si>
  <si>
    <t>Average lamina depth (um) [d]</t>
  </si>
  <si>
    <t>upper palisade depth (um)</t>
  </si>
  <si>
    <t>spongy mesophyll depth (um) [d]</t>
  </si>
  <si>
    <t>lower palisade depth (um)</t>
  </si>
  <si>
    <t>% of TS area sclerified</t>
  </si>
  <si>
    <t>upper cuticle depth (um)</t>
  </si>
  <si>
    <t>upper epidermis depth (um)</t>
  </si>
  <si>
    <t>upper epidermis + cuticle depth [d]</t>
  </si>
  <si>
    <t>epidrmal cell wall fraction of cell area (discontinued)</t>
  </si>
  <si>
    <t>upper hypodermis depth (um)</t>
  </si>
  <si>
    <t>lower cuticle depth (um)</t>
  </si>
  <si>
    <t>lower epidermis depth (um)</t>
  </si>
  <si>
    <t>lower epidermis + cuticle (um) [d]</t>
  </si>
  <si>
    <t>lower epidermal cell wall fraction of cell area (discontinued)</t>
  </si>
  <si>
    <t>lower hypodermis depth (um)</t>
  </si>
  <si>
    <t>combined epidermis depth (um) [d]</t>
  </si>
  <si>
    <t>combined cuticle depth (um) [d]</t>
  </si>
  <si>
    <t>upper and lower epicuticular layer depth (um)</t>
  </si>
  <si>
    <t>upper outer epi. wall + cuticle (um)</t>
  </si>
  <si>
    <t>lower outer epidermal wall + cuticle (um)</t>
  </si>
  <si>
    <t>curved width (um) TS margin to margin [d]</t>
  </si>
  <si>
    <t>projected width (um) [d] estimate from TS</t>
  </si>
  <si>
    <t>ratio of curved to projected width (index of recurvation)</t>
  </si>
  <si>
    <t>area of TS at widest point (um2)</t>
  </si>
  <si>
    <t>open celled support tissue % of ts area</t>
  </si>
  <si>
    <t>DMC variable - dmc_v1 except for recurved Prot.</t>
  </si>
  <si>
    <t>dmc_v1 = ms_1_mg / (ar_1_lf * lam_d_mm)</t>
  </si>
  <si>
    <t>dmc_v2 = ms_1_mg / (ts_ar_mm * (ar_1_lf/pr_wi_mm))</t>
  </si>
  <si>
    <t>ts_ar_mm = ts_area (mm2)/1000000</t>
  </si>
  <si>
    <t>projected width (mm)</t>
  </si>
  <si>
    <t>COMPUTE  lam_d_mm = lam_dep/1000 (COMPUTE)</t>
  </si>
  <si>
    <t>COMPUTE  ar_1_lf = area/2 (COMPUTE)</t>
  </si>
  <si>
    <t>COMPUTE  ms_1_mg = (mass/2)*1000 (COMPUTE)</t>
  </si>
  <si>
    <t>COMPUTE  lma = (mass*1000) / area (COMPUTE)</t>
  </si>
  <si>
    <t>leaf type (TS shape)</t>
  </si>
  <si>
    <t>COMPUTE  tot_case = com_ec + (l_hyp + u_hyp) (COMPUTE)</t>
  </si>
  <si>
    <t>COMPUTE  tot_pal = u_palis + l_pal (COMPUTE)</t>
  </si>
  <si>
    <t>species appropriate for rainfall contrast</t>
  </si>
  <si>
    <t>species appropriate for nutrient contrast</t>
  </si>
  <si>
    <t>Stomata distribution estimated from TS</t>
  </si>
  <si>
    <t>trichome distribution (eyeball est.)</t>
  </si>
  <si>
    <t>ian's dry mass / fresh mass (mg mg-1)</t>
  </si>
  <si>
    <t>COMPUTE  ijw_dmc = (1 / ijw_sla) / (ijw_lamd / 1000) (COMPUTE)</t>
  </si>
  <si>
    <t>COMPUTE  spon_rat = spongy / tot_mes2 (COMPUTE)</t>
  </si>
  <si>
    <t>COMPUTE  tpal_rat = (u_palis + l_pal) / tot_mes2 (COMPUTE)</t>
  </si>
  <si>
    <t>COMPUTE  tpal_ra2 = (u_palis + l_palis) / lam_dep (COMPUTE)</t>
  </si>
  <si>
    <t>case_typ = 1 (FILTER)</t>
  </si>
  <si>
    <t>orig column title</t>
  </si>
  <si>
    <t>new column titles</t>
  </si>
  <si>
    <t>orig column label/notes</t>
  </si>
  <si>
    <t>orig areas were for 2 leaves.</t>
  </si>
  <si>
    <t>orig dry mass was for 2 leaves, in grams.</t>
  </si>
  <si>
    <t>LfSize/DryMass</t>
  </si>
  <si>
    <t>Sclerified%</t>
  </si>
  <si>
    <t>upCuticT(um)</t>
  </si>
  <si>
    <t>upEpiderm(um)</t>
  </si>
  <si>
    <t>loPalisT(um)</t>
  </si>
  <si>
    <t>upPalisT(um)</t>
  </si>
  <si>
    <t>upCutEpi(um)</t>
  </si>
  <si>
    <t>upHypo(um)</t>
  </si>
  <si>
    <t>loCutEpi(um)</t>
  </si>
  <si>
    <t>loHypo(um)</t>
  </si>
  <si>
    <t>Epiderm_com</t>
  </si>
  <si>
    <t>Cutic_com</t>
  </si>
  <si>
    <t>CutEpi_com</t>
  </si>
  <si>
    <t>upCutEW(um)</t>
  </si>
  <si>
    <t>loCutEW(um)</t>
  </si>
  <si>
    <t>data passed from Ian to DHD in ca. 1999 (IGNORE)</t>
  </si>
  <si>
    <t>Important for Proteaceae with recurved margins</t>
  </si>
  <si>
    <t>probably useful</t>
  </si>
  <si>
    <t>notes(Ian March2008)</t>
  </si>
  <si>
    <t>original row number (excluding col labels) from SPSS version of dataset, from DHD himself</t>
  </si>
  <si>
    <t>these data rows were in the original SPSS dataset but were filtered out for site-based analyses as they contain species-mean trait values for spp occurring at &gt;1 site</t>
  </si>
  <si>
    <t xml:space="preserve"> \- therefore, deleted from this new Excel version of the dataset</t>
  </si>
  <si>
    <t>useful data</t>
  </si>
  <si>
    <t>box-crossing</t>
  </si>
  <si>
    <t>sitesDHD</t>
  </si>
  <si>
    <t>sitecode</t>
  </si>
  <si>
    <t>other dhd info</t>
  </si>
  <si>
    <t>LAT/LONGS</t>
  </si>
  <si>
    <t>match?</t>
  </si>
  <si>
    <t>soil P (tot) (ppm)</t>
  </si>
  <si>
    <t>rain (mm/y)</t>
  </si>
  <si>
    <t>Unpub dataset of leaf morphology for a bunch of NSW species</t>
  </si>
  <si>
    <t>Data collected by David Duncan, while working as an RA with Mark Westoby ca. 1998-1999.</t>
  </si>
  <si>
    <t>site data had to pieced together from knowing where David sampled, with me and other lab members…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</si>
</sst>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#,##0.0000"/>
    <numFmt numFmtId="174" formatCode="0.0"/>
  </numFmts>
  <fonts count="15" x14ac:knownFonts="1">
    <font>
      <sz val="10"/>
      <name val="Arial"/>
    </font>
    <font>
      <sz val="10"/>
      <name val="Arial"/>
    </font>
    <font>
      <sz val="10"/>
      <color indexed="10"/>
      <name val="Arial"/>
    </font>
    <font>
      <b/>
      <sz val="10"/>
      <color indexed="10"/>
      <name val="Arial"/>
      <family val="2"/>
    </font>
    <font>
      <sz val="12"/>
      <color indexed="81"/>
      <name val="Tahoma"/>
    </font>
    <font>
      <b/>
      <sz val="12"/>
      <color indexed="81"/>
      <name val="Tahoma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60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172" fontId="1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17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3" fontId="6" fillId="0" borderId="0" xfId="0" applyNumberFormat="1" applyFont="1"/>
    <xf numFmtId="4" fontId="6" fillId="0" borderId="0" xfId="0" applyNumberFormat="1" applyFont="1"/>
    <xf numFmtId="172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7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1" fillId="0" borderId="0" xfId="0" applyNumberFormat="1" applyFont="1" applyBorder="1"/>
    <xf numFmtId="0" fontId="0" fillId="0" borderId="0" xfId="0" applyBorder="1"/>
    <xf numFmtId="3" fontId="7" fillId="0" borderId="0" xfId="0" applyNumberFormat="1" applyFont="1" applyBorder="1"/>
    <xf numFmtId="3" fontId="8" fillId="0" borderId="0" xfId="0" applyNumberFormat="1" applyFont="1" applyBorder="1"/>
    <xf numFmtId="0" fontId="8" fillId="0" borderId="0" xfId="0" applyFont="1" applyBorder="1"/>
    <xf numFmtId="1" fontId="6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74" fontId="7" fillId="0" borderId="0" xfId="0" applyNumberFormat="1" applyFont="1"/>
    <xf numFmtId="174" fontId="8" fillId="0" borderId="0" xfId="0" applyNumberFormat="1" applyFont="1"/>
    <xf numFmtId="2" fontId="8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174" fontId="6" fillId="0" borderId="0" xfId="0" applyNumberFormat="1" applyFont="1"/>
    <xf numFmtId="174" fontId="1" fillId="0" borderId="0" xfId="0" applyNumberFormat="1" applyFont="1"/>
    <xf numFmtId="174" fontId="0" fillId="0" borderId="0" xfId="0" applyNumberFormat="1"/>
    <xf numFmtId="0" fontId="10" fillId="0" borderId="0" xfId="0" applyFont="1"/>
    <xf numFmtId="0" fontId="6" fillId="2" borderId="0" xfId="0" applyFont="1" applyFill="1"/>
    <xf numFmtId="0" fontId="7" fillId="2" borderId="0" xfId="0" applyFont="1" applyFill="1" applyBorder="1" applyAlignment="1">
      <alignment horizontal="left"/>
    </xf>
    <xf numFmtId="3" fontId="7" fillId="2" borderId="0" xfId="0" applyNumberFormat="1" applyFont="1" applyFill="1" applyBorder="1"/>
    <xf numFmtId="3" fontId="6" fillId="2" borderId="0" xfId="0" applyNumberFormat="1" applyFont="1" applyFill="1" applyBorder="1"/>
    <xf numFmtId="1" fontId="6" fillId="2" borderId="0" xfId="0" applyNumberFormat="1" applyFont="1" applyFill="1"/>
    <xf numFmtId="4" fontId="6" fillId="2" borderId="0" xfId="0" applyNumberFormat="1" applyFont="1" applyFill="1"/>
    <xf numFmtId="3" fontId="6" fillId="2" borderId="0" xfId="0" applyNumberFormat="1" applyFont="1" applyFill="1"/>
    <xf numFmtId="3" fontId="7" fillId="2" borderId="0" xfId="0" applyNumberFormat="1" applyFont="1" applyFill="1"/>
    <xf numFmtId="174" fontId="7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174" fontId="6" fillId="2" borderId="0" xfId="0" applyNumberFormat="1" applyFont="1" applyFill="1"/>
    <xf numFmtId="172" fontId="6" fillId="2" borderId="0" xfId="0" applyNumberFormat="1" applyFont="1" applyFill="1"/>
    <xf numFmtId="0" fontId="11" fillId="0" borderId="0" xfId="0" applyFont="1"/>
    <xf numFmtId="0" fontId="7" fillId="0" borderId="0" xfId="0" applyFont="1"/>
    <xf numFmtId="172" fontId="7" fillId="0" borderId="0" xfId="0" applyNumberFormat="1" applyFont="1"/>
    <xf numFmtId="172" fontId="8" fillId="0" borderId="0" xfId="0" applyNumberFormat="1" applyFont="1"/>
    <xf numFmtId="0" fontId="6" fillId="0" borderId="0" xfId="0" pivotButton="1" applyFont="1" applyBorder="1"/>
    <xf numFmtId="0" fontId="12" fillId="0" borderId="0" xfId="0" applyFont="1" applyBorder="1"/>
    <xf numFmtId="0" fontId="6" fillId="0" borderId="0" xfId="1" applyFont="1"/>
    <xf numFmtId="1" fontId="6" fillId="0" borderId="0" xfId="1" applyNumberFormat="1" applyFont="1"/>
    <xf numFmtId="1" fontId="7" fillId="0" borderId="0" xfId="1" applyNumberFormat="1" applyFont="1"/>
    <xf numFmtId="0" fontId="12" fillId="0" borderId="0" xfId="0" applyFont="1"/>
  </cellXfs>
  <cellStyles count="2">
    <cellStyle name="Normal" xfId="0" builtinId="0"/>
    <cellStyle name="Normal_DHDdata _NEW (from DHD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Glop2%20+%20BigData\_NEW%20data%20sources\Australian%20datasets\DHD%20data\site%20info%20for%20several%20datasets%20(inc%20DHD%20SITE%20updatE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seca sites"/>
      <sheetName val="Overton"/>
      <sheetName val="Sheet1"/>
      <sheetName val="dhd_sites"/>
    </sheetNames>
    <sheetDataSet>
      <sheetData sheetId="0"/>
      <sheetData sheetId="1"/>
      <sheetData sheetId="2"/>
      <sheetData sheetId="3">
        <row r="1">
          <cell r="A1" t="str">
            <v>site</v>
          </cell>
          <cell r="B1" t="str">
            <v>sitecode</v>
          </cell>
          <cell r="C1" t="str">
            <v>other dhd info</v>
          </cell>
          <cell r="D1" t="str">
            <v>LAT/LONGS</v>
          </cell>
          <cell r="E1" t="str">
            <v>match?</v>
          </cell>
          <cell r="F1" t="str">
            <v>soilP(dhd)</v>
          </cell>
          <cell r="G1" t="str">
            <v>rain(dhd)</v>
          </cell>
        </row>
        <row r="2">
          <cell r="A2" t="str">
            <v>Agnes Banks NR</v>
          </cell>
          <cell r="B2">
            <v>20</v>
          </cell>
          <cell r="C2" t="str">
            <v>Agnes Banks NR</v>
          </cell>
          <cell r="D2" t="str">
            <v>33.617 S, 150.715 E</v>
          </cell>
          <cell r="E2" t="str">
            <v>ABK(Cunn)</v>
          </cell>
          <cell r="F2">
            <v>30.6</v>
          </cell>
          <cell r="G2">
            <v>778</v>
          </cell>
        </row>
        <row r="3">
          <cell r="A3" t="str">
            <v>box-crossing</v>
          </cell>
          <cell r="B3">
            <v>6</v>
          </cell>
          <cell r="C3" t="str">
            <v>West of Cobar (cobar region)</v>
          </cell>
          <cell r="D3" t="str">
            <v>31o35_14" S, 144o50_52"E</v>
          </cell>
          <cell r="E3" t="str">
            <v>?Balranald(Fons)</v>
          </cell>
          <cell r="F3">
            <v>214</v>
          </cell>
          <cell r="G3">
            <v>290</v>
          </cell>
        </row>
        <row r="4">
          <cell r="A4" t="str">
            <v>box-crossing</v>
          </cell>
          <cell r="B4">
            <v>6</v>
          </cell>
          <cell r="C4" t="str">
            <v>West of Cobar (cobar region)</v>
          </cell>
          <cell r="D4" t="str">
            <v>31o35_14" S, 144o50_52"E</v>
          </cell>
          <cell r="E4" t="str">
            <v>?Balranald(Fons)</v>
          </cell>
          <cell r="F4">
            <v>214</v>
          </cell>
          <cell r="G4">
            <v>290</v>
          </cell>
        </row>
        <row r="5">
          <cell r="A5" t="str">
            <v>box-crossing</v>
          </cell>
          <cell r="B5">
            <v>6</v>
          </cell>
          <cell r="C5" t="str">
            <v>West of Cobar (cobar region)</v>
          </cell>
          <cell r="D5" t="str">
            <v>31o35_14" S, 144o50_52"E</v>
          </cell>
          <cell r="E5" t="str">
            <v>?Balranald(Fons)</v>
          </cell>
          <cell r="F5">
            <v>214</v>
          </cell>
          <cell r="G5">
            <v>290</v>
          </cell>
        </row>
        <row r="6">
          <cell r="A6" t="str">
            <v>box-crossing</v>
          </cell>
          <cell r="B6">
            <v>6</v>
          </cell>
          <cell r="C6" t="str">
            <v>West of Cobar (cobar region)</v>
          </cell>
          <cell r="D6" t="str">
            <v>31o35_14" S, 144o50_52"E</v>
          </cell>
          <cell r="E6" t="str">
            <v>?Balranald(Fons)</v>
          </cell>
          <cell r="F6">
            <v>214</v>
          </cell>
          <cell r="G6">
            <v>290</v>
          </cell>
        </row>
        <row r="7">
          <cell r="A7" t="str">
            <v>Castlereagh NR</v>
          </cell>
          <cell r="B7">
            <v>21</v>
          </cell>
          <cell r="C7" t="str">
            <v>Castlereagh NR</v>
          </cell>
          <cell r="D7" t="str">
            <v>33o 40' 57"S, 150o 44'42"E</v>
          </cell>
          <cell r="E7" t="str">
            <v>CLR(Cunn)</v>
          </cell>
          <cell r="F7">
            <v>104.9</v>
          </cell>
          <cell r="G7">
            <v>778</v>
          </cell>
        </row>
        <row r="8">
          <cell r="A8" t="str">
            <v>Castlereagh NR</v>
          </cell>
          <cell r="B8">
            <v>21</v>
          </cell>
          <cell r="C8" t="str">
            <v>Castlereagh NR</v>
          </cell>
          <cell r="D8" t="str">
            <v>33o 40' 57"S, 150o 44'42"E</v>
          </cell>
          <cell r="E8" t="str">
            <v>CLR(Cunn)</v>
          </cell>
          <cell r="F8">
            <v>104.9</v>
          </cell>
          <cell r="G8">
            <v>778</v>
          </cell>
        </row>
        <row r="9">
          <cell r="A9" t="str">
            <v>cnp</v>
          </cell>
          <cell r="B9">
            <v>8</v>
          </cell>
          <cell r="C9" t="str">
            <v>Cocoparra NP (Rankin springs trip)</v>
          </cell>
          <cell r="D9" t="str">
            <v>34.12 S, 146.22 E</v>
          </cell>
          <cell r="F9">
            <v>122</v>
          </cell>
          <cell r="G9">
            <v>455</v>
          </cell>
        </row>
        <row r="10">
          <cell r="A10" t="str">
            <v>cnp</v>
          </cell>
          <cell r="B10">
            <v>8</v>
          </cell>
          <cell r="C10" t="str">
            <v>Cocoparra NP (Rankin springs trip)</v>
          </cell>
          <cell r="D10" t="str">
            <v>34.12 S, 146.22 E</v>
          </cell>
          <cell r="F10">
            <v>122</v>
          </cell>
          <cell r="G10">
            <v>455</v>
          </cell>
        </row>
        <row r="11">
          <cell r="A11" t="str">
            <v>cnp</v>
          </cell>
          <cell r="B11">
            <v>8</v>
          </cell>
          <cell r="C11" t="str">
            <v>Cocoparra NP (Rankin springs trip)</v>
          </cell>
          <cell r="D11" t="str">
            <v>34.12 S, 146.22 E</v>
          </cell>
          <cell r="F11">
            <v>101</v>
          </cell>
          <cell r="G11">
            <v>455</v>
          </cell>
        </row>
        <row r="12">
          <cell r="A12" t="str">
            <v>dsf</v>
          </cell>
          <cell r="B12">
            <v>9</v>
          </cell>
          <cell r="C12" t="str">
            <v>Denny State Forest (rankin springs trip)</v>
          </cell>
          <cell r="D12" t="str">
            <v>33.936, 146.115</v>
          </cell>
          <cell r="E12" t="str">
            <v>lat/long from RSP(Cunn)</v>
          </cell>
          <cell r="F12">
            <v>175</v>
          </cell>
          <cell r="G12">
            <v>410.3</v>
          </cell>
        </row>
        <row r="13">
          <cell r="A13" t="str">
            <v>east cobar</v>
          </cell>
          <cell r="B13">
            <v>4</v>
          </cell>
          <cell r="C13" t="str">
            <v>cobar region</v>
          </cell>
          <cell r="D13" t="str">
            <v>31o30'23"S, 145o 54' 04"E</v>
          </cell>
          <cell r="E13" t="str">
            <v>Cobar(Fons)</v>
          </cell>
          <cell r="F13">
            <v>297</v>
          </cell>
          <cell r="G13">
            <v>341.04</v>
          </cell>
        </row>
        <row r="14">
          <cell r="A14" t="str">
            <v>east cobar</v>
          </cell>
          <cell r="B14">
            <v>4</v>
          </cell>
          <cell r="C14" t="str">
            <v>cobar region</v>
          </cell>
          <cell r="D14" t="str">
            <v>31o30'23"S, 145o 54' 04"E</v>
          </cell>
          <cell r="E14" t="str">
            <v>Cobar(Fons)</v>
          </cell>
          <cell r="F14">
            <v>297</v>
          </cell>
          <cell r="G14">
            <v>341.04</v>
          </cell>
        </row>
        <row r="15">
          <cell r="A15" t="str">
            <v>gnp1</v>
          </cell>
          <cell r="B15">
            <v>11</v>
          </cell>
          <cell r="C15" t="str">
            <v>Goobang NP1 (site 1 in Wright notes)</v>
          </cell>
          <cell r="D15" t="str">
            <v>32o 56'30" S, 148o 24' 04"E</v>
          </cell>
          <cell r="E15" t="str">
            <v>Goobang(Wright, unpub)</v>
          </cell>
          <cell r="F15">
            <v>122</v>
          </cell>
          <cell r="G15">
            <v>650</v>
          </cell>
        </row>
        <row r="16">
          <cell r="A16" t="str">
            <v>gnp1</v>
          </cell>
          <cell r="B16">
            <v>11</v>
          </cell>
          <cell r="C16" t="str">
            <v>Goobang NP1 (site 1 in Wright notes)</v>
          </cell>
          <cell r="D16" t="str">
            <v>32o 56'30" S, 148o 24' 04"E</v>
          </cell>
          <cell r="E16" t="str">
            <v>Goobang(Wright, unpub)</v>
          </cell>
          <cell r="F16">
            <v>122</v>
          </cell>
          <cell r="G16">
            <v>650</v>
          </cell>
        </row>
        <row r="17">
          <cell r="A17" t="str">
            <v>gnp1</v>
          </cell>
          <cell r="B17">
            <v>11</v>
          </cell>
          <cell r="C17" t="str">
            <v>Goobang NP1 (site 1 in Wright notes)</v>
          </cell>
          <cell r="D17" t="str">
            <v>32o 56'30" S, 148o 24' 04"E</v>
          </cell>
          <cell r="E17" t="str">
            <v>Goobang(Wright, unpub)</v>
          </cell>
          <cell r="F17">
            <v>122</v>
          </cell>
          <cell r="G17">
            <v>650</v>
          </cell>
        </row>
        <row r="18">
          <cell r="A18" t="str">
            <v>gnp1</v>
          </cell>
          <cell r="B18">
            <v>11</v>
          </cell>
          <cell r="C18" t="str">
            <v>Goobang NP1 (site 1 in Wright notes)</v>
          </cell>
          <cell r="D18" t="str">
            <v>32o 56'30" S, 148o 24' 04"E</v>
          </cell>
          <cell r="E18" t="str">
            <v>Goobang(Wright, unpub)</v>
          </cell>
          <cell r="F18">
            <v>122</v>
          </cell>
          <cell r="G18">
            <v>650</v>
          </cell>
        </row>
        <row r="19">
          <cell r="A19" t="str">
            <v>gnp1</v>
          </cell>
          <cell r="B19">
            <v>11</v>
          </cell>
          <cell r="C19" t="str">
            <v>Goobang NP1 (site 1 in Wright notes)</v>
          </cell>
          <cell r="D19" t="str">
            <v>32o 56'30" S, 148o 24' 04"E</v>
          </cell>
          <cell r="E19" t="str">
            <v>Goobang(Wright, unpub)</v>
          </cell>
          <cell r="F19">
            <v>122</v>
          </cell>
          <cell r="G19">
            <v>650</v>
          </cell>
        </row>
        <row r="20">
          <cell r="A20" t="str">
            <v>gnp2</v>
          </cell>
          <cell r="B20">
            <v>12</v>
          </cell>
          <cell r="C20" t="str">
            <v>Goobang NP2 (site 2 in Wright notes)</v>
          </cell>
          <cell r="D20" t="str">
            <v>32o 56'30" S, 148o 24' 04"E</v>
          </cell>
          <cell r="E20" t="str">
            <v>Goobang(Wright, unpub)</v>
          </cell>
          <cell r="F20">
            <v>157</v>
          </cell>
          <cell r="G20">
            <v>650</v>
          </cell>
        </row>
        <row r="21">
          <cell r="A21" t="str">
            <v>gnp2</v>
          </cell>
          <cell r="B21">
            <v>12</v>
          </cell>
          <cell r="C21" t="str">
            <v>Goobang NP2 (site 2 in Wright notes)</v>
          </cell>
          <cell r="D21" t="str">
            <v>32o 56'30" S, 148o 24' 04"E</v>
          </cell>
          <cell r="E21" t="str">
            <v>Goobang(Wright, unpub)</v>
          </cell>
          <cell r="F21">
            <v>157</v>
          </cell>
          <cell r="G21">
            <v>650</v>
          </cell>
        </row>
        <row r="22">
          <cell r="A22" t="str">
            <v>gnp3</v>
          </cell>
          <cell r="B22">
            <v>13</v>
          </cell>
          <cell r="C22" t="str">
            <v>Goobang NP3 (??also site 2 in Wright notes, soil P 157 ppm)</v>
          </cell>
          <cell r="D22" t="str">
            <v>32o 56'30" S, 148o 24' 04"E</v>
          </cell>
          <cell r="E22" t="str">
            <v>Goobang(Wright, unpub)</v>
          </cell>
          <cell r="F22">
            <v>271</v>
          </cell>
          <cell r="G22">
            <v>650</v>
          </cell>
        </row>
        <row r="23">
          <cell r="A23" t="str">
            <v>gnp3</v>
          </cell>
          <cell r="B23">
            <v>13</v>
          </cell>
          <cell r="C23" t="str">
            <v>Goobang NP3 (??also site 2 in Wright notes, soil P 157 ppm)</v>
          </cell>
          <cell r="D23" t="str">
            <v>32o 56'30" S, 148o 24' 04"E</v>
          </cell>
          <cell r="E23" t="str">
            <v>Goobang(Wright, unpub)</v>
          </cell>
          <cell r="F23">
            <v>271</v>
          </cell>
          <cell r="G23">
            <v>650</v>
          </cell>
        </row>
        <row r="24">
          <cell r="A24" t="str">
            <v>gnp3</v>
          </cell>
          <cell r="B24">
            <v>13</v>
          </cell>
          <cell r="C24" t="str">
            <v>Goobang NP3 (??also site 2 in Wright notes, soil P 157 ppm)</v>
          </cell>
          <cell r="D24" t="str">
            <v>32o 56'30" S, 148o 24' 04"E</v>
          </cell>
          <cell r="E24" t="str">
            <v>Goobang(Wright, unpub)</v>
          </cell>
          <cell r="F24">
            <v>271</v>
          </cell>
          <cell r="G24">
            <v>650</v>
          </cell>
        </row>
        <row r="25">
          <cell r="A25" t="str">
            <v>gnp4</v>
          </cell>
          <cell r="B25">
            <v>14</v>
          </cell>
          <cell r="C25" t="str">
            <v>Goobang NP4  (site 3 in Wright notes, Lat 32 48’ 54” S, long 148 20’ 41” E)</v>
          </cell>
          <cell r="D25" t="str">
            <v xml:space="preserve"> 32 48’ 54” S, long 148 20’ 41”</v>
          </cell>
          <cell r="E25" t="str">
            <v>Goobang(Wright, unpub)</v>
          </cell>
          <cell r="F25">
            <v>127</v>
          </cell>
          <cell r="G25">
            <v>650</v>
          </cell>
        </row>
        <row r="26">
          <cell r="A26" t="str">
            <v>hermidale</v>
          </cell>
          <cell r="B26">
            <v>5</v>
          </cell>
          <cell r="C26" t="str">
            <v>cobar region</v>
          </cell>
          <cell r="D26" t="str">
            <v>31o 33'38" S, 146o 33' 23"E</v>
          </cell>
          <cell r="E26" t="str">
            <v>Hermidale(Fons)</v>
          </cell>
          <cell r="F26">
            <v>441</v>
          </cell>
          <cell r="G26">
            <v>389.15</v>
          </cell>
        </row>
        <row r="27">
          <cell r="A27" t="str">
            <v>hermidale</v>
          </cell>
          <cell r="B27">
            <v>5</v>
          </cell>
          <cell r="C27" t="str">
            <v>cobar region</v>
          </cell>
          <cell r="D27" t="str">
            <v>31o 33'38" S, 146o 33' 23"E</v>
          </cell>
          <cell r="E27" t="str">
            <v>Hermidale(Fons)</v>
          </cell>
          <cell r="F27">
            <v>441</v>
          </cell>
          <cell r="G27">
            <v>389.15</v>
          </cell>
        </row>
        <row r="28">
          <cell r="A28" t="str">
            <v>kcnp</v>
          </cell>
          <cell r="B28">
            <v>1</v>
          </cell>
          <cell r="C28" t="str">
            <v>Murrua Track (KCNP)</v>
          </cell>
          <cell r="D28" t="str">
            <v>33o 41' 38"; 151o 08' 35"</v>
          </cell>
          <cell r="E28" t="str">
            <v>Wright et al 2001</v>
          </cell>
          <cell r="F28">
            <v>105</v>
          </cell>
          <cell r="G28">
            <v>1220</v>
          </cell>
        </row>
        <row r="29">
          <cell r="A29" t="str">
            <v>kcnp</v>
          </cell>
          <cell r="B29">
            <v>1</v>
          </cell>
          <cell r="C29" t="str">
            <v>Murrua Track (KCNP)</v>
          </cell>
          <cell r="D29" t="str">
            <v>33o 41' 38"; 151o 08' 35"</v>
          </cell>
          <cell r="E29" t="str">
            <v>Wright et al 2001</v>
          </cell>
          <cell r="F29">
            <v>105</v>
          </cell>
          <cell r="G29">
            <v>1220</v>
          </cell>
        </row>
        <row r="30">
          <cell r="A30" t="str">
            <v>kcnp</v>
          </cell>
          <cell r="B30">
            <v>1</v>
          </cell>
          <cell r="C30" t="str">
            <v>Murrua Track (KCNP)</v>
          </cell>
          <cell r="D30" t="str">
            <v>33o 41' 38"; 151o 08' 35"</v>
          </cell>
          <cell r="E30" t="str">
            <v>Wright et al 2001</v>
          </cell>
          <cell r="F30">
            <v>105</v>
          </cell>
          <cell r="G30">
            <v>1220</v>
          </cell>
        </row>
        <row r="31">
          <cell r="A31" t="str">
            <v>kcnp</v>
          </cell>
          <cell r="B31">
            <v>1</v>
          </cell>
          <cell r="C31" t="str">
            <v>Murrua Track (KCNP)</v>
          </cell>
          <cell r="D31" t="str">
            <v>33o 41' 38"; 151o 08' 35"</v>
          </cell>
          <cell r="E31" t="str">
            <v>Wright et al 2001</v>
          </cell>
          <cell r="F31">
            <v>105</v>
          </cell>
          <cell r="G31">
            <v>1220</v>
          </cell>
        </row>
        <row r="32">
          <cell r="A32" t="str">
            <v>kcnp</v>
          </cell>
          <cell r="B32">
            <v>1</v>
          </cell>
          <cell r="C32" t="str">
            <v>Murrua Track (KCNP)</v>
          </cell>
          <cell r="D32" t="str">
            <v>33o 41' 38"; 151o 08' 35"</v>
          </cell>
          <cell r="E32" t="str">
            <v>Wright et al 2001</v>
          </cell>
          <cell r="F32">
            <v>105</v>
          </cell>
          <cell r="G32">
            <v>1220</v>
          </cell>
        </row>
        <row r="33">
          <cell r="A33" t="str">
            <v>kcnp</v>
          </cell>
          <cell r="B33">
            <v>1</v>
          </cell>
          <cell r="C33" t="str">
            <v>Murrua Track (KCNP)</v>
          </cell>
          <cell r="D33" t="str">
            <v>33o 41' 38"; 151o 08' 35"</v>
          </cell>
          <cell r="E33" t="str">
            <v>Wright et al 2001</v>
          </cell>
          <cell r="F33">
            <v>105</v>
          </cell>
          <cell r="G33">
            <v>1220</v>
          </cell>
        </row>
        <row r="34">
          <cell r="A34" t="str">
            <v>kcnp</v>
          </cell>
          <cell r="B34">
            <v>1</v>
          </cell>
          <cell r="C34" t="str">
            <v>Murrua Track (KCNP)</v>
          </cell>
          <cell r="D34" t="str">
            <v>33o 41' 38"; 151o 08' 35"</v>
          </cell>
          <cell r="E34" t="str">
            <v>Wright et al 2001</v>
          </cell>
          <cell r="F34">
            <v>105</v>
          </cell>
          <cell r="G34">
            <v>1220</v>
          </cell>
        </row>
        <row r="35">
          <cell r="A35" t="str">
            <v>kcnp</v>
          </cell>
          <cell r="B35">
            <v>1</v>
          </cell>
          <cell r="C35" t="str">
            <v>Murrua Track (KCNP)</v>
          </cell>
          <cell r="D35" t="str">
            <v>33o 41' 38"; 151o 08' 35"</v>
          </cell>
          <cell r="E35" t="str">
            <v>Wright et al 2001</v>
          </cell>
          <cell r="F35">
            <v>105</v>
          </cell>
          <cell r="G35">
            <v>1220</v>
          </cell>
        </row>
        <row r="36">
          <cell r="A36" t="str">
            <v>kcnp</v>
          </cell>
          <cell r="B36">
            <v>1</v>
          </cell>
          <cell r="C36" t="str">
            <v>Murrua Track (KCNP)</v>
          </cell>
          <cell r="D36" t="str">
            <v>33o 41' 38"; 151o 08' 35"</v>
          </cell>
          <cell r="E36" t="str">
            <v>Wright et al 2001</v>
          </cell>
          <cell r="F36">
            <v>105</v>
          </cell>
          <cell r="G36">
            <v>1220</v>
          </cell>
        </row>
        <row r="37">
          <cell r="A37" t="str">
            <v>kcnp (wh)</v>
          </cell>
          <cell r="B37">
            <v>17</v>
          </cell>
          <cell r="C37" t="str">
            <v>WestHead(KCNP)</v>
          </cell>
          <cell r="D37" t="str">
            <v>33° 34’ 44”, 151°17’32”</v>
          </cell>
          <cell r="E37" t="str">
            <v>Wright et al 2001</v>
          </cell>
          <cell r="F37">
            <v>695</v>
          </cell>
          <cell r="G37">
            <v>1231.44</v>
          </cell>
        </row>
        <row r="38">
          <cell r="A38" t="str">
            <v>kcnp (wh)</v>
          </cell>
          <cell r="B38">
            <v>17</v>
          </cell>
          <cell r="C38" t="str">
            <v>WestHead(KCNP)</v>
          </cell>
          <cell r="D38" t="str">
            <v>33° 34’ 44”, 151°17’32”</v>
          </cell>
          <cell r="E38" t="str">
            <v>Wright et al 2001</v>
          </cell>
          <cell r="F38">
            <v>695</v>
          </cell>
          <cell r="G38">
            <v>1231.44</v>
          </cell>
        </row>
        <row r="39">
          <cell r="A39" t="str">
            <v>kcnp (wh)</v>
          </cell>
          <cell r="B39">
            <v>17</v>
          </cell>
          <cell r="C39" t="str">
            <v>WestHead(KCNP)</v>
          </cell>
          <cell r="D39" t="str">
            <v>33° 34’ 44”, 151°17’32”</v>
          </cell>
          <cell r="E39" t="str">
            <v>Wright et al 2001</v>
          </cell>
          <cell r="F39">
            <v>245</v>
          </cell>
          <cell r="G39">
            <v>1231.44</v>
          </cell>
        </row>
        <row r="40">
          <cell r="A40" t="str">
            <v>kcnp (wh)</v>
          </cell>
          <cell r="B40">
            <v>17</v>
          </cell>
          <cell r="C40" t="str">
            <v>WestHead(KCNP)</v>
          </cell>
          <cell r="D40" t="str">
            <v>33° 34’ 44”, 151°17’32”</v>
          </cell>
          <cell r="E40" t="str">
            <v>Wright et al 2001</v>
          </cell>
          <cell r="F40">
            <v>695</v>
          </cell>
          <cell r="G40">
            <v>1231.44</v>
          </cell>
        </row>
        <row r="41">
          <cell r="A41" t="str">
            <v>kcnp (wh)</v>
          </cell>
          <cell r="B41">
            <v>17</v>
          </cell>
          <cell r="C41" t="str">
            <v>WestHead(KCNP)</v>
          </cell>
          <cell r="D41" t="str">
            <v>33° 34’ 44”, 151°17’32”</v>
          </cell>
          <cell r="E41" t="str">
            <v>Wright et al 2001</v>
          </cell>
          <cell r="F41">
            <v>695</v>
          </cell>
          <cell r="G41">
            <v>1231.44</v>
          </cell>
        </row>
        <row r="42">
          <cell r="A42" t="str">
            <v>kcnp (wh)</v>
          </cell>
          <cell r="B42">
            <v>17</v>
          </cell>
          <cell r="C42" t="str">
            <v>WestHead(KCNP)</v>
          </cell>
          <cell r="D42" t="str">
            <v>33° 34’ 44”, 151°17’32”</v>
          </cell>
          <cell r="E42" t="str">
            <v>Wright et al 2001</v>
          </cell>
          <cell r="F42">
            <v>695</v>
          </cell>
          <cell r="G42">
            <v>1231.44</v>
          </cell>
        </row>
        <row r="43">
          <cell r="A43" t="str">
            <v>mlnp2</v>
          </cell>
          <cell r="B43">
            <v>19</v>
          </cell>
          <cell r="C43" t="str">
            <v>Myall Lakes NP</v>
          </cell>
          <cell r="D43" t="str">
            <v>32o 25'23"S, 152o 28' 29" E</v>
          </cell>
          <cell r="E43" t="str">
            <v>Myall Lakes (Fons)</v>
          </cell>
          <cell r="F43">
            <v>21.9</v>
          </cell>
          <cell r="G43">
            <v>1373.73</v>
          </cell>
        </row>
        <row r="44">
          <cell r="A44" t="str">
            <v>mlnp2</v>
          </cell>
          <cell r="B44">
            <v>19</v>
          </cell>
          <cell r="C44" t="str">
            <v>Myall Lakes NP</v>
          </cell>
          <cell r="D44" t="str">
            <v>32o 25'23"S, 152o 28' 29" E</v>
          </cell>
          <cell r="E44" t="str">
            <v>Myall Lakes (Fons)</v>
          </cell>
          <cell r="F44">
            <v>21.9</v>
          </cell>
          <cell r="G44">
            <v>1373.73</v>
          </cell>
        </row>
        <row r="45">
          <cell r="A45" t="str">
            <v>mlnp2</v>
          </cell>
          <cell r="B45">
            <v>19</v>
          </cell>
          <cell r="C45" t="str">
            <v>Myall Lakes NP</v>
          </cell>
          <cell r="D45" t="str">
            <v>32o 25'23"S, 152o 28' 29" E</v>
          </cell>
          <cell r="E45" t="str">
            <v>Myall Lakes (Fons)</v>
          </cell>
          <cell r="F45">
            <v>21.9</v>
          </cell>
          <cell r="G45">
            <v>1373.73</v>
          </cell>
        </row>
        <row r="46">
          <cell r="A46" t="str">
            <v>mlnp2</v>
          </cell>
          <cell r="B46">
            <v>19</v>
          </cell>
          <cell r="C46" t="str">
            <v>Myall Lakes NP</v>
          </cell>
          <cell r="D46" t="str">
            <v>32o 25'23"S, 152o 28' 29" E</v>
          </cell>
          <cell r="E46" t="str">
            <v>Myall Lakes (Fons)</v>
          </cell>
          <cell r="F46">
            <v>21.9</v>
          </cell>
          <cell r="G46">
            <v>1373.73</v>
          </cell>
        </row>
        <row r="47">
          <cell r="A47" t="str">
            <v>mlnp2</v>
          </cell>
          <cell r="B47">
            <v>19</v>
          </cell>
          <cell r="C47" t="str">
            <v>Myall Lakes NP</v>
          </cell>
          <cell r="D47" t="str">
            <v>32o 25'23"S, 152o 28' 29" E</v>
          </cell>
          <cell r="E47" t="str">
            <v>Myall Lakes (Fons)</v>
          </cell>
          <cell r="F47">
            <v>21.9</v>
          </cell>
          <cell r="G47">
            <v>1373.73</v>
          </cell>
        </row>
        <row r="48">
          <cell r="A48" t="str">
            <v>mlnp2</v>
          </cell>
          <cell r="B48">
            <v>19</v>
          </cell>
          <cell r="C48" t="str">
            <v>Myall Lakes NP</v>
          </cell>
          <cell r="D48" t="str">
            <v>32o 25'23"S, 152o 28' 29" E</v>
          </cell>
          <cell r="E48" t="str">
            <v>Myall Lakes (Fons)</v>
          </cell>
          <cell r="F48">
            <v>30.6</v>
          </cell>
          <cell r="G48">
            <v>1373.73</v>
          </cell>
        </row>
        <row r="49">
          <cell r="A49" t="str">
            <v>mlnp2</v>
          </cell>
          <cell r="B49">
            <v>19</v>
          </cell>
          <cell r="C49" t="str">
            <v>Myall Lakes NP</v>
          </cell>
          <cell r="D49" t="str">
            <v>32o 25'23"S, 152o 28' 29" E</v>
          </cell>
          <cell r="E49" t="str">
            <v>Myall Lakes (Fons)</v>
          </cell>
          <cell r="F49">
            <v>21.9</v>
          </cell>
          <cell r="G49">
            <v>1373.73</v>
          </cell>
        </row>
        <row r="50">
          <cell r="A50" t="str">
            <v>mlnp2</v>
          </cell>
          <cell r="B50">
            <v>19</v>
          </cell>
          <cell r="C50" t="str">
            <v>Myall Lakes NP</v>
          </cell>
          <cell r="D50" t="str">
            <v>32o 25'23"S, 152o 28' 29" E</v>
          </cell>
          <cell r="E50" t="str">
            <v>Myall Lakes (Fons)</v>
          </cell>
          <cell r="F50">
            <v>21.9</v>
          </cell>
          <cell r="G50">
            <v>1373.73</v>
          </cell>
        </row>
        <row r="51">
          <cell r="A51" t="str">
            <v>mlnp2</v>
          </cell>
          <cell r="B51">
            <v>19</v>
          </cell>
          <cell r="C51" t="str">
            <v>Myall Lakes NP</v>
          </cell>
          <cell r="D51" t="str">
            <v>32o 25'23"S, 152o 28' 29" E</v>
          </cell>
          <cell r="E51" t="str">
            <v>Myall Lakes (Fons)</v>
          </cell>
          <cell r="F51">
            <v>30.6</v>
          </cell>
          <cell r="G51">
            <v>1373.73</v>
          </cell>
        </row>
        <row r="52">
          <cell r="A52" t="str">
            <v>mlnp2</v>
          </cell>
          <cell r="B52">
            <v>19</v>
          </cell>
          <cell r="C52" t="str">
            <v>Myall Lakes NP</v>
          </cell>
          <cell r="D52" t="str">
            <v>32o 25'23"S, 152o 28' 29" E</v>
          </cell>
          <cell r="E52" t="str">
            <v>Myall Lakes (Fons)</v>
          </cell>
          <cell r="F52">
            <v>30.6</v>
          </cell>
          <cell r="G52">
            <v>1373.73</v>
          </cell>
        </row>
        <row r="53">
          <cell r="A53" t="str">
            <v>mnp</v>
          </cell>
          <cell r="B53">
            <v>2</v>
          </cell>
          <cell r="C53" t="str">
            <v>Morton NP</v>
          </cell>
          <cell r="D53" t="str">
            <v>34o 46'44"S, 150o 20'06"E</v>
          </cell>
          <cell r="E53" t="str">
            <v>Morton (Fons)</v>
          </cell>
          <cell r="F53">
            <v>87</v>
          </cell>
          <cell r="G53">
            <v>1820.75</v>
          </cell>
        </row>
        <row r="54">
          <cell r="A54" t="str">
            <v>mnp</v>
          </cell>
          <cell r="B54">
            <v>2</v>
          </cell>
          <cell r="C54" t="str">
            <v>Morton NP</v>
          </cell>
          <cell r="D54" t="str">
            <v>34o 46'44"S, 150o 20'06"E</v>
          </cell>
          <cell r="E54" t="str">
            <v>Morton (Fons)</v>
          </cell>
          <cell r="F54">
            <v>87</v>
          </cell>
          <cell r="G54">
            <v>1820.75</v>
          </cell>
        </row>
        <row r="55">
          <cell r="A55" t="str">
            <v>mnp</v>
          </cell>
          <cell r="B55">
            <v>2</v>
          </cell>
          <cell r="C55" t="str">
            <v>Morton NP</v>
          </cell>
          <cell r="D55" t="str">
            <v>34o 46'44"S, 150o 20'06"E</v>
          </cell>
          <cell r="E55" t="str">
            <v>Morton (Fons)</v>
          </cell>
          <cell r="F55">
            <v>87</v>
          </cell>
          <cell r="G55">
            <v>1820.75</v>
          </cell>
        </row>
        <row r="56">
          <cell r="A56" t="str">
            <v>mnp</v>
          </cell>
          <cell r="B56">
            <v>2</v>
          </cell>
          <cell r="C56" t="str">
            <v>Morton NP</v>
          </cell>
          <cell r="D56" t="str">
            <v>34o 46'44"S, 150o 20'06"E</v>
          </cell>
          <cell r="E56" t="str">
            <v>Morton (Fons)</v>
          </cell>
          <cell r="F56">
            <v>87</v>
          </cell>
          <cell r="G56">
            <v>1820.75</v>
          </cell>
        </row>
        <row r="57">
          <cell r="A57" t="str">
            <v>mnp</v>
          </cell>
          <cell r="B57">
            <v>2</v>
          </cell>
          <cell r="C57" t="str">
            <v>Morton NP</v>
          </cell>
          <cell r="D57" t="str">
            <v>34o 46'44"S, 150o 20'06"E</v>
          </cell>
          <cell r="E57" t="str">
            <v>Morton (Fons)</v>
          </cell>
          <cell r="F57">
            <v>87</v>
          </cell>
          <cell r="G57">
            <v>1820.75</v>
          </cell>
        </row>
        <row r="58">
          <cell r="A58" t="str">
            <v>mnp</v>
          </cell>
          <cell r="B58">
            <v>2</v>
          </cell>
          <cell r="C58" t="str">
            <v>Morton NP</v>
          </cell>
          <cell r="D58" t="str">
            <v>34o 46'44"S, 150o 20'06"E</v>
          </cell>
          <cell r="E58" t="str">
            <v>Morton (Fons)</v>
          </cell>
          <cell r="F58">
            <v>87</v>
          </cell>
          <cell r="G58">
            <v>1820.75</v>
          </cell>
        </row>
        <row r="59">
          <cell r="A59" t="str">
            <v>mnp</v>
          </cell>
          <cell r="B59">
            <v>2</v>
          </cell>
          <cell r="C59" t="str">
            <v>Morton NP</v>
          </cell>
          <cell r="D59" t="str">
            <v>34o 46'44"S, 150o 20'06"E</v>
          </cell>
          <cell r="E59" t="str">
            <v>Morton (Fons)</v>
          </cell>
          <cell r="F59">
            <v>87</v>
          </cell>
          <cell r="G59">
            <v>1820.75</v>
          </cell>
        </row>
        <row r="60">
          <cell r="A60" t="str">
            <v>mnp</v>
          </cell>
          <cell r="B60">
            <v>2</v>
          </cell>
          <cell r="C60" t="str">
            <v>Morton NP</v>
          </cell>
          <cell r="D60" t="str">
            <v>34o 46'44"S, 150o 20'06"E</v>
          </cell>
          <cell r="E60" t="str">
            <v>Morton (Fons)</v>
          </cell>
          <cell r="F60">
            <v>87</v>
          </cell>
          <cell r="G60">
            <v>1820.75</v>
          </cell>
        </row>
        <row r="61">
          <cell r="A61" t="str">
            <v>mnp</v>
          </cell>
          <cell r="B61">
            <v>2</v>
          </cell>
          <cell r="C61" t="str">
            <v>Morton NP</v>
          </cell>
          <cell r="D61" t="str">
            <v>34o 46'44"S, 150o 20'06"E</v>
          </cell>
          <cell r="E61" t="str">
            <v>Morton (Fons)</v>
          </cell>
          <cell r="F61">
            <v>87</v>
          </cell>
          <cell r="G61">
            <v>1820.75</v>
          </cell>
        </row>
        <row r="62">
          <cell r="A62" t="str">
            <v>mnp</v>
          </cell>
          <cell r="B62">
            <v>2</v>
          </cell>
          <cell r="C62" t="str">
            <v>Morton NP</v>
          </cell>
          <cell r="D62" t="str">
            <v>34o 46'44"S, 150o 20'06"E</v>
          </cell>
          <cell r="E62" t="str">
            <v>Morton (Fons)</v>
          </cell>
          <cell r="F62">
            <v>87</v>
          </cell>
          <cell r="G62">
            <v>1820.75</v>
          </cell>
        </row>
        <row r="63">
          <cell r="A63" t="str">
            <v>mnp</v>
          </cell>
          <cell r="B63">
            <v>2</v>
          </cell>
          <cell r="C63" t="str">
            <v>Morton NP</v>
          </cell>
          <cell r="D63" t="str">
            <v>34o 46'44"S, 150o 20'06"E</v>
          </cell>
          <cell r="E63" t="str">
            <v>Morton (Fons)</v>
          </cell>
          <cell r="F63">
            <v>87</v>
          </cell>
          <cell r="G63">
            <v>1820.75</v>
          </cell>
        </row>
        <row r="64">
          <cell r="A64" t="str">
            <v>mnp</v>
          </cell>
          <cell r="B64">
            <v>2</v>
          </cell>
          <cell r="C64" t="str">
            <v>Morton NP</v>
          </cell>
          <cell r="D64" t="str">
            <v>34o 46'44"S, 150o 20'06"E</v>
          </cell>
          <cell r="E64" t="str">
            <v>Morton (Fons)</v>
          </cell>
          <cell r="F64">
            <v>87</v>
          </cell>
          <cell r="G64">
            <v>1820.75</v>
          </cell>
        </row>
        <row r="65">
          <cell r="A65" t="str">
            <v>mqp</v>
          </cell>
          <cell r="B65">
            <v>3</v>
          </cell>
          <cell r="C65" t="str">
            <v>Macquarie Pass</v>
          </cell>
          <cell r="D65" t="str">
            <v>34.5669, 150.6561</v>
          </cell>
          <cell r="E65" t="str">
            <v>Macquarie Pass (Fons)</v>
          </cell>
          <cell r="F65">
            <v>607</v>
          </cell>
          <cell r="G65">
            <v>1577.52</v>
          </cell>
        </row>
        <row r="66">
          <cell r="A66" t="str">
            <v>mqp</v>
          </cell>
          <cell r="B66">
            <v>3</v>
          </cell>
          <cell r="C66" t="str">
            <v>Macquarie Pass</v>
          </cell>
          <cell r="D66" t="str">
            <v>34.5669, 150.6561</v>
          </cell>
          <cell r="E66" t="str">
            <v>Macquarie Pass (Fons)</v>
          </cell>
          <cell r="F66">
            <v>607</v>
          </cell>
          <cell r="G66">
            <v>1577.52</v>
          </cell>
        </row>
        <row r="67">
          <cell r="A67" t="str">
            <v>mqp</v>
          </cell>
          <cell r="B67">
            <v>3</v>
          </cell>
          <cell r="C67" t="str">
            <v>Macquarie Pass</v>
          </cell>
          <cell r="D67" t="str">
            <v>34.5669, 150.6561</v>
          </cell>
          <cell r="E67" t="str">
            <v>Macquarie Pass (Fons)</v>
          </cell>
          <cell r="F67">
            <v>607</v>
          </cell>
          <cell r="G67">
            <v>1577.52</v>
          </cell>
        </row>
        <row r="68">
          <cell r="A68" t="str">
            <v>mqp</v>
          </cell>
          <cell r="B68">
            <v>3</v>
          </cell>
          <cell r="C68" t="str">
            <v>Macquarie Pass</v>
          </cell>
          <cell r="D68" t="str">
            <v>34.5669, 150.6561</v>
          </cell>
          <cell r="E68" t="str">
            <v>Macquarie Pass (Fons)</v>
          </cell>
          <cell r="F68">
            <v>607</v>
          </cell>
          <cell r="G68">
            <v>1577.52</v>
          </cell>
        </row>
        <row r="69">
          <cell r="A69" t="str">
            <v>mqp</v>
          </cell>
          <cell r="B69">
            <v>3</v>
          </cell>
          <cell r="C69" t="str">
            <v>Macquarie Pass</v>
          </cell>
          <cell r="D69" t="str">
            <v>34.5669, 150.6561</v>
          </cell>
          <cell r="E69" t="str">
            <v>Macquarie Pass (Fons)</v>
          </cell>
          <cell r="F69">
            <v>607</v>
          </cell>
          <cell r="G69">
            <v>1577.52</v>
          </cell>
        </row>
        <row r="70">
          <cell r="A70" t="str">
            <v>mqp</v>
          </cell>
          <cell r="B70">
            <v>3</v>
          </cell>
          <cell r="C70" t="str">
            <v>Macquarie Pass</v>
          </cell>
          <cell r="D70" t="str">
            <v>34.5669, 150.6561</v>
          </cell>
          <cell r="E70" t="str">
            <v>Macquarie Pass (Fons)</v>
          </cell>
          <cell r="F70">
            <v>607</v>
          </cell>
          <cell r="G70">
            <v>1577.52</v>
          </cell>
        </row>
        <row r="71">
          <cell r="A71" t="str">
            <v>nnr</v>
          </cell>
          <cell r="B71">
            <v>10</v>
          </cell>
          <cell r="C71" t="str">
            <v>Nombinnie NR</v>
          </cell>
          <cell r="D71" t="str">
            <v>33o 02'39" S, 146o 00' 12.9" E</v>
          </cell>
          <cell r="E71" t="str">
            <v>NR2(Cunn)</v>
          </cell>
          <cell r="F71">
            <v>175</v>
          </cell>
          <cell r="G71">
            <v>364.7</v>
          </cell>
        </row>
        <row r="72">
          <cell r="A72" t="str">
            <v>rhnr</v>
          </cell>
          <cell r="B72">
            <v>15</v>
          </cell>
          <cell r="C72" t="str">
            <v>Round Hill NR</v>
          </cell>
          <cell r="D72" t="str">
            <v>32o58'; 146o 09' 17"</v>
          </cell>
          <cell r="E72" t="str">
            <v>Wright wnsw_hiP</v>
          </cell>
          <cell r="F72">
            <v>227</v>
          </cell>
          <cell r="G72">
            <v>386.9</v>
          </cell>
        </row>
        <row r="73">
          <cell r="A73" t="str">
            <v>Shane's Park</v>
          </cell>
          <cell r="B73">
            <v>22</v>
          </cell>
          <cell r="C73" t="str">
            <v>Shane's Park RAAF (W Syd)</v>
          </cell>
          <cell r="D73" t="str">
            <v>33o 43'10"S, 150o 46' 52"E</v>
          </cell>
          <cell r="E73" t="str">
            <v>ABK(Cunn)</v>
          </cell>
          <cell r="F73">
            <v>104.9</v>
          </cell>
          <cell r="G73">
            <v>778</v>
          </cell>
        </row>
        <row r="74">
          <cell r="A74" t="str">
            <v>Shane's Park</v>
          </cell>
          <cell r="B74">
            <v>22</v>
          </cell>
          <cell r="C74" t="str">
            <v>Shane's Park RAAF (W Syd)</v>
          </cell>
          <cell r="D74" t="str">
            <v>33o 43'10"S, 150o 46' 52"E</v>
          </cell>
          <cell r="E74" t="str">
            <v>ABK(Cunn)</v>
          </cell>
          <cell r="F74">
            <v>104.9</v>
          </cell>
          <cell r="G74">
            <v>778</v>
          </cell>
        </row>
        <row r="75">
          <cell r="A75" t="str">
            <v>Shane's Park</v>
          </cell>
          <cell r="B75">
            <v>22</v>
          </cell>
          <cell r="C75" t="str">
            <v>Shane's Park RAAF (W Syd)</v>
          </cell>
          <cell r="D75" t="str">
            <v>33o 43'10"S, 150o 46' 52"E</v>
          </cell>
          <cell r="E75" t="str">
            <v>ABK(Cunn)</v>
          </cell>
          <cell r="F75">
            <v>104.9</v>
          </cell>
          <cell r="G75">
            <v>778</v>
          </cell>
        </row>
        <row r="76">
          <cell r="A76" t="str">
            <v>talleeban</v>
          </cell>
          <cell r="B76">
            <v>7</v>
          </cell>
          <cell r="C76" t="str">
            <v>Talleeban Mines (Rankin springs trip)</v>
          </cell>
          <cell r="D76" t="str">
            <v>33o55'46"S, 146o27' 52"E</v>
          </cell>
          <cell r="E76" t="str">
            <v>RSP(Cunn)?</v>
          </cell>
          <cell r="F76">
            <v>175</v>
          </cell>
          <cell r="G76">
            <v>410.3</v>
          </cell>
        </row>
        <row r="77">
          <cell r="A77" t="str">
            <v>talleeban</v>
          </cell>
          <cell r="B77">
            <v>7</v>
          </cell>
          <cell r="C77" t="str">
            <v>Talleeban Mines (Rankin springs trip)</v>
          </cell>
          <cell r="D77" t="str">
            <v>33o55'46"S, 146o27' 52"E</v>
          </cell>
          <cell r="E77" t="str">
            <v>RSP(Cunn)?</v>
          </cell>
          <cell r="F77">
            <v>175</v>
          </cell>
          <cell r="G77">
            <v>410.3</v>
          </cell>
        </row>
        <row r="78">
          <cell r="A78" t="str">
            <v>talleeban</v>
          </cell>
          <cell r="B78">
            <v>7</v>
          </cell>
          <cell r="C78" t="str">
            <v>Talleeban Mines (Rankin springs trip)</v>
          </cell>
          <cell r="D78" t="str">
            <v>33o55'46"S, 146o27' 52"E</v>
          </cell>
          <cell r="E78" t="str">
            <v>RSP(Cunn)?</v>
          </cell>
          <cell r="F78">
            <v>175</v>
          </cell>
          <cell r="G78">
            <v>410.3</v>
          </cell>
        </row>
        <row r="79">
          <cell r="A79" t="str">
            <v>talleeban</v>
          </cell>
          <cell r="B79">
            <v>7</v>
          </cell>
          <cell r="C79" t="str">
            <v>Talleeban Mines (Rankin springs trip)</v>
          </cell>
          <cell r="D79" t="str">
            <v>33o55'46"S, 146o27' 52"E</v>
          </cell>
          <cell r="E79" t="str">
            <v>RSP(Cunn)?</v>
          </cell>
          <cell r="F79">
            <v>175</v>
          </cell>
          <cell r="G79">
            <v>410.3</v>
          </cell>
        </row>
        <row r="80">
          <cell r="A80" t="str">
            <v>talleeban</v>
          </cell>
          <cell r="B80">
            <v>7</v>
          </cell>
          <cell r="C80" t="str">
            <v>Talleeban Mines (Rankin springs trip)</v>
          </cell>
          <cell r="D80" t="str">
            <v>33o55'46"S, 146o27' 52"E</v>
          </cell>
          <cell r="E80" t="str">
            <v>RSP(Cunn)?</v>
          </cell>
          <cell r="F80">
            <v>175</v>
          </cell>
          <cell r="G80">
            <v>410.3</v>
          </cell>
        </row>
        <row r="81">
          <cell r="A81" t="str">
            <v>talleeban</v>
          </cell>
          <cell r="B81">
            <v>7</v>
          </cell>
          <cell r="C81" t="str">
            <v>Talleeban Mines (Rankin springs trip)</v>
          </cell>
          <cell r="D81" t="str">
            <v>33o55'46"S, 146o27' 52"E</v>
          </cell>
          <cell r="E81" t="str">
            <v>RSP(Cunn)?</v>
          </cell>
          <cell r="F81">
            <v>175</v>
          </cell>
          <cell r="G81">
            <v>410.3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1"/>
  <sheetViews>
    <sheetView tabSelected="1" workbookViewId="0">
      <pane ySplit="1" topLeftCell="A2" activePane="bottomLeft" state="frozen"/>
      <selection activeCell="C1" sqref="C1"/>
      <selection pane="bottomLeft" activeCell="F11" sqref="F11"/>
    </sheetView>
  </sheetViews>
  <sheetFormatPr defaultRowHeight="12.75" x14ac:dyDescent="0.2"/>
  <cols>
    <col min="1" max="1" width="9.140625" style="16"/>
    <col min="2" max="2" width="14.28515625" style="22" bestFit="1" customWidth="1"/>
    <col min="3" max="3" width="5.140625" style="30" bestFit="1" customWidth="1"/>
    <col min="4" max="4" width="8.42578125" style="15" bestFit="1" customWidth="1"/>
    <col min="5" max="5" width="5.85546875" style="30" bestFit="1" customWidth="1"/>
    <col min="6" max="6" width="6" style="15" bestFit="1" customWidth="1"/>
    <col min="7" max="7" width="10.85546875" style="15" bestFit="1" customWidth="1"/>
    <col min="8" max="8" width="10.42578125" style="15" bestFit="1" customWidth="1"/>
    <col min="9" max="9" width="8.85546875" style="15" bestFit="1" customWidth="1"/>
    <col min="10" max="10" width="8" style="15" bestFit="1" customWidth="1"/>
    <col min="11" max="11" width="13.42578125" style="15" bestFit="1" customWidth="1"/>
    <col min="12" max="12" width="30" style="15" customWidth="1"/>
    <col min="13" max="13" width="12.28515625" style="27" bestFit="1" customWidth="1"/>
    <col min="14" max="14" width="12.28515625" style="27" customWidth="1"/>
    <col min="15" max="15" width="13.85546875" style="27" bestFit="1" customWidth="1"/>
    <col min="16" max="16" width="15.7109375" style="30" bestFit="1" customWidth="1"/>
    <col min="17" max="18" width="13.140625" style="30" bestFit="1" customWidth="1"/>
    <col min="19" max="19" width="12.85546875" style="30" bestFit="1" customWidth="1"/>
    <col min="20" max="20" width="11" style="27" customWidth="1"/>
    <col min="21" max="21" width="13.28515625" style="27" bestFit="1" customWidth="1"/>
    <col min="22" max="22" width="12.42578125" style="27" bestFit="1" customWidth="1"/>
    <col min="23" max="23" width="13.42578125" style="27" bestFit="1" customWidth="1"/>
    <col min="24" max="24" width="12.7109375" style="27" bestFit="1" customWidth="1"/>
    <col min="25" max="25" width="15.140625" style="27" bestFit="1" customWidth="1"/>
    <col min="26" max="26" width="13.28515625" style="27" bestFit="1" customWidth="1"/>
    <col min="27" max="27" width="14.42578125" style="27" bestFit="1" customWidth="1"/>
    <col min="28" max="28" width="12.5703125" style="27" bestFit="1" customWidth="1"/>
    <col min="29" max="29" width="13.5703125" style="27" bestFit="1" customWidth="1"/>
    <col min="30" max="30" width="10.42578125" style="27" bestFit="1" customWidth="1"/>
    <col min="31" max="31" width="11.7109375" style="27" bestFit="1" customWidth="1"/>
    <col min="32" max="32" width="11.85546875" style="27" bestFit="1" customWidth="1"/>
    <col min="33" max="33" width="11.28515625" style="27" bestFit="1" customWidth="1"/>
    <col min="34" max="35" width="11" style="35" customWidth="1"/>
    <col min="36" max="37" width="11" style="25" customWidth="1"/>
    <col min="38" max="38" width="11" customWidth="1"/>
    <col min="39" max="39" width="12.7109375" bestFit="1" customWidth="1"/>
    <col min="40" max="41" width="11" customWidth="1"/>
    <col min="42" max="44" width="11" style="15" customWidth="1"/>
    <col min="45" max="51" width="11" customWidth="1"/>
    <col min="52" max="52" width="17" style="15" customWidth="1"/>
    <col min="53" max="55" width="11" style="15" customWidth="1"/>
    <col min="56" max="60" width="11" customWidth="1"/>
    <col min="61" max="61" width="14" style="15" customWidth="1"/>
    <col min="62" max="79" width="11" customWidth="1"/>
    <col min="80" max="80" width="26" customWidth="1"/>
    <col min="81" max="81" width="11" customWidth="1"/>
    <col min="82" max="82" width="12" customWidth="1"/>
    <col min="83" max="84" width="11" customWidth="1"/>
    <col min="85" max="85" width="30" customWidth="1"/>
    <col min="86" max="89" width="11" customWidth="1"/>
    <col min="90" max="90" width="15.42578125" style="19" bestFit="1" customWidth="1"/>
  </cols>
  <sheetData>
    <row r="1" spans="1:90" s="12" customFormat="1" x14ac:dyDescent="0.2">
      <c r="A1" s="16" t="s">
        <v>349</v>
      </c>
      <c r="B1" s="20" t="s">
        <v>351</v>
      </c>
      <c r="C1" s="29" t="s">
        <v>375</v>
      </c>
      <c r="D1" s="31" t="s">
        <v>271</v>
      </c>
      <c r="E1" s="29" t="s">
        <v>374</v>
      </c>
      <c r="F1" s="31" t="s">
        <v>273</v>
      </c>
      <c r="G1" s="31" t="s">
        <v>266</v>
      </c>
      <c r="H1" s="31" t="s">
        <v>267</v>
      </c>
      <c r="I1" s="31" t="s">
        <v>371</v>
      </c>
      <c r="J1" s="13" t="s">
        <v>269</v>
      </c>
      <c r="K1" s="13" t="s">
        <v>274</v>
      </c>
      <c r="L1" s="13" t="s">
        <v>376</v>
      </c>
      <c r="M1" s="26" t="s">
        <v>401</v>
      </c>
      <c r="N1" s="26" t="s">
        <v>402</v>
      </c>
      <c r="O1" s="26" t="s">
        <v>403</v>
      </c>
      <c r="P1" s="29" t="s">
        <v>404</v>
      </c>
      <c r="Q1" s="29" t="s">
        <v>478</v>
      </c>
      <c r="R1" s="29" t="s">
        <v>406</v>
      </c>
      <c r="S1" s="29" t="s">
        <v>477</v>
      </c>
      <c r="T1" s="26" t="s">
        <v>474</v>
      </c>
      <c r="U1" s="26" t="s">
        <v>475</v>
      </c>
      <c r="V1" s="26" t="s">
        <v>410</v>
      </c>
      <c r="W1" s="31" t="s">
        <v>486</v>
      </c>
      <c r="X1" s="31" t="s">
        <v>487</v>
      </c>
      <c r="Y1" s="26" t="s">
        <v>476</v>
      </c>
      <c r="Z1" s="26" t="s">
        <v>479</v>
      </c>
      <c r="AA1" s="26" t="s">
        <v>411</v>
      </c>
      <c r="AB1" s="26" t="s">
        <v>481</v>
      </c>
      <c r="AC1" s="31" t="s">
        <v>483</v>
      </c>
      <c r="AD1" s="31" t="s">
        <v>484</v>
      </c>
      <c r="AE1" s="31" t="s">
        <v>485</v>
      </c>
      <c r="AF1" s="26" t="s">
        <v>480</v>
      </c>
      <c r="AG1" s="26" t="s">
        <v>482</v>
      </c>
      <c r="AH1" s="33" t="s">
        <v>288</v>
      </c>
      <c r="AI1" s="33" t="s">
        <v>293</v>
      </c>
      <c r="AJ1" s="23" t="s">
        <v>300</v>
      </c>
      <c r="AK1" s="23" t="s">
        <v>301</v>
      </c>
      <c r="AL1" s="10" t="s">
        <v>302</v>
      </c>
      <c r="AM1" s="10" t="s">
        <v>303</v>
      </c>
      <c r="AN1" s="10" t="s">
        <v>304</v>
      </c>
      <c r="AO1" s="10" t="s">
        <v>305</v>
      </c>
      <c r="AP1" s="31" t="s">
        <v>306</v>
      </c>
      <c r="AQ1" s="52" t="s">
        <v>307</v>
      </c>
      <c r="AR1" s="52" t="s">
        <v>308</v>
      </c>
      <c r="AS1" s="10" t="s">
        <v>309</v>
      </c>
      <c r="AT1" s="10" t="s">
        <v>310</v>
      </c>
      <c r="AU1" s="10" t="s">
        <v>311</v>
      </c>
      <c r="AV1" s="10" t="s">
        <v>312</v>
      </c>
      <c r="AW1" s="10" t="s">
        <v>313</v>
      </c>
      <c r="AX1" s="10" t="s">
        <v>314</v>
      </c>
      <c r="AY1" s="10" t="s">
        <v>315</v>
      </c>
      <c r="AZ1" s="31" t="s">
        <v>316</v>
      </c>
      <c r="BA1" s="31" t="s">
        <v>317</v>
      </c>
      <c r="BB1" s="31" t="s">
        <v>318</v>
      </c>
      <c r="BC1" s="31" t="s">
        <v>319</v>
      </c>
      <c r="BD1" s="11" t="s">
        <v>320</v>
      </c>
      <c r="BE1" s="11" t="s">
        <v>321</v>
      </c>
      <c r="BF1" s="10" t="s">
        <v>322</v>
      </c>
      <c r="BG1" s="10" t="s">
        <v>323</v>
      </c>
      <c r="BH1" s="10" t="s">
        <v>324</v>
      </c>
      <c r="BI1" s="13" t="s">
        <v>325</v>
      </c>
      <c r="BJ1" s="10" t="s">
        <v>326</v>
      </c>
      <c r="BK1" s="10" t="s">
        <v>327</v>
      </c>
      <c r="BL1" s="10" t="s">
        <v>328</v>
      </c>
      <c r="BM1" s="11" t="s">
        <v>329</v>
      </c>
      <c r="BN1" s="11" t="s">
        <v>330</v>
      </c>
      <c r="BO1" s="11" t="s">
        <v>331</v>
      </c>
      <c r="BP1" s="11" t="s">
        <v>332</v>
      </c>
      <c r="BQ1" s="10" t="s">
        <v>333</v>
      </c>
      <c r="BR1" s="10" t="s">
        <v>334</v>
      </c>
      <c r="BS1" s="10" t="s">
        <v>335</v>
      </c>
      <c r="BT1" s="10" t="s">
        <v>336</v>
      </c>
      <c r="BU1" s="10" t="s">
        <v>337</v>
      </c>
      <c r="BV1" s="10" t="s">
        <v>338</v>
      </c>
      <c r="BW1" s="10" t="s">
        <v>339</v>
      </c>
      <c r="BX1" s="10" t="s">
        <v>340</v>
      </c>
      <c r="BY1" s="11" t="s">
        <v>341</v>
      </c>
      <c r="BZ1" s="11" t="s">
        <v>342</v>
      </c>
      <c r="CA1" s="11" t="s">
        <v>343</v>
      </c>
      <c r="CB1" s="10" t="s">
        <v>344</v>
      </c>
      <c r="CC1" s="10" t="s">
        <v>345</v>
      </c>
      <c r="CD1" s="9" t="s">
        <v>346</v>
      </c>
      <c r="CE1" s="10" t="s">
        <v>347</v>
      </c>
      <c r="CF1" s="10" t="s">
        <v>348</v>
      </c>
      <c r="CG1" s="9" t="s">
        <v>377</v>
      </c>
      <c r="CH1" s="9" t="s">
        <v>276</v>
      </c>
      <c r="CI1" s="10" t="s">
        <v>277</v>
      </c>
      <c r="CJ1" s="11" t="s">
        <v>278</v>
      </c>
      <c r="CK1" s="10" t="s">
        <v>279</v>
      </c>
      <c r="CL1" s="17" t="s">
        <v>350</v>
      </c>
    </row>
    <row r="2" spans="1:90" x14ac:dyDescent="0.2">
      <c r="A2" s="16">
        <v>22</v>
      </c>
      <c r="B2" s="21" t="s">
        <v>359</v>
      </c>
      <c r="C2" s="30">
        <v>778</v>
      </c>
      <c r="D2" s="32">
        <v>2.890979596989689</v>
      </c>
      <c r="E2" s="30">
        <v>30.6</v>
      </c>
      <c r="F2" s="32">
        <v>1.4857214264815801</v>
      </c>
      <c r="G2" s="32" t="s">
        <v>1</v>
      </c>
      <c r="H2" s="32" t="s">
        <v>1</v>
      </c>
      <c r="I2" s="32" t="s">
        <v>372</v>
      </c>
      <c r="J2" s="14" t="s">
        <v>3</v>
      </c>
      <c r="K2" s="14" t="s">
        <v>63</v>
      </c>
      <c r="L2" s="14" t="s">
        <v>68</v>
      </c>
      <c r="M2" s="27">
        <v>2.33</v>
      </c>
      <c r="N2" s="27">
        <v>0.3</v>
      </c>
      <c r="O2" s="28">
        <v>7.7666666666666675</v>
      </c>
      <c r="P2" s="30">
        <v>438.15800000000002</v>
      </c>
      <c r="Q2" s="30">
        <v>60.094000000000001</v>
      </c>
      <c r="R2" s="30">
        <v>287.06</v>
      </c>
      <c r="S2" s="30">
        <v>60.798000000000002</v>
      </c>
      <c r="T2" s="27">
        <v>9.2859999999999996</v>
      </c>
      <c r="U2" s="27">
        <v>5.96</v>
      </c>
      <c r="V2" s="27">
        <v>5.1779999999999999</v>
      </c>
      <c r="W2" s="27">
        <v>10.31</v>
      </c>
      <c r="X2" s="27">
        <v>10.348000000000001</v>
      </c>
      <c r="Y2" s="27">
        <v>15.731999999999999</v>
      </c>
      <c r="Z2" s="27">
        <v>21.692</v>
      </c>
      <c r="AA2" s="27">
        <v>17.286000000000001</v>
      </c>
      <c r="AB2" s="27">
        <v>22.664000000000001</v>
      </c>
      <c r="AC2" s="27">
        <v>33.018000000000001</v>
      </c>
      <c r="AD2" s="27">
        <v>11.132</v>
      </c>
      <c r="AE2" s="27">
        <v>44.155999999999999</v>
      </c>
      <c r="AH2" s="34"/>
      <c r="AI2" s="34"/>
      <c r="AJ2" s="24">
        <v>759.71799999999996</v>
      </c>
      <c r="AK2" s="24">
        <v>759.71799999999996</v>
      </c>
      <c r="AL2" s="1">
        <v>1</v>
      </c>
      <c r="AM2" s="1">
        <v>333925.39600000001</v>
      </c>
      <c r="AN2" s="1">
        <v>0</v>
      </c>
      <c r="AO2" s="1" t="s">
        <v>69</v>
      </c>
      <c r="AP2" s="32">
        <v>0.29385467593314529</v>
      </c>
      <c r="AQ2" s="53">
        <v>0.29385467593314529</v>
      </c>
      <c r="AR2" s="53">
        <v>0.29293376829397511</v>
      </c>
      <c r="AS2" s="1">
        <v>0.33392540000000004</v>
      </c>
      <c r="AT2" s="1">
        <v>0.75972000000000006</v>
      </c>
      <c r="AU2" s="1">
        <v>0.43816000000000005</v>
      </c>
      <c r="AV2" s="1">
        <v>2.33</v>
      </c>
      <c r="AW2" s="1">
        <v>0.3</v>
      </c>
      <c r="AX2" s="1">
        <v>0.12903225806451613</v>
      </c>
      <c r="AY2" s="1" t="s">
        <v>69</v>
      </c>
      <c r="AZ2" s="32" t="s">
        <v>70</v>
      </c>
      <c r="BA2" s="32">
        <v>44.155999999999999</v>
      </c>
      <c r="BB2" s="32">
        <v>120.892</v>
      </c>
      <c r="BC2" s="32">
        <v>394.00200000000001</v>
      </c>
      <c r="BD2" s="3">
        <v>0</v>
      </c>
      <c r="BE2" s="3" t="s">
        <v>69</v>
      </c>
      <c r="BF2" s="1">
        <v>0</v>
      </c>
      <c r="BG2" s="1">
        <v>1</v>
      </c>
      <c r="BH2" s="1">
        <v>1</v>
      </c>
      <c r="BI2" s="14" t="s">
        <v>8</v>
      </c>
      <c r="BJ2" s="1"/>
      <c r="BK2" s="1"/>
      <c r="BL2" s="1"/>
      <c r="BM2" s="3"/>
      <c r="BN2" s="3"/>
      <c r="BO2" s="3" t="s">
        <v>69</v>
      </c>
      <c r="BP2" s="3">
        <v>0.62285750802222029</v>
      </c>
      <c r="BQ2" s="1">
        <v>273.11</v>
      </c>
      <c r="BR2" s="1">
        <v>0.62331396436901754</v>
      </c>
      <c r="BS2" s="1">
        <v>0.27590960338508025</v>
      </c>
      <c r="BT2" s="1">
        <v>4.950725537363234E-2</v>
      </c>
      <c r="BU2" s="1">
        <v>5.1725633219067098E-2</v>
      </c>
      <c r="BV2" s="1">
        <v>0</v>
      </c>
      <c r="BW2" s="1">
        <v>0</v>
      </c>
      <c r="BX2" s="1">
        <v>0</v>
      </c>
      <c r="BY2" s="3">
        <v>0.89876711140730059</v>
      </c>
      <c r="BZ2" s="3" t="s">
        <v>69</v>
      </c>
      <c r="CA2" s="3">
        <v>0.27590960338508025</v>
      </c>
      <c r="CB2" s="1" t="s">
        <v>9</v>
      </c>
      <c r="CC2" s="1"/>
      <c r="CD2" s="2" t="s">
        <v>10</v>
      </c>
      <c r="CE2" s="1">
        <v>0</v>
      </c>
      <c r="CF2" s="1">
        <v>1</v>
      </c>
      <c r="CG2" s="2" t="s">
        <v>68</v>
      </c>
      <c r="CH2" s="2" t="s">
        <v>69</v>
      </c>
      <c r="CI2" s="1">
        <v>4.66</v>
      </c>
      <c r="CJ2" s="3">
        <v>5.9999999999999995E-4</v>
      </c>
      <c r="CK2" s="1">
        <v>7.75</v>
      </c>
      <c r="CL2" s="18" t="s">
        <v>67</v>
      </c>
    </row>
    <row r="3" spans="1:90" x14ac:dyDescent="0.2">
      <c r="A3" s="16">
        <v>65</v>
      </c>
      <c r="B3" s="21" t="s">
        <v>352</v>
      </c>
      <c r="C3" s="30">
        <v>290</v>
      </c>
      <c r="D3" s="32">
        <v>2.4623979978989561</v>
      </c>
      <c r="E3" s="30">
        <v>214</v>
      </c>
      <c r="F3" s="32">
        <v>2.330413773349191</v>
      </c>
      <c r="G3" s="32" t="s">
        <v>183</v>
      </c>
      <c r="H3" s="32" t="s">
        <v>184</v>
      </c>
      <c r="I3" s="32" t="s">
        <v>373</v>
      </c>
      <c r="J3" s="14" t="s">
        <v>186</v>
      </c>
      <c r="K3" s="14" t="s">
        <v>187</v>
      </c>
      <c r="L3" s="14" t="s">
        <v>188</v>
      </c>
      <c r="M3" s="27">
        <v>54.347000000000001</v>
      </c>
      <c r="N3" s="27">
        <v>6.72</v>
      </c>
      <c r="O3" s="28">
        <v>8.0873511904761894</v>
      </c>
      <c r="P3" s="30">
        <v>115.8567</v>
      </c>
      <c r="T3" s="27">
        <v>25.180800000000001</v>
      </c>
      <c r="U3" s="27">
        <v>4.609</v>
      </c>
      <c r="V3" s="27">
        <v>7.1542000000000003</v>
      </c>
      <c r="W3" s="27">
        <v>5.96</v>
      </c>
      <c r="X3" s="27">
        <v>8.36</v>
      </c>
      <c r="Y3" s="27">
        <v>9.1463000000000001</v>
      </c>
      <c r="Z3" s="27">
        <v>13.76</v>
      </c>
      <c r="AA3" s="27">
        <v>7.9104000000000001</v>
      </c>
      <c r="AB3" s="27">
        <v>15.06</v>
      </c>
      <c r="AC3" s="27">
        <v>17.056699999999999</v>
      </c>
      <c r="AD3" s="27">
        <v>11.763199999999999</v>
      </c>
      <c r="AE3" s="27">
        <v>28.819900000000001</v>
      </c>
      <c r="AH3" s="34"/>
      <c r="AI3" s="34"/>
      <c r="AJ3" s="24">
        <v>1082.9756</v>
      </c>
      <c r="AK3" s="24"/>
      <c r="AL3" s="1"/>
      <c r="AM3" s="1">
        <v>125544.64290000001</v>
      </c>
      <c r="AN3" s="1"/>
      <c r="AO3" s="1" t="s">
        <v>189</v>
      </c>
      <c r="AP3" s="32">
        <v>1.0672658650182953</v>
      </c>
      <c r="AQ3" s="53">
        <v>1.0672658650182953</v>
      </c>
      <c r="AR3" s="53"/>
      <c r="AS3" s="1">
        <v>0.1255446429</v>
      </c>
      <c r="AT3" s="1"/>
      <c r="AU3" s="1">
        <v>0.11585667970000001</v>
      </c>
      <c r="AV3" s="1">
        <v>54.347000000000001</v>
      </c>
      <c r="AW3" s="1">
        <v>6.72</v>
      </c>
      <c r="AX3" s="1">
        <v>0.12364987947816808</v>
      </c>
      <c r="AY3" s="1" t="s">
        <v>189</v>
      </c>
      <c r="AZ3" s="32" t="s">
        <v>190</v>
      </c>
      <c r="BA3" s="32">
        <v>28.819900000000001</v>
      </c>
      <c r="BB3" s="32">
        <v>0</v>
      </c>
      <c r="BC3" s="32">
        <v>87.036699999999996</v>
      </c>
      <c r="BD3" s="3">
        <v>0</v>
      </c>
      <c r="BE3" s="3" t="s">
        <v>189</v>
      </c>
      <c r="BF3" s="1">
        <v>0</v>
      </c>
      <c r="BG3" s="1">
        <v>1</v>
      </c>
      <c r="BH3" s="1">
        <v>0</v>
      </c>
      <c r="BI3" s="14" t="s">
        <v>8</v>
      </c>
      <c r="BJ3" s="1"/>
      <c r="BK3" s="1"/>
      <c r="BL3" s="1"/>
      <c r="BM3" s="3"/>
      <c r="BN3" s="3"/>
      <c r="BO3" s="3" t="s">
        <v>189</v>
      </c>
      <c r="BP3" s="3">
        <v>0.75124442522529988</v>
      </c>
      <c r="BQ3" s="1">
        <v>87.036799999999999</v>
      </c>
      <c r="BR3" s="1">
        <v>0.75124528836053506</v>
      </c>
      <c r="BS3" s="1">
        <v>0</v>
      </c>
      <c r="BT3" s="1">
        <v>0.11876740835877424</v>
      </c>
      <c r="BU3" s="1">
        <v>0.12998816641592589</v>
      </c>
      <c r="BV3" s="1">
        <v>0</v>
      </c>
      <c r="BW3" s="1">
        <v>0</v>
      </c>
      <c r="BX3" s="1">
        <v>0</v>
      </c>
      <c r="BY3" s="3">
        <v>0.75124442522529988</v>
      </c>
      <c r="BZ3" s="3" t="s">
        <v>189</v>
      </c>
      <c r="CA3" s="3">
        <v>0</v>
      </c>
      <c r="CB3" s="1" t="s">
        <v>9</v>
      </c>
      <c r="CC3" s="1"/>
      <c r="CD3" s="2" t="s">
        <v>10</v>
      </c>
      <c r="CE3" s="1">
        <v>0</v>
      </c>
      <c r="CF3" s="1">
        <v>1</v>
      </c>
      <c r="CG3" s="2" t="s">
        <v>188</v>
      </c>
      <c r="CH3" s="2" t="s">
        <v>189</v>
      </c>
      <c r="CI3" s="1">
        <v>108.694</v>
      </c>
      <c r="CJ3" s="3">
        <v>1.3440000000000001E-2</v>
      </c>
      <c r="CK3" s="1">
        <v>8.0873511904761894</v>
      </c>
      <c r="CL3" s="18" t="s">
        <v>182</v>
      </c>
    </row>
    <row r="4" spans="1:90" x14ac:dyDescent="0.2">
      <c r="A4" s="16">
        <v>77</v>
      </c>
      <c r="B4" s="21" t="s">
        <v>352</v>
      </c>
      <c r="C4" s="30">
        <v>290</v>
      </c>
      <c r="D4" s="32">
        <v>2.4623979978989561</v>
      </c>
      <c r="E4" s="30">
        <v>214</v>
      </c>
      <c r="F4" s="32">
        <v>2.330413773349191</v>
      </c>
      <c r="G4" s="32" t="s">
        <v>183</v>
      </c>
      <c r="H4" s="32" t="s">
        <v>184</v>
      </c>
      <c r="I4" s="32" t="s">
        <v>373</v>
      </c>
      <c r="J4" s="14" t="s">
        <v>186</v>
      </c>
      <c r="K4" s="14" t="s">
        <v>220</v>
      </c>
      <c r="L4" s="14" t="s">
        <v>221</v>
      </c>
      <c r="M4" s="27">
        <v>90.156000000000006</v>
      </c>
      <c r="N4" s="27">
        <v>7.25</v>
      </c>
      <c r="O4" s="28">
        <v>12.435310344827586</v>
      </c>
      <c r="P4" s="30">
        <v>122.04349999999999</v>
      </c>
      <c r="T4" s="27">
        <v>24.193899999999999</v>
      </c>
      <c r="U4" s="27">
        <v>2.153</v>
      </c>
      <c r="V4" s="27">
        <v>5.8929999999999998</v>
      </c>
      <c r="W4" s="27">
        <v>3.18</v>
      </c>
      <c r="X4" s="27">
        <v>7.38</v>
      </c>
      <c r="Y4" s="27">
        <v>14.809699999999999</v>
      </c>
      <c r="Z4" s="27">
        <v>16.965</v>
      </c>
      <c r="AA4" s="27">
        <v>10.1206</v>
      </c>
      <c r="AB4" s="27">
        <v>16.010000000000002</v>
      </c>
      <c r="AC4" s="27">
        <v>24.930299999999999</v>
      </c>
      <c r="AD4" s="27">
        <v>8.0459999999999994</v>
      </c>
      <c r="AE4" s="27">
        <v>32.976399999999998</v>
      </c>
      <c r="AH4" s="34"/>
      <c r="AI4" s="34"/>
      <c r="AJ4" s="24">
        <v>2656.3292999999999</v>
      </c>
      <c r="AK4" s="24"/>
      <c r="AL4" s="1"/>
      <c r="AM4" s="1">
        <v>324380.95240000001</v>
      </c>
      <c r="AN4" s="1"/>
      <c r="AO4" s="1" t="s">
        <v>222</v>
      </c>
      <c r="AP4" s="32">
        <v>0.65891399623308478</v>
      </c>
      <c r="AQ4" s="53">
        <v>0.65891399623308478</v>
      </c>
      <c r="AR4" s="53"/>
      <c r="AS4" s="1">
        <v>0.32438095240000003</v>
      </c>
      <c r="AT4" s="1"/>
      <c r="AU4" s="1">
        <v>0.1220434958</v>
      </c>
      <c r="AV4" s="1">
        <v>90.156000000000006</v>
      </c>
      <c r="AW4" s="1">
        <v>7.25</v>
      </c>
      <c r="AX4" s="1">
        <v>8.0416167531833713E-2</v>
      </c>
      <c r="AY4" s="1" t="s">
        <v>222</v>
      </c>
      <c r="AZ4" s="32" t="s">
        <v>190</v>
      </c>
      <c r="BA4" s="32">
        <v>32.976399999999998</v>
      </c>
      <c r="BB4" s="32">
        <v>0</v>
      </c>
      <c r="BC4" s="32">
        <v>89.0685</v>
      </c>
      <c r="BD4" s="3">
        <v>0</v>
      </c>
      <c r="BE4" s="3" t="s">
        <v>222</v>
      </c>
      <c r="BF4" s="1">
        <v>0</v>
      </c>
      <c r="BG4" s="1">
        <v>1</v>
      </c>
      <c r="BH4" s="1">
        <v>0</v>
      </c>
      <c r="BI4" s="14" t="s">
        <v>8</v>
      </c>
      <c r="BJ4" s="1"/>
      <c r="BK4" s="1"/>
      <c r="BL4" s="1"/>
      <c r="BM4" s="3"/>
      <c r="BN4" s="3"/>
      <c r="BO4" s="3" t="s">
        <v>222</v>
      </c>
      <c r="BP4" s="3">
        <v>0.72980945318677359</v>
      </c>
      <c r="BQ4" s="1">
        <v>89.067099999999996</v>
      </c>
      <c r="BR4" s="1">
        <v>0.72979798186712119</v>
      </c>
      <c r="BS4" s="1">
        <v>0</v>
      </c>
      <c r="BT4" s="1">
        <v>0.13900781278806329</v>
      </c>
      <c r="BU4" s="1">
        <v>0.13118273402516317</v>
      </c>
      <c r="BV4" s="1">
        <v>0</v>
      </c>
      <c r="BW4" s="1">
        <v>0</v>
      </c>
      <c r="BX4" s="1">
        <v>0</v>
      </c>
      <c r="BY4" s="3">
        <v>0.72980945318677359</v>
      </c>
      <c r="BZ4" s="3" t="s">
        <v>222</v>
      </c>
      <c r="CA4" s="3">
        <v>0</v>
      </c>
      <c r="CB4" s="1" t="s">
        <v>9</v>
      </c>
      <c r="CC4" s="1"/>
      <c r="CD4" s="2" t="s">
        <v>10</v>
      </c>
      <c r="CE4" s="1">
        <v>0</v>
      </c>
      <c r="CF4" s="1">
        <v>1</v>
      </c>
      <c r="CG4" s="2" t="s">
        <v>221</v>
      </c>
      <c r="CH4" s="2" t="s">
        <v>222</v>
      </c>
      <c r="CI4" s="1">
        <v>180.31200000000001</v>
      </c>
      <c r="CJ4" s="3">
        <v>1.4500000000000001E-2</v>
      </c>
      <c r="CK4" s="1">
        <v>12.435310344827586</v>
      </c>
      <c r="CL4" s="18" t="s">
        <v>182</v>
      </c>
    </row>
    <row r="5" spans="1:90" x14ac:dyDescent="0.2">
      <c r="A5" s="16">
        <v>66</v>
      </c>
      <c r="B5" s="21" t="s">
        <v>352</v>
      </c>
      <c r="C5" s="30">
        <v>290</v>
      </c>
      <c r="D5" s="32">
        <v>2.4623979978989561</v>
      </c>
      <c r="E5" s="30">
        <v>214</v>
      </c>
      <c r="F5" s="32">
        <v>2.330413773349191</v>
      </c>
      <c r="G5" s="32" t="s">
        <v>183</v>
      </c>
      <c r="H5" s="32" t="s">
        <v>184</v>
      </c>
      <c r="I5" s="32" t="s">
        <v>373</v>
      </c>
      <c r="J5" s="14" t="s">
        <v>186</v>
      </c>
      <c r="K5" s="14" t="s">
        <v>191</v>
      </c>
      <c r="L5" s="14" t="s">
        <v>386</v>
      </c>
      <c r="M5" s="27">
        <v>97.18</v>
      </c>
      <c r="N5" s="27">
        <v>9.4700000000000006</v>
      </c>
      <c r="O5" s="28">
        <v>10.261879619852166</v>
      </c>
      <c r="P5" s="30">
        <v>183.4984</v>
      </c>
      <c r="T5" s="27">
        <v>25.437799999999999</v>
      </c>
      <c r="U5" s="27">
        <v>4.1184000000000003</v>
      </c>
      <c r="V5" s="27">
        <v>6.0033000000000003</v>
      </c>
      <c r="W5" s="27">
        <v>5.1867000000000001</v>
      </c>
      <c r="X5" s="27">
        <v>7.6132999999999997</v>
      </c>
      <c r="Y5" s="27">
        <v>9.1134000000000004</v>
      </c>
      <c r="Z5" s="27">
        <v>13.2333</v>
      </c>
      <c r="AA5" s="27">
        <v>7.8639999999999999</v>
      </c>
      <c r="AB5" s="27">
        <v>13.8667</v>
      </c>
      <c r="AC5" s="27">
        <v>16.977399999999999</v>
      </c>
      <c r="AD5" s="27">
        <v>10.121700000000001</v>
      </c>
      <c r="AE5" s="27">
        <v>27.0992</v>
      </c>
      <c r="AH5" s="34"/>
      <c r="AI5" s="34"/>
      <c r="AJ5" s="24">
        <v>1588.6992</v>
      </c>
      <c r="AK5" s="24"/>
      <c r="AL5" s="1"/>
      <c r="AM5" s="1">
        <v>294512.89679999999</v>
      </c>
      <c r="AN5" s="1"/>
      <c r="AO5" s="1" t="s">
        <v>193</v>
      </c>
      <c r="AP5" s="32">
        <v>0.53105659000304861</v>
      </c>
      <c r="AQ5" s="53">
        <v>0.53105659000304861</v>
      </c>
      <c r="AR5" s="53"/>
      <c r="AS5" s="1">
        <v>0.29451289679999998</v>
      </c>
      <c r="AT5" s="1"/>
      <c r="AU5" s="1">
        <v>0.18349840000000001</v>
      </c>
      <c r="AV5" s="1">
        <v>97.18</v>
      </c>
      <c r="AW5" s="1">
        <v>9.4700000000000006</v>
      </c>
      <c r="AX5" s="1">
        <v>9.7448034575015413E-2</v>
      </c>
      <c r="AY5" s="1" t="s">
        <v>193</v>
      </c>
      <c r="AZ5" s="32" t="s">
        <v>190</v>
      </c>
      <c r="BA5" s="32">
        <v>27.0992</v>
      </c>
      <c r="BB5" s="32">
        <v>0</v>
      </c>
      <c r="BC5" s="32">
        <v>156.39840000000001</v>
      </c>
      <c r="BD5" s="3">
        <v>0</v>
      </c>
      <c r="BE5" s="3" t="s">
        <v>193</v>
      </c>
      <c r="BF5" s="1">
        <v>0</v>
      </c>
      <c r="BG5" s="1">
        <v>1</v>
      </c>
      <c r="BH5" s="1">
        <v>0</v>
      </c>
      <c r="BI5" s="14" t="s">
        <v>8</v>
      </c>
      <c r="BJ5" s="1"/>
      <c r="BK5" s="1"/>
      <c r="BL5" s="1"/>
      <c r="BM5" s="3"/>
      <c r="BN5" s="3"/>
      <c r="BO5" s="3" t="s">
        <v>193</v>
      </c>
      <c r="BP5" s="3">
        <v>0.85231478857581322</v>
      </c>
      <c r="BQ5" s="1">
        <v>156.39920000000001</v>
      </c>
      <c r="BR5" s="1">
        <v>0.85231914828685162</v>
      </c>
      <c r="BS5" s="1">
        <v>0</v>
      </c>
      <c r="BT5" s="1">
        <v>7.2116705104785656E-2</v>
      </c>
      <c r="BU5" s="1">
        <v>7.5568506319401152E-2</v>
      </c>
      <c r="BV5" s="1">
        <v>0</v>
      </c>
      <c r="BW5" s="1">
        <v>0</v>
      </c>
      <c r="BX5" s="1">
        <v>0</v>
      </c>
      <c r="BY5" s="3">
        <v>0.85231478857581322</v>
      </c>
      <c r="BZ5" s="3" t="s">
        <v>193</v>
      </c>
      <c r="CA5" s="3">
        <v>0</v>
      </c>
      <c r="CB5" s="1" t="s">
        <v>9</v>
      </c>
      <c r="CC5" s="1"/>
      <c r="CD5" s="2" t="s">
        <v>10</v>
      </c>
      <c r="CE5" s="1">
        <v>0</v>
      </c>
      <c r="CF5" s="1">
        <v>1</v>
      </c>
      <c r="CG5" s="2" t="s">
        <v>192</v>
      </c>
      <c r="CH5" s="2" t="s">
        <v>193</v>
      </c>
      <c r="CI5" s="1">
        <v>194.36</v>
      </c>
      <c r="CJ5" s="3">
        <v>1.8939999999999999E-2</v>
      </c>
      <c r="CK5" s="1">
        <v>10.261879619852166</v>
      </c>
      <c r="CL5" s="18" t="s">
        <v>182</v>
      </c>
    </row>
    <row r="6" spans="1:90" x14ac:dyDescent="0.2">
      <c r="A6" s="16">
        <v>68</v>
      </c>
      <c r="B6" s="21" t="s">
        <v>352</v>
      </c>
      <c r="C6" s="30">
        <v>290</v>
      </c>
      <c r="D6" s="32">
        <v>2.4623979978989561</v>
      </c>
      <c r="E6" s="30">
        <v>214</v>
      </c>
      <c r="F6" s="32">
        <v>2.330413773349191</v>
      </c>
      <c r="G6" s="32" t="s">
        <v>183</v>
      </c>
      <c r="H6" s="32" t="s">
        <v>184</v>
      </c>
      <c r="I6" s="32" t="s">
        <v>373</v>
      </c>
      <c r="J6" s="14" t="s">
        <v>3</v>
      </c>
      <c r="K6" s="14" t="s">
        <v>197</v>
      </c>
      <c r="L6" s="14" t="s">
        <v>399</v>
      </c>
      <c r="M6" s="27">
        <v>210.41900000000001</v>
      </c>
      <c r="N6" s="27">
        <v>32.5</v>
      </c>
      <c r="O6" s="28">
        <v>6.4744307692307697</v>
      </c>
      <c r="P6" s="30">
        <v>215.6952</v>
      </c>
      <c r="T6" s="27">
        <v>28.6736</v>
      </c>
      <c r="U6" s="27">
        <v>2.8540999999999999</v>
      </c>
      <c r="V6" s="27">
        <v>8.4865999999999993</v>
      </c>
      <c r="W6" s="27">
        <v>3.1848000000000001</v>
      </c>
      <c r="X6" s="27">
        <v>9.3819999999999997</v>
      </c>
      <c r="Y6" s="27">
        <v>9.9022000000000006</v>
      </c>
      <c r="Z6" s="27">
        <v>13.084</v>
      </c>
      <c r="AA6" s="27">
        <v>16.674700000000001</v>
      </c>
      <c r="AB6" s="27">
        <v>25.161999999999999</v>
      </c>
      <c r="AC6" s="27">
        <v>26.576899999999998</v>
      </c>
      <c r="AD6" s="27">
        <v>11.3407</v>
      </c>
      <c r="AE6" s="27">
        <v>37.917499999999997</v>
      </c>
      <c r="AH6" s="34">
        <v>37.667999999999999</v>
      </c>
      <c r="AI6" s="34">
        <v>51.353999999999999</v>
      </c>
      <c r="AJ6" s="24">
        <v>1986.7739999999999</v>
      </c>
      <c r="AK6" s="24"/>
      <c r="AL6" s="1"/>
      <c r="AM6" s="1">
        <v>431431.31310000003</v>
      </c>
      <c r="AN6" s="1"/>
      <c r="AO6" s="1" t="s">
        <v>199</v>
      </c>
      <c r="AP6" s="32">
        <v>0.71607400190959569</v>
      </c>
      <c r="AQ6" s="53">
        <v>0.71607400190959569</v>
      </c>
      <c r="AR6" s="53"/>
      <c r="AS6" s="1">
        <v>0.43143131310000005</v>
      </c>
      <c r="AT6" s="1"/>
      <c r="AU6" s="1">
        <v>0.21569521080000001</v>
      </c>
      <c r="AV6" s="1">
        <v>210.41900000000001</v>
      </c>
      <c r="AW6" s="1">
        <v>32.5</v>
      </c>
      <c r="AX6" s="1">
        <v>0.15445373279028984</v>
      </c>
      <c r="AY6" s="1" t="s">
        <v>199</v>
      </c>
      <c r="AZ6" s="32" t="s">
        <v>190</v>
      </c>
      <c r="BA6" s="32">
        <v>37.917499999999997</v>
      </c>
      <c r="BB6" s="32">
        <v>0</v>
      </c>
      <c r="BC6" s="32">
        <v>177.44920000000002</v>
      </c>
      <c r="BD6" s="3">
        <v>0</v>
      </c>
      <c r="BE6" s="3" t="s">
        <v>199</v>
      </c>
      <c r="BF6" s="1">
        <v>0</v>
      </c>
      <c r="BG6" s="1">
        <v>1</v>
      </c>
      <c r="BH6" s="1">
        <v>0</v>
      </c>
      <c r="BI6" s="14" t="s">
        <v>81</v>
      </c>
      <c r="BJ6" s="1"/>
      <c r="BK6" s="1"/>
      <c r="BL6" s="1"/>
      <c r="BM6" s="3"/>
      <c r="BN6" s="3"/>
      <c r="BO6" s="3" t="s">
        <v>199</v>
      </c>
      <c r="BP6" s="3">
        <v>0.82268497398180396</v>
      </c>
      <c r="BQ6" s="1">
        <v>177.77770000000001</v>
      </c>
      <c r="BR6" s="1">
        <v>0.82420795641256739</v>
      </c>
      <c r="BS6" s="1">
        <v>0</v>
      </c>
      <c r="BT6" s="1">
        <v>6.0659671610680255E-2</v>
      </c>
      <c r="BU6" s="1">
        <v>0.11665535440751579</v>
      </c>
      <c r="BV6" s="1">
        <v>0</v>
      </c>
      <c r="BW6" s="1">
        <v>0</v>
      </c>
      <c r="BX6" s="1">
        <v>0</v>
      </c>
      <c r="BY6" s="3">
        <v>0.82268497398180396</v>
      </c>
      <c r="BZ6" s="3" t="s">
        <v>199</v>
      </c>
      <c r="CA6" s="3">
        <v>0</v>
      </c>
      <c r="CB6" s="1" t="s">
        <v>34</v>
      </c>
      <c r="CC6" s="1"/>
      <c r="CD6" s="2" t="s">
        <v>35</v>
      </c>
      <c r="CE6" s="1">
        <v>0</v>
      </c>
      <c r="CF6" s="1">
        <v>1</v>
      </c>
      <c r="CG6" s="2" t="s">
        <v>198</v>
      </c>
      <c r="CH6" s="2" t="s">
        <v>199</v>
      </c>
      <c r="CI6" s="1">
        <v>420.83800000000002</v>
      </c>
      <c r="CJ6" s="3">
        <v>6.5000000000000002E-2</v>
      </c>
      <c r="CK6" s="1">
        <v>6.4744307692307697</v>
      </c>
      <c r="CL6" s="18" t="s">
        <v>182</v>
      </c>
    </row>
    <row r="7" spans="1:90" x14ac:dyDescent="0.2">
      <c r="A7" s="16">
        <v>36</v>
      </c>
      <c r="B7" s="21" t="s">
        <v>360</v>
      </c>
      <c r="C7" s="30">
        <v>778</v>
      </c>
      <c r="D7" s="32">
        <v>2.890979596989689</v>
      </c>
      <c r="E7" s="30">
        <v>104.9</v>
      </c>
      <c r="F7" s="32">
        <v>2.020775488193558</v>
      </c>
      <c r="G7" s="32" t="s">
        <v>94</v>
      </c>
      <c r="H7" s="32" t="s">
        <v>94</v>
      </c>
      <c r="I7" s="32" t="s">
        <v>372</v>
      </c>
      <c r="J7" s="14" t="s">
        <v>3</v>
      </c>
      <c r="K7" s="14" t="s">
        <v>95</v>
      </c>
      <c r="L7" s="14" t="s">
        <v>112</v>
      </c>
      <c r="M7" s="27">
        <v>83.15</v>
      </c>
      <c r="N7" s="27">
        <v>6.5</v>
      </c>
      <c r="O7" s="28">
        <v>12.792307692307693</v>
      </c>
      <c r="P7" s="30">
        <v>170.90199999999999</v>
      </c>
      <c r="Q7" s="30">
        <v>56.616</v>
      </c>
      <c r="R7" s="30">
        <v>71.67</v>
      </c>
      <c r="T7" s="27">
        <v>12.087999999999999</v>
      </c>
      <c r="U7" s="27">
        <v>5.1379999999999999</v>
      </c>
      <c r="W7" s="27">
        <v>6.8579999999999997</v>
      </c>
      <c r="X7" s="27">
        <v>3.794</v>
      </c>
      <c r="Y7" s="27">
        <v>17.782</v>
      </c>
      <c r="Z7" s="27">
        <v>22.917999999999999</v>
      </c>
      <c r="AA7" s="27">
        <v>17.058</v>
      </c>
      <c r="AB7" s="27">
        <v>18.788</v>
      </c>
      <c r="AC7" s="27">
        <v>34.838000000000001</v>
      </c>
      <c r="AE7" s="27">
        <v>41.7</v>
      </c>
      <c r="AH7" s="34"/>
      <c r="AI7" s="34"/>
      <c r="AJ7" s="24">
        <v>7136.5659999999998</v>
      </c>
      <c r="AK7" s="24">
        <v>0</v>
      </c>
      <c r="AL7" s="1">
        <v>1.04</v>
      </c>
      <c r="AM7" s="1">
        <v>1208875.3959999999</v>
      </c>
      <c r="AN7" s="1">
        <v>0</v>
      </c>
      <c r="AO7" s="1" t="s">
        <v>113</v>
      </c>
      <c r="AP7" s="32">
        <v>0.45741356554929913</v>
      </c>
      <c r="AQ7" s="53">
        <v>0.45741356554929913</v>
      </c>
      <c r="AR7" s="53">
        <v>0.4614859511827496</v>
      </c>
      <c r="AS7" s="1">
        <v>1.2088753999999999</v>
      </c>
      <c r="AT7" s="1">
        <v>7.1365600000000002</v>
      </c>
      <c r="AU7" s="1">
        <v>0.1709</v>
      </c>
      <c r="AV7" s="1">
        <v>83.15</v>
      </c>
      <c r="AW7" s="1">
        <v>6.5</v>
      </c>
      <c r="AX7" s="1">
        <v>8.0645161290322578E-2</v>
      </c>
      <c r="AY7" s="1" t="s">
        <v>113</v>
      </c>
      <c r="AZ7" s="32" t="s">
        <v>7</v>
      </c>
      <c r="BA7" s="32">
        <v>41.7</v>
      </c>
      <c r="BB7" s="32">
        <v>56.616</v>
      </c>
      <c r="BC7" s="32"/>
      <c r="BD7" s="3">
        <v>0</v>
      </c>
      <c r="BE7" s="3" t="s">
        <v>113</v>
      </c>
      <c r="BF7" s="1">
        <v>0</v>
      </c>
      <c r="BG7" s="1">
        <v>1</v>
      </c>
      <c r="BH7" s="1">
        <v>0</v>
      </c>
      <c r="BI7" s="14" t="s">
        <v>23</v>
      </c>
      <c r="BJ7" s="1"/>
      <c r="BK7" s="1"/>
      <c r="BL7" s="1"/>
      <c r="BM7" s="3"/>
      <c r="BN7" s="3"/>
      <c r="BO7" s="3" t="s">
        <v>113</v>
      </c>
      <c r="BP7" s="3">
        <v>0.42468783279306255</v>
      </c>
      <c r="BQ7" s="1">
        <v>71.67</v>
      </c>
      <c r="BR7" s="1">
        <v>0.41936805149209999</v>
      </c>
      <c r="BS7" s="1">
        <v>0.33127757428233728</v>
      </c>
      <c r="BT7" s="1">
        <v>0.13410024458461575</v>
      </c>
      <c r="BU7" s="1">
        <v>0.10993434833998433</v>
      </c>
      <c r="BV7" s="1">
        <v>0</v>
      </c>
      <c r="BW7" s="1">
        <v>0</v>
      </c>
      <c r="BX7" s="1">
        <v>0</v>
      </c>
      <c r="BY7" s="3">
        <v>0.75596540707539994</v>
      </c>
      <c r="BZ7" s="3" t="s">
        <v>113</v>
      </c>
      <c r="CA7" s="3">
        <v>0.33127757428233728</v>
      </c>
      <c r="CB7" s="1" t="s">
        <v>9</v>
      </c>
      <c r="CC7" s="1"/>
      <c r="CD7" s="2" t="s">
        <v>10</v>
      </c>
      <c r="CE7" s="1">
        <v>0</v>
      </c>
      <c r="CF7" s="1">
        <v>1</v>
      </c>
      <c r="CG7" s="2" t="s">
        <v>112</v>
      </c>
      <c r="CH7" s="2" t="s">
        <v>113</v>
      </c>
      <c r="CI7" s="1">
        <v>166.3</v>
      </c>
      <c r="CJ7" s="3">
        <v>1.2999999999999999E-2</v>
      </c>
      <c r="CK7" s="1">
        <v>12.4</v>
      </c>
      <c r="CL7" s="18" t="s">
        <v>111</v>
      </c>
    </row>
    <row r="8" spans="1:90" x14ac:dyDescent="0.2">
      <c r="A8" s="16">
        <v>81</v>
      </c>
      <c r="B8" s="21" t="s">
        <v>360</v>
      </c>
      <c r="C8" s="30">
        <v>778</v>
      </c>
      <c r="D8" s="32">
        <v>2.890979596989689</v>
      </c>
      <c r="E8" s="30">
        <v>104.9</v>
      </c>
      <c r="F8" s="32">
        <v>2.020775488193558</v>
      </c>
      <c r="G8" s="32" t="s">
        <v>183</v>
      </c>
      <c r="H8" s="32" t="s">
        <v>184</v>
      </c>
      <c r="I8" s="32" t="s">
        <v>373</v>
      </c>
      <c r="J8" s="14" t="s">
        <v>186</v>
      </c>
      <c r="K8" s="14" t="s">
        <v>230</v>
      </c>
      <c r="L8" s="14" t="s">
        <v>378</v>
      </c>
      <c r="M8" s="27">
        <v>354.61500000000001</v>
      </c>
      <c r="N8" s="27">
        <v>23.4</v>
      </c>
      <c r="O8" s="28">
        <v>15.154487179487178</v>
      </c>
      <c r="P8" s="30">
        <v>98.767499999999998</v>
      </c>
      <c r="T8" s="27">
        <v>16.807500000000001</v>
      </c>
      <c r="U8" s="27">
        <v>3.2324999999999999</v>
      </c>
      <c r="V8" s="27">
        <v>5.3949999999999996</v>
      </c>
      <c r="W8" s="27">
        <v>4.2525000000000004</v>
      </c>
      <c r="X8" s="27">
        <v>6.72</v>
      </c>
      <c r="Y8" s="27">
        <v>27.625</v>
      </c>
      <c r="Z8" s="27">
        <v>30.857500000000002</v>
      </c>
      <c r="AA8" s="27">
        <v>12.865</v>
      </c>
      <c r="AB8" s="27">
        <v>17.995000000000001</v>
      </c>
      <c r="AC8" s="27">
        <v>40.4925</v>
      </c>
      <c r="AD8" s="27">
        <v>8.6274999999999995</v>
      </c>
      <c r="AE8" s="27">
        <v>49.1175</v>
      </c>
      <c r="AH8" s="34"/>
      <c r="AI8" s="34"/>
      <c r="AJ8" s="24"/>
      <c r="AK8" s="24"/>
      <c r="AL8" s="1"/>
      <c r="AM8" s="1">
        <v>207186.25</v>
      </c>
      <c r="AN8" s="1">
        <v>0</v>
      </c>
      <c r="AO8" s="1" t="s">
        <v>236</v>
      </c>
      <c r="AP8" s="32">
        <v>0.77891168690052592</v>
      </c>
      <c r="AQ8" s="53">
        <v>0.77891168690052592</v>
      </c>
      <c r="AR8" s="53"/>
      <c r="AS8" s="1">
        <v>0.20718624999999999</v>
      </c>
      <c r="AT8" s="1"/>
      <c r="AU8" s="1">
        <v>9.8769999999999997E-2</v>
      </c>
      <c r="AV8" s="1">
        <v>383.45</v>
      </c>
      <c r="AW8" s="1">
        <v>29.5</v>
      </c>
      <c r="AX8" s="1">
        <v>7.0921985815602842E-2</v>
      </c>
      <c r="AY8" s="1" t="s">
        <v>236</v>
      </c>
      <c r="AZ8" s="32" t="s">
        <v>190</v>
      </c>
      <c r="BA8" s="32">
        <v>49.1175</v>
      </c>
      <c r="BB8" s="32">
        <v>0</v>
      </c>
      <c r="BC8" s="32">
        <v>49.914999999999999</v>
      </c>
      <c r="BD8" s="3">
        <v>0</v>
      </c>
      <c r="BE8" s="3" t="s">
        <v>236</v>
      </c>
      <c r="BF8" s="1">
        <v>0</v>
      </c>
      <c r="BG8" s="1">
        <v>1</v>
      </c>
      <c r="BH8" s="1">
        <v>0</v>
      </c>
      <c r="BI8" s="14" t="s">
        <v>23</v>
      </c>
      <c r="BJ8" s="1"/>
      <c r="BK8" s="1"/>
      <c r="BL8" s="1"/>
      <c r="BM8" s="3"/>
      <c r="BN8" s="3"/>
      <c r="BO8" s="3" t="s">
        <v>236</v>
      </c>
      <c r="BP8" s="3">
        <v>0.50537879363150828</v>
      </c>
      <c r="BQ8" s="1">
        <v>49.65</v>
      </c>
      <c r="BR8" s="1">
        <v>0.50269572480826186</v>
      </c>
      <c r="BS8" s="1">
        <v>0</v>
      </c>
      <c r="BT8" s="1">
        <v>0.31242564608803508</v>
      </c>
      <c r="BU8" s="1">
        <v>0.18219556028045664</v>
      </c>
      <c r="BV8" s="1">
        <v>0</v>
      </c>
      <c r="BW8" s="1">
        <v>0</v>
      </c>
      <c r="BX8" s="1">
        <v>0</v>
      </c>
      <c r="BY8" s="3">
        <v>0.50537879363150828</v>
      </c>
      <c r="BZ8" s="3" t="s">
        <v>236</v>
      </c>
      <c r="CA8" s="3">
        <v>0</v>
      </c>
      <c r="CB8" s="1" t="s">
        <v>34</v>
      </c>
      <c r="CC8" s="1"/>
      <c r="CD8" s="2" t="s">
        <v>35</v>
      </c>
      <c r="CE8" s="1">
        <v>0</v>
      </c>
      <c r="CF8" s="1">
        <v>1</v>
      </c>
      <c r="CG8" s="2" t="s">
        <v>234</v>
      </c>
      <c r="CH8" s="2" t="s">
        <v>235</v>
      </c>
      <c r="CI8" s="1">
        <v>709.23</v>
      </c>
      <c r="CJ8" s="3">
        <v>4.6800000000000001E-2</v>
      </c>
      <c r="CK8" s="1">
        <v>15.32</v>
      </c>
      <c r="CL8" s="18" t="s">
        <v>111</v>
      </c>
    </row>
    <row r="9" spans="1:90" x14ac:dyDescent="0.2">
      <c r="A9" s="16">
        <v>31</v>
      </c>
      <c r="B9" s="22" t="s">
        <v>358</v>
      </c>
      <c r="C9" s="30">
        <v>455</v>
      </c>
      <c r="D9" s="32">
        <v>2.6580113966571126</v>
      </c>
      <c r="E9" s="30">
        <v>122</v>
      </c>
      <c r="F9" s="32">
        <v>2.0863598306747484</v>
      </c>
      <c r="G9" s="32" t="s">
        <v>94</v>
      </c>
      <c r="H9" s="32" t="s">
        <v>94</v>
      </c>
      <c r="I9" s="32" t="s">
        <v>372</v>
      </c>
      <c r="J9" s="14" t="s">
        <v>3</v>
      </c>
      <c r="K9" s="14" t="s">
        <v>95</v>
      </c>
      <c r="L9" s="14" t="s">
        <v>390</v>
      </c>
      <c r="M9" s="27">
        <v>141.09399999999999</v>
      </c>
      <c r="N9" s="27">
        <v>45.02</v>
      </c>
      <c r="O9" s="28">
        <v>3.1340293203020879</v>
      </c>
      <c r="P9" s="30">
        <v>287.99599999999998</v>
      </c>
      <c r="Q9" s="30">
        <v>79.488</v>
      </c>
      <c r="R9" s="30">
        <v>131.34</v>
      </c>
      <c r="S9" s="30">
        <v>39.101999999999997</v>
      </c>
      <c r="T9" s="27">
        <v>16.88</v>
      </c>
      <c r="U9" s="27">
        <v>17.364000000000001</v>
      </c>
      <c r="V9" s="27">
        <v>4.0919999999999996</v>
      </c>
      <c r="W9" s="27">
        <v>17.3</v>
      </c>
      <c r="X9" s="27">
        <v>9.2550000000000008</v>
      </c>
      <c r="Y9" s="27">
        <v>11.458</v>
      </c>
      <c r="Z9" s="27">
        <v>27.992000000000001</v>
      </c>
      <c r="AA9" s="27">
        <v>20.077999999999999</v>
      </c>
      <c r="AB9" s="27">
        <v>24.167999999999999</v>
      </c>
      <c r="AC9" s="27">
        <v>31.533999999999999</v>
      </c>
      <c r="AD9" s="27">
        <v>21.456</v>
      </c>
      <c r="AE9" s="27">
        <v>52.99</v>
      </c>
      <c r="AH9" s="34">
        <v>36.747999999999998</v>
      </c>
      <c r="AI9" s="34">
        <v>44.073300000000003</v>
      </c>
      <c r="AJ9" s="24">
        <v>5966.5919999999996</v>
      </c>
      <c r="AK9" s="24">
        <v>2536.328</v>
      </c>
      <c r="AL9" s="1">
        <v>2.4220000000000002</v>
      </c>
      <c r="AM9" s="1">
        <v>1749638.888</v>
      </c>
      <c r="AN9" s="1">
        <v>0</v>
      </c>
      <c r="AO9" s="1" t="s">
        <v>100</v>
      </c>
      <c r="AP9" s="32">
        <v>0.46254530816782319</v>
      </c>
      <c r="AQ9" s="53">
        <v>1.1079099355354902</v>
      </c>
      <c r="AR9" s="53">
        <v>0.46254530816782319</v>
      </c>
      <c r="AS9" s="1">
        <v>1.7496388899999999</v>
      </c>
      <c r="AT9" s="1">
        <v>2.53633</v>
      </c>
      <c r="AU9" s="1">
        <v>0.28799999999999998</v>
      </c>
      <c r="AV9" s="1">
        <v>141.09399999999999</v>
      </c>
      <c r="AW9" s="1">
        <v>45.02</v>
      </c>
      <c r="AX9" s="1">
        <v>0.31907806143422118</v>
      </c>
      <c r="AY9" s="1" t="s">
        <v>100</v>
      </c>
      <c r="AZ9" s="32" t="s">
        <v>98</v>
      </c>
      <c r="BA9" s="32">
        <v>52.99</v>
      </c>
      <c r="BB9" s="32">
        <v>118.59</v>
      </c>
      <c r="BC9" s="32">
        <v>235.00599999999997</v>
      </c>
      <c r="BD9" s="3">
        <v>0</v>
      </c>
      <c r="BE9" s="3" t="s">
        <v>100</v>
      </c>
      <c r="BF9" s="1">
        <v>0</v>
      </c>
      <c r="BG9" s="1">
        <v>1</v>
      </c>
      <c r="BH9" s="1">
        <v>0</v>
      </c>
      <c r="BI9" s="14" t="s">
        <v>23</v>
      </c>
      <c r="BJ9" s="1"/>
      <c r="BK9" s="1"/>
      <c r="BL9" s="1"/>
      <c r="BM9" s="3"/>
      <c r="BN9" s="3"/>
      <c r="BO9" s="3" t="s">
        <v>100</v>
      </c>
      <c r="BP9" s="3">
        <v>0.40710982096973558</v>
      </c>
      <c r="BQ9" s="1">
        <v>116.41599999999997</v>
      </c>
      <c r="BR9" s="1">
        <v>0.40422783649772903</v>
      </c>
      <c r="BS9" s="1">
        <v>0.41177655245211742</v>
      </c>
      <c r="BT9" s="1">
        <v>9.7195794386033152E-2</v>
      </c>
      <c r="BU9" s="1">
        <v>8.3917832192113781E-2</v>
      </c>
      <c r="BV9" s="1">
        <v>0</v>
      </c>
      <c r="BW9" s="1">
        <v>0</v>
      </c>
      <c r="BX9" s="1">
        <v>0</v>
      </c>
      <c r="BY9" s="3">
        <v>0.818886373421853</v>
      </c>
      <c r="BZ9" s="3" t="s">
        <v>100</v>
      </c>
      <c r="CA9" s="3">
        <v>0.41177655245211742</v>
      </c>
      <c r="CB9" s="1" t="s">
        <v>34</v>
      </c>
      <c r="CC9" s="1"/>
      <c r="CD9" s="2" t="s">
        <v>35</v>
      </c>
      <c r="CE9" s="1">
        <v>0</v>
      </c>
      <c r="CF9" s="1">
        <v>1</v>
      </c>
      <c r="CG9" s="2" t="s">
        <v>99</v>
      </c>
      <c r="CH9" s="2" t="s">
        <v>100</v>
      </c>
      <c r="CI9" s="1">
        <v>282.18799999999999</v>
      </c>
      <c r="CJ9" s="3">
        <v>9.0039999999999995E-2</v>
      </c>
      <c r="CK9" s="1">
        <v>3.1340293203020879</v>
      </c>
      <c r="CL9" s="18" t="s">
        <v>86</v>
      </c>
    </row>
    <row r="10" spans="1:90" x14ac:dyDescent="0.2">
      <c r="A10" s="16">
        <v>27</v>
      </c>
      <c r="B10" s="22" t="s">
        <v>358</v>
      </c>
      <c r="C10" s="30">
        <v>455</v>
      </c>
      <c r="D10" s="32">
        <v>2.6580113966571126</v>
      </c>
      <c r="E10" s="30">
        <v>122</v>
      </c>
      <c r="F10" s="32">
        <v>2.0863598306747484</v>
      </c>
      <c r="G10" s="32" t="s">
        <v>1</v>
      </c>
      <c r="H10" s="32" t="s">
        <v>1</v>
      </c>
      <c r="I10" s="32" t="s">
        <v>372</v>
      </c>
      <c r="J10" s="14" t="s">
        <v>3</v>
      </c>
      <c r="K10" s="14" t="s">
        <v>83</v>
      </c>
      <c r="L10" s="14" t="s">
        <v>394</v>
      </c>
      <c r="M10" s="27">
        <v>5.4128999999999996</v>
      </c>
      <c r="N10" s="27">
        <v>1.1299999999999999</v>
      </c>
      <c r="O10" s="28">
        <v>4.7901769911504424</v>
      </c>
      <c r="P10" s="30">
        <v>371.262</v>
      </c>
      <c r="Q10" s="30">
        <v>77.132000000000005</v>
      </c>
      <c r="R10" s="30">
        <v>170.9</v>
      </c>
      <c r="S10" s="30">
        <v>77.436000000000007</v>
      </c>
      <c r="T10" s="27">
        <v>5.9379999999999997</v>
      </c>
      <c r="U10" s="27">
        <v>11.186</v>
      </c>
      <c r="V10" s="27">
        <v>11.028</v>
      </c>
      <c r="W10" s="27">
        <v>11.816000000000001</v>
      </c>
      <c r="X10" s="27">
        <v>12.013999999999999</v>
      </c>
      <c r="Y10" s="27">
        <v>12.36</v>
      </c>
      <c r="Z10" s="27">
        <v>23.68</v>
      </c>
      <c r="AA10" s="27">
        <v>11.215999999999999</v>
      </c>
      <c r="AB10" s="27">
        <v>21.988</v>
      </c>
      <c r="AC10" s="27">
        <v>23.576000000000001</v>
      </c>
      <c r="AD10" s="27">
        <v>22.216000000000001</v>
      </c>
      <c r="AE10" s="27">
        <v>45.787999999999997</v>
      </c>
      <c r="AH10" s="34"/>
      <c r="AI10" s="34"/>
      <c r="AJ10" s="24">
        <v>604.46799999999996</v>
      </c>
      <c r="AK10" s="24">
        <v>604.46799999999996</v>
      </c>
      <c r="AL10" s="1">
        <v>1</v>
      </c>
      <c r="AM10" s="1">
        <v>226605.302</v>
      </c>
      <c r="AN10" s="1"/>
      <c r="AO10" s="1" t="s">
        <v>88</v>
      </c>
      <c r="AP10" s="32">
        <v>0.56230284300108424</v>
      </c>
      <c r="AQ10" s="53">
        <v>0.56230284300108424</v>
      </c>
      <c r="AR10" s="53">
        <v>0.55686911016494922</v>
      </c>
      <c r="AS10" s="1">
        <v>0.22660529999999998</v>
      </c>
      <c r="AT10" s="1">
        <v>0.60447000000000006</v>
      </c>
      <c r="AU10" s="1">
        <v>0.37125999999999998</v>
      </c>
      <c r="AV10" s="1">
        <v>5.4128999999999996</v>
      </c>
      <c r="AW10" s="1">
        <v>1.1299999999999999</v>
      </c>
      <c r="AX10" s="1">
        <v>0.20876055349258255</v>
      </c>
      <c r="AY10" s="1" t="s">
        <v>88</v>
      </c>
      <c r="AZ10" s="32" t="s">
        <v>66</v>
      </c>
      <c r="BA10" s="32">
        <v>45.787999999999997</v>
      </c>
      <c r="BB10" s="32">
        <v>154.56800000000001</v>
      </c>
      <c r="BC10" s="32">
        <v>325.47399999999999</v>
      </c>
      <c r="BD10" s="3">
        <v>0</v>
      </c>
      <c r="BE10" s="3" t="s">
        <v>88</v>
      </c>
      <c r="BF10" s="1">
        <v>0</v>
      </c>
      <c r="BG10" s="1">
        <v>1</v>
      </c>
      <c r="BH10" s="1">
        <v>0</v>
      </c>
      <c r="BI10" s="14" t="s">
        <v>8</v>
      </c>
      <c r="BJ10" s="1"/>
      <c r="BK10" s="1"/>
      <c r="BL10" s="1"/>
      <c r="BM10" s="3"/>
      <c r="BN10" s="3"/>
      <c r="BO10" s="3" t="s">
        <v>88</v>
      </c>
      <c r="BP10" s="3">
        <v>0.46066120421696799</v>
      </c>
      <c r="BQ10" s="1">
        <v>170.90599999999998</v>
      </c>
      <c r="BR10" s="1">
        <v>0.46033798234131146</v>
      </c>
      <c r="BS10" s="1">
        <v>0.41633132397067302</v>
      </c>
      <c r="BT10" s="1">
        <v>6.3782450129558105E-2</v>
      </c>
      <c r="BU10" s="1">
        <v>5.9225021682800826E-2</v>
      </c>
      <c r="BV10" s="1">
        <v>0</v>
      </c>
      <c r="BW10" s="1">
        <v>0</v>
      </c>
      <c r="BX10" s="1">
        <v>0</v>
      </c>
      <c r="BY10" s="3">
        <v>0.87699252818764106</v>
      </c>
      <c r="BZ10" s="3" t="s">
        <v>88</v>
      </c>
      <c r="CA10" s="3">
        <v>0.41633132397067302</v>
      </c>
      <c r="CB10" s="1" t="s">
        <v>9</v>
      </c>
      <c r="CC10" s="1"/>
      <c r="CD10" s="2" t="s">
        <v>10</v>
      </c>
      <c r="CE10" s="1">
        <v>0</v>
      </c>
      <c r="CF10" s="1">
        <v>1</v>
      </c>
      <c r="CG10" s="2" t="s">
        <v>87</v>
      </c>
      <c r="CH10" s="2" t="s">
        <v>88</v>
      </c>
      <c r="CI10" s="1">
        <v>10.825799999999999</v>
      </c>
      <c r="CJ10" s="3">
        <v>2.2599999999999999E-3</v>
      </c>
      <c r="CK10" s="1">
        <v>4.7901769911504424</v>
      </c>
      <c r="CL10" s="18" t="s">
        <v>86</v>
      </c>
    </row>
    <row r="11" spans="1:90" x14ac:dyDescent="0.2">
      <c r="A11" s="16">
        <v>45</v>
      </c>
      <c r="B11" s="22" t="s">
        <v>358</v>
      </c>
      <c r="C11" s="30">
        <v>455</v>
      </c>
      <c r="D11" s="32">
        <v>2.6580113966571126</v>
      </c>
      <c r="E11" s="30">
        <v>101</v>
      </c>
      <c r="F11" s="32">
        <v>2.0043213737826426</v>
      </c>
      <c r="G11" s="32" t="s">
        <v>94</v>
      </c>
      <c r="H11" s="32" t="s">
        <v>94</v>
      </c>
      <c r="I11" s="32" t="s">
        <v>372</v>
      </c>
      <c r="J11" s="14" t="s">
        <v>3</v>
      </c>
      <c r="K11" s="14" t="s">
        <v>132</v>
      </c>
      <c r="L11" s="14" t="s">
        <v>397</v>
      </c>
      <c r="M11" s="27">
        <v>24.8749</v>
      </c>
      <c r="N11" s="27">
        <v>5.53</v>
      </c>
      <c r="O11" s="28">
        <v>4.4981735985533451</v>
      </c>
      <c r="P11" s="30">
        <v>462.91</v>
      </c>
      <c r="Q11" s="30">
        <v>54.265999999999998</v>
      </c>
      <c r="R11" s="30">
        <v>326.426109</v>
      </c>
      <c r="S11" s="30">
        <v>40.694000000000003</v>
      </c>
      <c r="T11" s="27">
        <v>7.4720000000000004</v>
      </c>
      <c r="U11" s="27">
        <v>12.654</v>
      </c>
      <c r="V11" s="27">
        <v>7.8140000000000001</v>
      </c>
      <c r="W11" s="27">
        <v>14.885999999999999</v>
      </c>
      <c r="X11" s="27">
        <v>12.95</v>
      </c>
      <c r="Y11" s="27">
        <v>17.25</v>
      </c>
      <c r="Z11" s="27">
        <v>29.904</v>
      </c>
      <c r="AA11" s="27">
        <v>20.992000000000001</v>
      </c>
      <c r="AB11" s="27">
        <v>28.808</v>
      </c>
      <c r="AC11" s="27">
        <v>38.24</v>
      </c>
      <c r="AD11" s="27">
        <v>23.346</v>
      </c>
      <c r="AE11" s="27">
        <v>61.59</v>
      </c>
      <c r="AH11" s="34">
        <v>64.593999999999994</v>
      </c>
      <c r="AI11" s="34">
        <v>67.116</v>
      </c>
      <c r="AJ11" s="24">
        <v>1417.69</v>
      </c>
      <c r="AK11" s="24">
        <v>1417.69</v>
      </c>
      <c r="AL11" s="1">
        <v>1</v>
      </c>
      <c r="AM11" s="1">
        <v>657508.73</v>
      </c>
      <c r="AN11" s="1">
        <v>0</v>
      </c>
      <c r="AO11" s="1" t="s">
        <v>134</v>
      </c>
      <c r="AP11" s="32">
        <v>0.48024900587184993</v>
      </c>
      <c r="AQ11" s="53">
        <v>0.48024900587184993</v>
      </c>
      <c r="AR11" s="53">
        <v>0.47933985511864574</v>
      </c>
      <c r="AS11" s="1">
        <v>0.65750872999999999</v>
      </c>
      <c r="AT11" s="1">
        <v>1.4176900000000001</v>
      </c>
      <c r="AU11" s="1">
        <v>0.46291080000000001</v>
      </c>
      <c r="AV11" s="1">
        <v>24.8749</v>
      </c>
      <c r="AW11" s="1">
        <v>5.53</v>
      </c>
      <c r="AX11" s="1">
        <v>0.22231245150734275</v>
      </c>
      <c r="AY11" s="1" t="s">
        <v>134</v>
      </c>
      <c r="AZ11" s="32" t="s">
        <v>105</v>
      </c>
      <c r="BA11" s="32">
        <v>61.59</v>
      </c>
      <c r="BB11" s="32">
        <v>94.96</v>
      </c>
      <c r="BC11" s="32">
        <v>401.32</v>
      </c>
      <c r="BD11" s="3">
        <v>0</v>
      </c>
      <c r="BE11" s="3" t="s">
        <v>134</v>
      </c>
      <c r="BF11" s="1">
        <v>0</v>
      </c>
      <c r="BG11" s="1">
        <v>1</v>
      </c>
      <c r="BH11" s="1">
        <v>0</v>
      </c>
      <c r="BI11" s="14" t="s">
        <v>8</v>
      </c>
      <c r="BJ11" s="1"/>
      <c r="BK11" s="1"/>
      <c r="BL11" s="1"/>
      <c r="BM11" s="3"/>
      <c r="BN11" s="3"/>
      <c r="BO11" s="3" t="s">
        <v>134</v>
      </c>
      <c r="BP11" s="3">
        <v>0.6680305026895077</v>
      </c>
      <c r="BQ11" s="1">
        <v>306.36</v>
      </c>
      <c r="BR11" s="1">
        <v>0.66181331144282907</v>
      </c>
      <c r="BS11" s="1">
        <v>0.20513706768054266</v>
      </c>
      <c r="BT11" s="1">
        <v>6.4600030243459852E-2</v>
      </c>
      <c r="BU11" s="1">
        <v>6.2232399386489813E-2</v>
      </c>
      <c r="BV11" s="1">
        <v>0</v>
      </c>
      <c r="BW11" s="1">
        <v>0</v>
      </c>
      <c r="BX11" s="1">
        <v>0</v>
      </c>
      <c r="BY11" s="3">
        <v>0.87316757037005033</v>
      </c>
      <c r="BZ11" s="3" t="s">
        <v>134</v>
      </c>
      <c r="CA11" s="3">
        <v>0.20513706768054266</v>
      </c>
      <c r="CB11" s="1" t="s">
        <v>34</v>
      </c>
      <c r="CC11" s="1"/>
      <c r="CD11" s="2" t="s">
        <v>35</v>
      </c>
      <c r="CE11" s="1">
        <v>0</v>
      </c>
      <c r="CF11" s="1">
        <v>1</v>
      </c>
      <c r="CG11" s="2" t="s">
        <v>133</v>
      </c>
      <c r="CH11" s="2" t="s">
        <v>134</v>
      </c>
      <c r="CI11" s="1">
        <v>49.7498</v>
      </c>
      <c r="CJ11" s="3">
        <v>1.106E-2</v>
      </c>
      <c r="CK11" s="1">
        <v>4.4981735985533451</v>
      </c>
      <c r="CL11" s="18" t="s">
        <v>86</v>
      </c>
    </row>
    <row r="12" spans="1:90" x14ac:dyDescent="0.2">
      <c r="A12" s="16">
        <v>44</v>
      </c>
      <c r="B12" s="21" t="s">
        <v>361</v>
      </c>
      <c r="C12" s="30">
        <v>410.3</v>
      </c>
      <c r="D12" s="32">
        <v>2.6131015169669127</v>
      </c>
      <c r="E12" s="30">
        <v>175</v>
      </c>
      <c r="F12" s="32">
        <v>2.2430380486862944</v>
      </c>
      <c r="G12" s="32" t="s">
        <v>94</v>
      </c>
      <c r="H12" s="32" t="s">
        <v>94</v>
      </c>
      <c r="I12" s="32" t="s">
        <v>372</v>
      </c>
      <c r="J12" s="14" t="s">
        <v>3</v>
      </c>
      <c r="K12" s="14" t="s">
        <v>120</v>
      </c>
      <c r="L12" s="14" t="s">
        <v>130</v>
      </c>
      <c r="M12" s="27">
        <v>49.451599999999999</v>
      </c>
      <c r="N12" s="27">
        <v>26.54</v>
      </c>
      <c r="O12" s="28">
        <v>1.8632856066314993</v>
      </c>
      <c r="P12" s="30">
        <v>1332.1980000000001</v>
      </c>
      <c r="Q12" s="30">
        <v>144.19</v>
      </c>
      <c r="S12" s="30">
        <v>144.19</v>
      </c>
      <c r="T12" s="27">
        <v>37.845999999999997</v>
      </c>
      <c r="U12" s="27">
        <v>22.754000000000001</v>
      </c>
      <c r="V12" s="27">
        <v>22.754000000000001</v>
      </c>
      <c r="W12" s="27">
        <v>20.774000000000001</v>
      </c>
      <c r="Y12" s="27">
        <v>32.433999999999997</v>
      </c>
      <c r="Z12" s="27">
        <v>55.186</v>
      </c>
      <c r="AA12" s="27">
        <v>32.433999999999997</v>
      </c>
      <c r="AB12" s="27">
        <v>55.186</v>
      </c>
      <c r="AC12" s="27">
        <v>64.864000000000004</v>
      </c>
      <c r="AD12" s="27">
        <v>45.506</v>
      </c>
      <c r="AE12" s="27">
        <v>110.372</v>
      </c>
      <c r="AH12" s="34">
        <v>27.25</v>
      </c>
      <c r="AI12" s="34">
        <v>27.25</v>
      </c>
      <c r="AJ12" s="24">
        <v>1379.4359999999999</v>
      </c>
      <c r="AK12" s="24">
        <v>1379.4359999999999</v>
      </c>
      <c r="AL12" s="1">
        <v>1</v>
      </c>
      <c r="AM12" s="1">
        <v>1846994.05</v>
      </c>
      <c r="AN12" s="1">
        <v>21.978000000000002</v>
      </c>
      <c r="AO12" s="1" t="s">
        <v>131</v>
      </c>
      <c r="AP12" s="32">
        <v>0.40285721075955189</v>
      </c>
      <c r="AQ12" s="53">
        <v>0.40285721075955189</v>
      </c>
      <c r="AR12" s="53">
        <v>0.4008278503925285</v>
      </c>
      <c r="AS12" s="1">
        <v>1.8469940499999999</v>
      </c>
      <c r="AT12" s="1">
        <v>1.37944</v>
      </c>
      <c r="AU12" s="1">
        <v>1.3322000000000001</v>
      </c>
      <c r="AV12" s="1">
        <v>49.451599999999999</v>
      </c>
      <c r="AW12" s="1">
        <v>26.54</v>
      </c>
      <c r="AX12" s="1">
        <v>0.53668637617387516</v>
      </c>
      <c r="AY12" s="1" t="s">
        <v>131</v>
      </c>
      <c r="AZ12" s="32" t="s">
        <v>66</v>
      </c>
      <c r="BA12" s="32">
        <v>110.372</v>
      </c>
      <c r="BB12" s="32">
        <v>288.38</v>
      </c>
      <c r="BC12" s="32">
        <v>1221.826</v>
      </c>
      <c r="BD12" s="3">
        <v>0</v>
      </c>
      <c r="BE12" s="3" t="s">
        <v>131</v>
      </c>
      <c r="BF12" s="1">
        <v>933.46</v>
      </c>
      <c r="BG12" s="1">
        <v>1</v>
      </c>
      <c r="BH12" s="1">
        <v>0</v>
      </c>
      <c r="BI12" s="14" t="s">
        <v>8</v>
      </c>
      <c r="BJ12" s="1"/>
      <c r="BK12" s="1">
        <v>2.2000000000000002</v>
      </c>
      <c r="BL12" s="1">
        <v>0.6</v>
      </c>
      <c r="BM12" s="3">
        <v>860</v>
      </c>
      <c r="BN12" s="3">
        <v>0.52854122621564481</v>
      </c>
      <c r="BO12" s="3" t="s">
        <v>131</v>
      </c>
      <c r="BP12" s="3">
        <v>-1.0508948369514215E-5</v>
      </c>
      <c r="BQ12" s="1">
        <v>0</v>
      </c>
      <c r="BR12" s="1">
        <v>0</v>
      </c>
      <c r="BS12" s="1">
        <v>0.21646932362907015</v>
      </c>
      <c r="BT12" s="1">
        <v>4.1424773194375007E-2</v>
      </c>
      <c r="BU12" s="1">
        <v>4.1424773194375007E-2</v>
      </c>
      <c r="BV12" s="1">
        <v>0</v>
      </c>
      <c r="BW12" s="1">
        <v>0</v>
      </c>
      <c r="BX12" s="1">
        <v>0.70069163893054931</v>
      </c>
      <c r="BY12" s="3">
        <v>0.91715045361125003</v>
      </c>
      <c r="BZ12" s="3" t="s">
        <v>131</v>
      </c>
      <c r="CA12" s="3">
        <v>0.21646932362907015</v>
      </c>
      <c r="CB12" s="1" t="s">
        <v>9</v>
      </c>
      <c r="CC12" s="1"/>
      <c r="CD12" s="2" t="s">
        <v>10</v>
      </c>
      <c r="CE12" s="1">
        <v>0</v>
      </c>
      <c r="CF12" s="1">
        <v>1</v>
      </c>
      <c r="CG12" s="2" t="s">
        <v>130</v>
      </c>
      <c r="CH12" s="2" t="s">
        <v>131</v>
      </c>
      <c r="CI12" s="1">
        <v>98.903199999999998</v>
      </c>
      <c r="CJ12" s="3">
        <v>5.3080000000000002E-2</v>
      </c>
      <c r="CK12" s="1">
        <v>1.8632856066314993</v>
      </c>
      <c r="CL12" s="18" t="s">
        <v>129</v>
      </c>
    </row>
    <row r="13" spans="1:90" x14ac:dyDescent="0.2">
      <c r="A13" s="16">
        <v>1</v>
      </c>
      <c r="B13" s="21" t="s">
        <v>353</v>
      </c>
      <c r="C13" s="30">
        <v>341.04</v>
      </c>
      <c r="D13" s="32">
        <v>2.5328053196390758</v>
      </c>
      <c r="E13" s="30">
        <v>297</v>
      </c>
      <c r="F13" s="32">
        <v>2.4727564493172123</v>
      </c>
      <c r="G13" s="32" t="s">
        <v>1</v>
      </c>
      <c r="H13" s="32" t="s">
        <v>1</v>
      </c>
      <c r="I13" s="32" t="s">
        <v>372</v>
      </c>
      <c r="J13" s="14" t="s">
        <v>3</v>
      </c>
      <c r="K13" s="14" t="s">
        <v>4</v>
      </c>
      <c r="L13" s="14" t="s">
        <v>5</v>
      </c>
      <c r="M13" s="27">
        <v>962.61</v>
      </c>
      <c r="N13" s="27">
        <v>319.94</v>
      </c>
      <c r="O13" s="28">
        <v>3.0087203850722011</v>
      </c>
      <c r="P13" s="30">
        <v>659.3</v>
      </c>
      <c r="Q13" s="30">
        <v>278.2</v>
      </c>
      <c r="S13" s="30">
        <v>278.2</v>
      </c>
      <c r="T13" s="27">
        <v>12.3363</v>
      </c>
      <c r="U13" s="27">
        <v>22.516300000000001</v>
      </c>
      <c r="V13" s="27">
        <v>21.203399999999998</v>
      </c>
      <c r="W13" s="27">
        <v>25.484999999999999</v>
      </c>
      <c r="X13" s="27">
        <v>24.234999999999999</v>
      </c>
      <c r="Y13" s="27">
        <v>30.152100000000001</v>
      </c>
      <c r="Z13" s="27">
        <v>52.664999999999999</v>
      </c>
      <c r="AA13" s="27">
        <v>29.015899999999998</v>
      </c>
      <c r="AB13" s="27">
        <v>50.22</v>
      </c>
      <c r="AC13" s="27">
        <v>59.167900000000003</v>
      </c>
      <c r="AD13" s="27">
        <v>43.7196</v>
      </c>
      <c r="AE13" s="27">
        <v>102.88760000000001</v>
      </c>
      <c r="AH13" s="34"/>
      <c r="AI13" s="34"/>
      <c r="AJ13" s="24">
        <v>14029.7556</v>
      </c>
      <c r="AK13" s="24">
        <v>14029.7556</v>
      </c>
      <c r="AL13" s="1">
        <v>1</v>
      </c>
      <c r="AM13" s="1">
        <v>8882354.3479999993</v>
      </c>
      <c r="AN13" s="1">
        <v>5.6006999999999998</v>
      </c>
      <c r="AO13" s="1" t="s">
        <v>6</v>
      </c>
      <c r="AP13" s="32">
        <v>0.5041304303793106</v>
      </c>
      <c r="AQ13" s="53">
        <v>0.5041304303793106</v>
      </c>
      <c r="AR13" s="53">
        <v>0.49635837398444232</v>
      </c>
      <c r="AS13" s="1">
        <v>9.151705797</v>
      </c>
      <c r="AT13" s="1">
        <v>13.66719</v>
      </c>
      <c r="AU13" s="1">
        <v>0.65928813249999996</v>
      </c>
      <c r="AV13" s="1">
        <v>962.61</v>
      </c>
      <c r="AW13" s="1">
        <v>319.94</v>
      </c>
      <c r="AX13" s="1">
        <v>0.33236720998119695</v>
      </c>
      <c r="AY13" s="1" t="s">
        <v>6</v>
      </c>
      <c r="AZ13" s="32" t="s">
        <v>7</v>
      </c>
      <c r="BA13" s="32">
        <v>102.88760000000001</v>
      </c>
      <c r="BB13" s="32">
        <v>513.61109999999996</v>
      </c>
      <c r="BC13" s="32">
        <v>556.41</v>
      </c>
      <c r="BD13" s="3">
        <v>0</v>
      </c>
      <c r="BE13" s="3" t="s">
        <v>6</v>
      </c>
      <c r="BF13" s="1">
        <v>0</v>
      </c>
      <c r="BG13" s="1">
        <v>1</v>
      </c>
      <c r="BH13" s="1">
        <v>1</v>
      </c>
      <c r="BI13" s="14" t="s">
        <v>8</v>
      </c>
      <c r="BJ13" s="1"/>
      <c r="BK13" s="1">
        <v>2.82</v>
      </c>
      <c r="BL13" s="1">
        <v>0.59899999999999998</v>
      </c>
      <c r="BM13" s="3">
        <v>650</v>
      </c>
      <c r="BN13" s="3">
        <v>0.54555373704309873</v>
      </c>
      <c r="BO13" s="3" t="s">
        <v>6</v>
      </c>
      <c r="BP13" s="3">
        <v>-1.0811372075839376E-2</v>
      </c>
      <c r="BQ13" s="1">
        <v>0</v>
      </c>
      <c r="BR13" s="1">
        <v>0</v>
      </c>
      <c r="BS13" s="1">
        <v>0.8439253753981496</v>
      </c>
      <c r="BT13" s="1">
        <v>8.5425970890125158E-2</v>
      </c>
      <c r="BU13" s="1">
        <v>8.1460025787564519E-2</v>
      </c>
      <c r="BV13" s="1">
        <v>0</v>
      </c>
      <c r="BW13" s="1">
        <v>0</v>
      </c>
      <c r="BX13" s="1">
        <v>0</v>
      </c>
      <c r="BY13" s="3">
        <v>0.83311400332231034</v>
      </c>
      <c r="BZ13" s="3" t="s">
        <v>6</v>
      </c>
      <c r="CA13" s="3">
        <v>0.8439253753981496</v>
      </c>
      <c r="CB13" s="1" t="s">
        <v>9</v>
      </c>
      <c r="CC13" s="1"/>
      <c r="CD13" s="2" t="s">
        <v>10</v>
      </c>
      <c r="CE13" s="1">
        <v>0</v>
      </c>
      <c r="CF13" s="1">
        <v>1</v>
      </c>
      <c r="CG13" s="2" t="s">
        <v>5</v>
      </c>
      <c r="CH13" s="2" t="s">
        <v>6</v>
      </c>
      <c r="CI13" s="1">
        <v>1925.22</v>
      </c>
      <c r="CJ13" s="3">
        <v>0.63988</v>
      </c>
      <c r="CK13" s="1">
        <v>3.0087203850722011</v>
      </c>
      <c r="CL13" s="18" t="s">
        <v>0</v>
      </c>
    </row>
    <row r="14" spans="1:90" x14ac:dyDescent="0.2">
      <c r="A14" s="16">
        <v>12</v>
      </c>
      <c r="B14" s="21" t="s">
        <v>353</v>
      </c>
      <c r="C14" s="30">
        <v>341.04</v>
      </c>
      <c r="D14" s="32">
        <v>2.5328053196390758</v>
      </c>
      <c r="E14" s="30">
        <v>297</v>
      </c>
      <c r="F14" s="32">
        <v>2.4727564493172123</v>
      </c>
      <c r="G14" s="32" t="s">
        <v>1</v>
      </c>
      <c r="H14" s="32" t="s">
        <v>1</v>
      </c>
      <c r="I14" s="32" t="s">
        <v>372</v>
      </c>
      <c r="J14" s="14" t="s">
        <v>3</v>
      </c>
      <c r="K14" s="14" t="s">
        <v>4</v>
      </c>
      <c r="L14" s="14" t="s">
        <v>41</v>
      </c>
      <c r="M14" s="27">
        <v>1132.4100000000001</v>
      </c>
      <c r="N14" s="27">
        <v>358.17</v>
      </c>
      <c r="O14" s="28">
        <v>3.161655079989949</v>
      </c>
      <c r="P14" s="30">
        <v>495.18200000000002</v>
      </c>
      <c r="Q14" s="30">
        <v>205.59280000000001</v>
      </c>
      <c r="S14" s="30">
        <v>205.59280000000001</v>
      </c>
      <c r="T14" s="27">
        <v>11.6754</v>
      </c>
      <c r="U14" s="27">
        <v>18.364899999999999</v>
      </c>
      <c r="V14" s="27">
        <v>18.004799999999999</v>
      </c>
      <c r="W14" s="27">
        <v>21.73</v>
      </c>
      <c r="X14" s="27">
        <v>21.363299999999999</v>
      </c>
      <c r="Y14" s="27">
        <v>25.4863</v>
      </c>
      <c r="Z14" s="27">
        <v>43.85</v>
      </c>
      <c r="AA14" s="27">
        <v>22.140499999999999</v>
      </c>
      <c r="AB14" s="27">
        <v>40.146700000000003</v>
      </c>
      <c r="AC14" s="27">
        <v>47.626800000000003</v>
      </c>
      <c r="AD14" s="27">
        <v>36.369599999999998</v>
      </c>
      <c r="AE14" s="27">
        <v>83.996399999999994</v>
      </c>
      <c r="AH14" s="34"/>
      <c r="AI14" s="34"/>
      <c r="AJ14" s="24">
        <v>18180.2817</v>
      </c>
      <c r="AK14" s="24">
        <v>18180.2817</v>
      </c>
      <c r="AL14" s="1">
        <v>1</v>
      </c>
      <c r="AM14" s="1">
        <v>8970702.3806999996</v>
      </c>
      <c r="AN14" s="1">
        <v>3.6768999999999998</v>
      </c>
      <c r="AO14" s="1" t="s">
        <v>42</v>
      </c>
      <c r="AP14" s="32">
        <v>0.63873497879742613</v>
      </c>
      <c r="AQ14" s="53">
        <v>0.63873497879742613</v>
      </c>
      <c r="AR14" s="53">
        <v>0.64100242225729065</v>
      </c>
      <c r="AS14" s="1">
        <v>8.9707023809999988</v>
      </c>
      <c r="AT14" s="1">
        <v>18.180281690000001</v>
      </c>
      <c r="AU14" s="1">
        <v>0.4951819562</v>
      </c>
      <c r="AV14" s="1">
        <v>1132.4100000000001</v>
      </c>
      <c r="AW14" s="1">
        <v>358.17</v>
      </c>
      <c r="AX14" s="1">
        <v>0.31629003629427505</v>
      </c>
      <c r="AY14" s="1" t="s">
        <v>42</v>
      </c>
      <c r="AZ14" s="32" t="s">
        <v>7</v>
      </c>
      <c r="BA14" s="32">
        <v>83.996399999999994</v>
      </c>
      <c r="BB14" s="32">
        <v>411.18560000000002</v>
      </c>
      <c r="BC14" s="32">
        <v>411.18560000000002</v>
      </c>
      <c r="BD14" s="3">
        <v>0</v>
      </c>
      <c r="BE14" s="3" t="s">
        <v>42</v>
      </c>
      <c r="BF14" s="1">
        <v>0</v>
      </c>
      <c r="BG14" s="1">
        <v>1</v>
      </c>
      <c r="BH14" s="1">
        <v>1</v>
      </c>
      <c r="BI14" s="14" t="s">
        <v>8</v>
      </c>
      <c r="BJ14" s="1"/>
      <c r="BK14" s="1">
        <v>3.25</v>
      </c>
      <c r="BL14" s="1">
        <v>0.54600000000000004</v>
      </c>
      <c r="BM14" s="3">
        <v>600</v>
      </c>
      <c r="BN14" s="3">
        <v>0.51282051282051289</v>
      </c>
      <c r="BO14" s="3" t="s">
        <v>42</v>
      </c>
      <c r="BP14" s="3">
        <v>-6.0583785366219445E-7</v>
      </c>
      <c r="BQ14" s="1">
        <v>0</v>
      </c>
      <c r="BR14" s="1">
        <v>0</v>
      </c>
      <c r="BS14" s="1">
        <v>0.83037267105831802</v>
      </c>
      <c r="BT14" s="1">
        <v>8.8553299594896426E-2</v>
      </c>
      <c r="BU14" s="1">
        <v>8.1074635184639185E-2</v>
      </c>
      <c r="BV14" s="1">
        <v>0</v>
      </c>
      <c r="BW14" s="1">
        <v>0</v>
      </c>
      <c r="BX14" s="1">
        <v>0</v>
      </c>
      <c r="BY14" s="3">
        <v>0.83037206522046436</v>
      </c>
      <c r="BZ14" s="3" t="s">
        <v>42</v>
      </c>
      <c r="CA14" s="3">
        <v>0.83037267105831802</v>
      </c>
      <c r="CB14" s="1" t="s">
        <v>9</v>
      </c>
      <c r="CC14" s="1"/>
      <c r="CD14" s="2" t="s">
        <v>10</v>
      </c>
      <c r="CE14" s="1">
        <v>0</v>
      </c>
      <c r="CF14" s="1">
        <v>1</v>
      </c>
      <c r="CG14" s="2" t="s">
        <v>41</v>
      </c>
      <c r="CH14" s="2" t="s">
        <v>42</v>
      </c>
      <c r="CI14" s="1">
        <v>2264.8200000000002</v>
      </c>
      <c r="CJ14" s="3">
        <v>0.71633999999999998</v>
      </c>
      <c r="CK14" s="1">
        <v>3.161655079989949</v>
      </c>
      <c r="CL14" s="18" t="s">
        <v>0</v>
      </c>
    </row>
    <row r="15" spans="1:90" x14ac:dyDescent="0.2">
      <c r="A15" s="16">
        <v>21</v>
      </c>
      <c r="B15" s="21" t="s">
        <v>362</v>
      </c>
      <c r="C15" s="30">
        <v>650</v>
      </c>
      <c r="D15" s="32">
        <v>2.8129133566428557</v>
      </c>
      <c r="E15" s="30">
        <v>122</v>
      </c>
      <c r="F15" s="32">
        <v>2.0863598306747484</v>
      </c>
      <c r="G15" s="32" t="s">
        <v>1</v>
      </c>
      <c r="H15" s="32" t="s">
        <v>1</v>
      </c>
      <c r="I15" s="32" t="s">
        <v>372</v>
      </c>
      <c r="J15" s="14" t="s">
        <v>3</v>
      </c>
      <c r="K15" s="14" t="s">
        <v>63</v>
      </c>
      <c r="L15" s="14" t="s">
        <v>64</v>
      </c>
      <c r="M15" s="27">
        <v>3.6431499999999999</v>
      </c>
      <c r="N15" s="27">
        <v>0.49850000000000005</v>
      </c>
      <c r="O15" s="28">
        <v>7.3082246740220649</v>
      </c>
      <c r="P15" s="30">
        <v>307.75400000000002</v>
      </c>
      <c r="Q15" s="30">
        <v>66.849999999999994</v>
      </c>
      <c r="R15" s="30">
        <v>175.92</v>
      </c>
      <c r="S15" s="30">
        <v>31.012499999999999</v>
      </c>
      <c r="T15" s="27">
        <v>4.6840000000000002</v>
      </c>
      <c r="U15" s="27">
        <v>4.6580000000000004</v>
      </c>
      <c r="V15" s="27">
        <v>4.4480000000000004</v>
      </c>
      <c r="W15" s="27">
        <v>7.1660000000000004</v>
      </c>
      <c r="X15" s="27">
        <v>6.8019999999999996</v>
      </c>
      <c r="Y15" s="27">
        <v>19.783999999999999</v>
      </c>
      <c r="Z15" s="27">
        <v>23.61</v>
      </c>
      <c r="AA15" s="27">
        <v>19.442</v>
      </c>
      <c r="AB15" s="27">
        <v>24.995999999999999</v>
      </c>
      <c r="AC15" s="27">
        <v>39.225999999999999</v>
      </c>
      <c r="AD15" s="27">
        <v>9.1059999999999999</v>
      </c>
      <c r="AE15" s="27">
        <v>48.334000000000003</v>
      </c>
      <c r="AH15" s="34"/>
      <c r="AI15" s="34"/>
      <c r="AJ15" s="24">
        <v>2100.3440000000001</v>
      </c>
      <c r="AK15" s="24">
        <v>2100.3440000000001</v>
      </c>
      <c r="AL15" s="1">
        <v>1</v>
      </c>
      <c r="AM15" s="1">
        <v>644972.42200000002</v>
      </c>
      <c r="AN15" s="1">
        <v>0</v>
      </c>
      <c r="AO15" s="1" t="s">
        <v>65</v>
      </c>
      <c r="AP15" s="32">
        <v>0.44462107887661556</v>
      </c>
      <c r="AQ15" s="53">
        <v>0.44462107887661556</v>
      </c>
      <c r="AR15" s="53">
        <v>0.44559116291759121</v>
      </c>
      <c r="AS15" s="1">
        <v>0.64497241999999999</v>
      </c>
      <c r="AT15" s="1">
        <v>2.1003400000000001</v>
      </c>
      <c r="AU15" s="1">
        <v>0.30775000000000002</v>
      </c>
      <c r="AV15" s="1">
        <v>3.6431499999999999</v>
      </c>
      <c r="AW15" s="1">
        <v>0.49850000000000005</v>
      </c>
      <c r="AX15" s="1">
        <v>0.13683213702427846</v>
      </c>
      <c r="AY15" s="1" t="s">
        <v>65</v>
      </c>
      <c r="AZ15" s="32" t="s">
        <v>66</v>
      </c>
      <c r="BA15" s="32">
        <v>48.334000000000003</v>
      </c>
      <c r="BB15" s="32">
        <v>97.862499999999997</v>
      </c>
      <c r="BC15" s="32">
        <v>259.42</v>
      </c>
      <c r="BD15" s="3">
        <v>0</v>
      </c>
      <c r="BE15" s="3" t="s">
        <v>65</v>
      </c>
      <c r="BF15" s="1">
        <v>0</v>
      </c>
      <c r="BG15" s="1">
        <v>1</v>
      </c>
      <c r="BH15" s="1">
        <v>1</v>
      </c>
      <c r="BI15" s="14" t="s">
        <v>8</v>
      </c>
      <c r="BJ15" s="1"/>
      <c r="BK15" s="1"/>
      <c r="BL15" s="1"/>
      <c r="BM15" s="3"/>
      <c r="BN15" s="3"/>
      <c r="BO15" s="3" t="s">
        <v>65</v>
      </c>
      <c r="BP15" s="3">
        <v>0.52407279840392007</v>
      </c>
      <c r="BQ15" s="1">
        <v>161.5575</v>
      </c>
      <c r="BR15" s="1">
        <v>0.5249566211974499</v>
      </c>
      <c r="BS15" s="1">
        <v>0.31798936813168954</v>
      </c>
      <c r="BT15" s="1">
        <v>7.6717118217797323E-2</v>
      </c>
      <c r="BU15" s="1">
        <v>8.122071524659305E-2</v>
      </c>
      <c r="BV15" s="1">
        <v>0</v>
      </c>
      <c r="BW15" s="1">
        <v>0</v>
      </c>
      <c r="BX15" s="1">
        <v>0</v>
      </c>
      <c r="BY15" s="3">
        <v>0.84206216653560961</v>
      </c>
      <c r="BZ15" s="3" t="s">
        <v>65</v>
      </c>
      <c r="CA15" s="3">
        <v>0.31798936813168954</v>
      </c>
      <c r="CB15" s="1" t="s">
        <v>9</v>
      </c>
      <c r="CC15" s="1"/>
      <c r="CD15" s="2" t="s">
        <v>10</v>
      </c>
      <c r="CE15" s="1">
        <v>0</v>
      </c>
      <c r="CF15" s="1">
        <v>1</v>
      </c>
      <c r="CG15" s="2" t="s">
        <v>64</v>
      </c>
      <c r="CH15" s="2" t="s">
        <v>65</v>
      </c>
      <c r="CI15" s="1">
        <v>7.2862999999999998</v>
      </c>
      <c r="CJ15" s="3">
        <v>9.9700000000000006E-4</v>
      </c>
      <c r="CK15" s="1">
        <v>7.3082246740220649</v>
      </c>
      <c r="CL15" s="18" t="s">
        <v>36</v>
      </c>
    </row>
    <row r="16" spans="1:90" x14ac:dyDescent="0.2">
      <c r="A16" s="16">
        <v>10</v>
      </c>
      <c r="B16" s="21" t="s">
        <v>362</v>
      </c>
      <c r="C16" s="30">
        <v>650</v>
      </c>
      <c r="D16" s="32">
        <v>2.8129133566428557</v>
      </c>
      <c r="E16" s="30">
        <v>122</v>
      </c>
      <c r="F16" s="32">
        <v>2.0863598306747484</v>
      </c>
      <c r="G16" s="32" t="s">
        <v>1</v>
      </c>
      <c r="H16" s="32" t="s">
        <v>1</v>
      </c>
      <c r="I16" s="32" t="s">
        <v>372</v>
      </c>
      <c r="J16" s="14" t="s">
        <v>3</v>
      </c>
      <c r="K16" s="14" t="s">
        <v>4</v>
      </c>
      <c r="L16" s="14" t="s">
        <v>388</v>
      </c>
      <c r="M16" s="27">
        <v>1953.48335</v>
      </c>
      <c r="N16" s="27">
        <v>426.45</v>
      </c>
      <c r="O16" s="28">
        <v>4.5808027904795408</v>
      </c>
      <c r="P16" s="30">
        <v>430.79669999999999</v>
      </c>
      <c r="Q16" s="30">
        <v>183.83500000000001</v>
      </c>
      <c r="S16" s="30">
        <v>183.83500000000001</v>
      </c>
      <c r="T16" s="27">
        <v>11.613300000000001</v>
      </c>
      <c r="U16" s="27">
        <v>14.8033</v>
      </c>
      <c r="V16" s="27">
        <v>14.1333</v>
      </c>
      <c r="W16" s="27">
        <v>24.24</v>
      </c>
      <c r="X16" s="27">
        <v>22.566700000000001</v>
      </c>
      <c r="Y16" s="27">
        <v>17.656700000000001</v>
      </c>
      <c r="Z16" s="27">
        <v>31.43</v>
      </c>
      <c r="AA16" s="27">
        <v>16.533300000000001</v>
      </c>
      <c r="AB16" s="27">
        <v>27.53</v>
      </c>
      <c r="AC16" s="27">
        <v>34.193300000000001</v>
      </c>
      <c r="AD16" s="27">
        <v>28.936699999999998</v>
      </c>
      <c r="AE16" s="27">
        <v>63.1267</v>
      </c>
      <c r="AH16" s="34"/>
      <c r="AI16" s="34"/>
      <c r="AJ16" s="24">
        <v>23825.293300000001</v>
      </c>
      <c r="AK16" s="24">
        <v>23825.293300000001</v>
      </c>
      <c r="AL16" s="1">
        <v>1</v>
      </c>
      <c r="AM16" s="1">
        <v>10317966.24</v>
      </c>
      <c r="AN16" s="1">
        <v>3.6932999999999998</v>
      </c>
      <c r="AO16" s="1" t="s">
        <v>38</v>
      </c>
      <c r="AP16" s="32">
        <v>0.50673710987287823</v>
      </c>
      <c r="AQ16" s="53">
        <v>0.50673710987287823</v>
      </c>
      <c r="AR16" s="53">
        <v>0.50408351824234665</v>
      </c>
      <c r="AS16" s="1">
        <v>10.317966240000001</v>
      </c>
      <c r="AT16" s="1">
        <v>23.825290000000003</v>
      </c>
      <c r="AU16" s="1">
        <v>0.43080000000000002</v>
      </c>
      <c r="AV16" s="1">
        <v>1953.48335</v>
      </c>
      <c r="AW16" s="1">
        <v>426.45</v>
      </c>
      <c r="AX16" s="1">
        <v>0.21830234693323594</v>
      </c>
      <c r="AY16" s="1" t="s">
        <v>38</v>
      </c>
      <c r="AZ16" s="32" t="s">
        <v>7</v>
      </c>
      <c r="BA16" s="32">
        <v>63.1267</v>
      </c>
      <c r="BB16" s="32">
        <v>367.67</v>
      </c>
      <c r="BC16" s="32">
        <v>367.67</v>
      </c>
      <c r="BD16" s="3">
        <v>0</v>
      </c>
      <c r="BE16" s="3" t="s">
        <v>38</v>
      </c>
      <c r="BF16" s="1">
        <v>0</v>
      </c>
      <c r="BG16" s="1">
        <v>1</v>
      </c>
      <c r="BH16" s="1">
        <v>1</v>
      </c>
      <c r="BI16" s="14" t="s">
        <v>8</v>
      </c>
      <c r="BJ16" s="1"/>
      <c r="BK16" s="1"/>
      <c r="BL16" s="1"/>
      <c r="BM16" s="3"/>
      <c r="BN16" s="3"/>
      <c r="BO16" s="3" t="s">
        <v>38</v>
      </c>
      <c r="BP16" s="3">
        <v>9.6720796607774329E-3</v>
      </c>
      <c r="BQ16" s="1">
        <v>0</v>
      </c>
      <c r="BR16" s="1">
        <v>0</v>
      </c>
      <c r="BS16" s="1">
        <v>0.8534652192089679</v>
      </c>
      <c r="BT16" s="1">
        <v>7.2957847634394599E-2</v>
      </c>
      <c r="BU16" s="1">
        <v>6.3904853495860114E-2</v>
      </c>
      <c r="BV16" s="1">
        <v>0</v>
      </c>
      <c r="BW16" s="1">
        <v>0</v>
      </c>
      <c r="BX16" s="1">
        <v>0</v>
      </c>
      <c r="BY16" s="3">
        <v>0.86313729886974522</v>
      </c>
      <c r="BZ16" s="3" t="s">
        <v>38</v>
      </c>
      <c r="CA16" s="3">
        <v>0.8534652192089679</v>
      </c>
      <c r="CB16" s="1" t="s">
        <v>34</v>
      </c>
      <c r="CC16" s="1"/>
      <c r="CD16" s="2" t="s">
        <v>35</v>
      </c>
      <c r="CE16" s="1">
        <v>0</v>
      </c>
      <c r="CF16" s="1">
        <v>1</v>
      </c>
      <c r="CG16" s="2" t="s">
        <v>37</v>
      </c>
      <c r="CH16" s="2" t="s">
        <v>38</v>
      </c>
      <c r="CI16" s="1">
        <v>3906.9666999999999</v>
      </c>
      <c r="CJ16" s="3">
        <v>0.85289999999999999</v>
      </c>
      <c r="CK16" s="1">
        <v>4.5808027904795408</v>
      </c>
      <c r="CL16" s="18" t="s">
        <v>36</v>
      </c>
    </row>
    <row r="17" spans="1:90" x14ac:dyDescent="0.2">
      <c r="A17" s="16">
        <v>32</v>
      </c>
      <c r="B17" s="21" t="s">
        <v>362</v>
      </c>
      <c r="C17" s="30">
        <v>650</v>
      </c>
      <c r="D17" s="32">
        <v>2.8129133566428557</v>
      </c>
      <c r="E17" s="30">
        <v>122</v>
      </c>
      <c r="F17" s="32">
        <v>2.0863598306747484</v>
      </c>
      <c r="G17" s="32" t="s">
        <v>94</v>
      </c>
      <c r="H17" s="32" t="s">
        <v>94</v>
      </c>
      <c r="I17" s="32" t="s">
        <v>372</v>
      </c>
      <c r="J17" s="14" t="s">
        <v>3</v>
      </c>
      <c r="K17" s="14" t="s">
        <v>95</v>
      </c>
      <c r="L17" s="14" t="s">
        <v>390</v>
      </c>
      <c r="M17" s="27">
        <v>242.488</v>
      </c>
      <c r="N17" s="27">
        <v>36.44</v>
      </c>
      <c r="O17" s="28">
        <v>6.6544456641053795</v>
      </c>
      <c r="P17" s="30">
        <v>274.63499999999999</v>
      </c>
      <c r="Q17" s="30">
        <v>80.592500000000001</v>
      </c>
      <c r="R17" s="30">
        <v>114.63</v>
      </c>
      <c r="S17" s="30">
        <v>34.56</v>
      </c>
      <c r="T17" s="27">
        <v>11.8825</v>
      </c>
      <c r="U17" s="27">
        <v>10.72</v>
      </c>
      <c r="V17" s="27">
        <v>2.0150000000000001</v>
      </c>
      <c r="W17" s="27">
        <v>12.0625</v>
      </c>
      <c r="Y17" s="27">
        <v>12.91</v>
      </c>
      <c r="Z17" s="27">
        <v>23.6325</v>
      </c>
      <c r="AA17" s="27">
        <v>19.215</v>
      </c>
      <c r="AB17" s="27">
        <v>21.23</v>
      </c>
      <c r="AC17" s="27">
        <v>32.125</v>
      </c>
      <c r="AD17" s="27">
        <v>12.734999999999999</v>
      </c>
      <c r="AE17" s="27">
        <v>44.86</v>
      </c>
      <c r="AH17" s="34"/>
      <c r="AI17" s="34"/>
      <c r="AJ17" s="24">
        <v>7279.74</v>
      </c>
      <c r="AK17" s="24">
        <v>6384.2025000000003</v>
      </c>
      <c r="AL17" s="1">
        <v>1.1950000000000001</v>
      </c>
      <c r="AM17" s="1">
        <v>1415330.2825</v>
      </c>
      <c r="AN17" s="1">
        <v>0</v>
      </c>
      <c r="AO17" s="1" t="s">
        <v>102</v>
      </c>
      <c r="AP17" s="32">
        <v>0.48118157587061561</v>
      </c>
      <c r="AQ17" s="53">
        <v>0.54719250464044167</v>
      </c>
      <c r="AR17" s="53">
        <v>0.48118157587061561</v>
      </c>
      <c r="AS17" s="1">
        <v>1.99381845</v>
      </c>
      <c r="AT17" s="1">
        <v>6.3841999999999999</v>
      </c>
      <c r="AU17" s="1">
        <v>0.27462999999999999</v>
      </c>
      <c r="AV17" s="1">
        <v>242.488</v>
      </c>
      <c r="AW17" s="1">
        <v>36.44</v>
      </c>
      <c r="AX17" s="1">
        <v>0.15027547754940448</v>
      </c>
      <c r="AY17" s="1" t="s">
        <v>102</v>
      </c>
      <c r="AZ17" s="32" t="s">
        <v>7</v>
      </c>
      <c r="BA17" s="32">
        <v>44.86</v>
      </c>
      <c r="BB17" s="32">
        <v>115.1525</v>
      </c>
      <c r="BC17" s="32">
        <v>229.77500000000001</v>
      </c>
      <c r="BD17" s="3">
        <v>0</v>
      </c>
      <c r="BE17" s="3" t="s">
        <v>102</v>
      </c>
      <c r="BF17" s="1">
        <v>0</v>
      </c>
      <c r="BG17" s="1">
        <v>1</v>
      </c>
      <c r="BH17" s="1">
        <v>0</v>
      </c>
      <c r="BI17" s="14" t="s">
        <v>23</v>
      </c>
      <c r="BJ17" s="1"/>
      <c r="BK17" s="1"/>
      <c r="BL17" s="1"/>
      <c r="BM17" s="3"/>
      <c r="BN17" s="3"/>
      <c r="BO17" s="3" t="s">
        <v>102</v>
      </c>
      <c r="BP17" s="3">
        <v>0.41735394250550728</v>
      </c>
      <c r="BQ17" s="1">
        <v>114.6225</v>
      </c>
      <c r="BR17" s="1">
        <v>0.41736304549675013</v>
      </c>
      <c r="BS17" s="1">
        <v>0.4192928796402498</v>
      </c>
      <c r="BT17" s="1">
        <v>8.6050576219345684E-2</v>
      </c>
      <c r="BU17" s="1">
        <v>7.7302601634897231E-2</v>
      </c>
      <c r="BV17" s="1">
        <v>0</v>
      </c>
      <c r="BW17" s="1">
        <v>0</v>
      </c>
      <c r="BX17" s="1">
        <v>0</v>
      </c>
      <c r="BY17" s="3">
        <v>0.83664682214575703</v>
      </c>
      <c r="BZ17" s="3" t="s">
        <v>102</v>
      </c>
      <c r="CA17" s="3">
        <v>0.4192928796402498</v>
      </c>
      <c r="CB17" s="1" t="s">
        <v>34</v>
      </c>
      <c r="CC17" s="1"/>
      <c r="CD17" s="2" t="s">
        <v>35</v>
      </c>
      <c r="CE17" s="1">
        <v>0</v>
      </c>
      <c r="CF17" s="1">
        <v>1</v>
      </c>
      <c r="CG17" s="2" t="s">
        <v>101</v>
      </c>
      <c r="CH17" s="2" t="s">
        <v>102</v>
      </c>
      <c r="CI17" s="1">
        <v>484.976</v>
      </c>
      <c r="CJ17" s="3">
        <v>7.288E-2</v>
      </c>
      <c r="CK17" s="1">
        <v>6.6544456641053795</v>
      </c>
      <c r="CL17" s="18" t="s">
        <v>36</v>
      </c>
    </row>
    <row r="18" spans="1:90" x14ac:dyDescent="0.2">
      <c r="A18" s="16">
        <v>58</v>
      </c>
      <c r="B18" s="21" t="s">
        <v>362</v>
      </c>
      <c r="C18" s="30">
        <v>650</v>
      </c>
      <c r="D18" s="32">
        <v>2.8129133566428557</v>
      </c>
      <c r="E18" s="30">
        <v>122</v>
      </c>
      <c r="F18" s="32">
        <v>2.0863598306747484</v>
      </c>
      <c r="G18" s="32" t="s">
        <v>94</v>
      </c>
      <c r="H18" s="32" t="s">
        <v>94</v>
      </c>
      <c r="I18" s="32" t="s">
        <v>372</v>
      </c>
      <c r="J18" s="14" t="s">
        <v>3</v>
      </c>
      <c r="K18" s="14" t="s">
        <v>162</v>
      </c>
      <c r="L18" s="14" t="s">
        <v>163</v>
      </c>
      <c r="M18" s="27">
        <v>568.25</v>
      </c>
      <c r="N18" s="27">
        <v>164.82</v>
      </c>
      <c r="O18" s="28">
        <v>3.4477005217813375</v>
      </c>
      <c r="P18" s="30">
        <v>519.35</v>
      </c>
      <c r="Q18" s="30">
        <v>74.094999999999999</v>
      </c>
      <c r="R18" s="30">
        <v>330.33</v>
      </c>
      <c r="S18" s="30">
        <v>76.237499999999997</v>
      </c>
      <c r="T18" s="27">
        <v>24.58</v>
      </c>
      <c r="U18" s="27">
        <v>10.574999999999999</v>
      </c>
      <c r="V18" s="27">
        <v>8.26</v>
      </c>
      <c r="W18" s="27">
        <v>12.31</v>
      </c>
      <c r="Y18" s="27">
        <v>10.275</v>
      </c>
      <c r="Z18" s="27">
        <v>20.85</v>
      </c>
      <c r="AA18" s="27">
        <v>9.5775000000000006</v>
      </c>
      <c r="AB18" s="27">
        <v>17.837499999999999</v>
      </c>
      <c r="AC18" s="27">
        <v>19.850000000000001</v>
      </c>
      <c r="AD18" s="27">
        <v>18.835000000000001</v>
      </c>
      <c r="AE18" s="27">
        <v>38.685000000000002</v>
      </c>
      <c r="AH18" s="34"/>
      <c r="AI18" s="34"/>
      <c r="AJ18" s="24">
        <v>3017.0549999999998</v>
      </c>
      <c r="AK18" s="24">
        <v>3017.0549999999998</v>
      </c>
      <c r="AL18" s="1">
        <v>1</v>
      </c>
      <c r="AM18" s="1">
        <v>1119294.365</v>
      </c>
      <c r="AN18" s="1">
        <v>0</v>
      </c>
      <c r="AO18" s="1" t="s">
        <v>164</v>
      </c>
      <c r="AP18" s="32">
        <v>0.55848347779473739</v>
      </c>
      <c r="AQ18" s="53">
        <v>0.55848347779473739</v>
      </c>
      <c r="AR18" s="53">
        <v>0.5549863253491446</v>
      </c>
      <c r="AS18" s="1">
        <v>1.57678373</v>
      </c>
      <c r="AT18" s="1">
        <v>3.0170599999999999</v>
      </c>
      <c r="AU18" s="1">
        <v>0.51934999999999998</v>
      </c>
      <c r="AV18" s="1">
        <v>568.25</v>
      </c>
      <c r="AW18" s="1">
        <v>164.82</v>
      </c>
      <c r="AX18" s="1">
        <v>0.29004839419269685</v>
      </c>
      <c r="AY18" s="1" t="s">
        <v>164</v>
      </c>
      <c r="AZ18" s="32" t="s">
        <v>165</v>
      </c>
      <c r="BA18" s="32">
        <v>38.685000000000002</v>
      </c>
      <c r="BB18" s="32">
        <v>150.33250000000001</v>
      </c>
      <c r="BC18" s="32">
        <v>480.66500000000002</v>
      </c>
      <c r="BD18" s="3">
        <v>0</v>
      </c>
      <c r="BE18" s="3" t="s">
        <v>164</v>
      </c>
      <c r="BF18" s="1">
        <v>0</v>
      </c>
      <c r="BG18" s="1">
        <v>1</v>
      </c>
      <c r="BH18" s="1">
        <v>0</v>
      </c>
      <c r="BI18" s="14" t="s">
        <v>8</v>
      </c>
      <c r="BJ18" s="1"/>
      <c r="BK18" s="1"/>
      <c r="BL18" s="1"/>
      <c r="BM18" s="3"/>
      <c r="BN18" s="3"/>
      <c r="BO18" s="3" t="s">
        <v>164</v>
      </c>
      <c r="BP18" s="3">
        <v>0.63604505632040054</v>
      </c>
      <c r="BQ18" s="1">
        <v>330.33249999999998</v>
      </c>
      <c r="BR18" s="1">
        <v>0.63604987002984503</v>
      </c>
      <c r="BS18" s="1">
        <v>0.28946279002599401</v>
      </c>
      <c r="BT18" s="1">
        <v>4.0146336767112739E-2</v>
      </c>
      <c r="BU18" s="1">
        <v>3.4345816886492728E-2</v>
      </c>
      <c r="BV18" s="1">
        <v>0</v>
      </c>
      <c r="BW18" s="1">
        <v>0</v>
      </c>
      <c r="BX18" s="1">
        <v>0</v>
      </c>
      <c r="BY18" s="3">
        <v>0.92550784634639449</v>
      </c>
      <c r="BZ18" s="3" t="s">
        <v>164</v>
      </c>
      <c r="CA18" s="3">
        <v>0.28946279002599401</v>
      </c>
      <c r="CB18" s="1" t="s">
        <v>9</v>
      </c>
      <c r="CC18" s="1"/>
      <c r="CD18" s="2" t="s">
        <v>10</v>
      </c>
      <c r="CE18" s="1">
        <v>0</v>
      </c>
      <c r="CF18" s="1">
        <v>1</v>
      </c>
      <c r="CG18" s="2" t="s">
        <v>163</v>
      </c>
      <c r="CH18" s="2" t="s">
        <v>164</v>
      </c>
      <c r="CI18" s="1">
        <v>1136.5</v>
      </c>
      <c r="CJ18" s="3">
        <v>0.32963999999999999</v>
      </c>
      <c r="CK18" s="1">
        <v>3.4477005217813375</v>
      </c>
      <c r="CL18" s="18" t="s">
        <v>36</v>
      </c>
    </row>
    <row r="19" spans="1:90" x14ac:dyDescent="0.2">
      <c r="A19" s="16">
        <v>46</v>
      </c>
      <c r="B19" s="21" t="s">
        <v>362</v>
      </c>
      <c r="C19" s="30">
        <v>650</v>
      </c>
      <c r="D19" s="32">
        <v>2.8129133566428557</v>
      </c>
      <c r="E19" s="30">
        <v>122</v>
      </c>
      <c r="F19" s="32">
        <v>2.0863598306747484</v>
      </c>
      <c r="G19" s="32" t="s">
        <v>94</v>
      </c>
      <c r="H19" s="32" t="s">
        <v>94</v>
      </c>
      <c r="I19" s="32" t="s">
        <v>372</v>
      </c>
      <c r="J19" s="14" t="s">
        <v>3</v>
      </c>
      <c r="K19" s="14" t="s">
        <v>132</v>
      </c>
      <c r="L19" s="14" t="s">
        <v>397</v>
      </c>
      <c r="M19" s="27">
        <v>59.738300000000002</v>
      </c>
      <c r="N19" s="27">
        <v>12.91</v>
      </c>
      <c r="O19" s="28">
        <v>4.6272889233152599</v>
      </c>
      <c r="P19" s="30">
        <v>573.84</v>
      </c>
      <c r="Q19" s="30">
        <v>65.676000000000002</v>
      </c>
      <c r="R19" s="30">
        <v>407.87</v>
      </c>
      <c r="S19" s="30">
        <v>44.776000000000003</v>
      </c>
      <c r="T19" s="27">
        <v>8.3339999999999996</v>
      </c>
      <c r="U19" s="27">
        <v>5.7880000000000003</v>
      </c>
      <c r="V19" s="27">
        <v>3.3940000000000001</v>
      </c>
      <c r="W19" s="27">
        <v>13.0367</v>
      </c>
      <c r="Y19" s="27">
        <v>23.638000000000002</v>
      </c>
      <c r="Z19" s="27">
        <v>29.425999999999998</v>
      </c>
      <c r="AA19" s="27">
        <v>22.7</v>
      </c>
      <c r="AB19" s="27">
        <v>26.096</v>
      </c>
      <c r="AC19" s="27">
        <v>46.338000000000001</v>
      </c>
      <c r="AD19" s="27">
        <v>9.1839999999999993</v>
      </c>
      <c r="AE19" s="27">
        <v>55.52</v>
      </c>
      <c r="AH19" s="34"/>
      <c r="AI19" s="34"/>
      <c r="AJ19" s="24">
        <v>1638.846</v>
      </c>
      <c r="AK19" s="24">
        <v>1638.846</v>
      </c>
      <c r="AL19" s="1">
        <v>1</v>
      </c>
      <c r="AM19" s="1">
        <v>667772.39599999995</v>
      </c>
      <c r="AN19" s="1">
        <v>0</v>
      </c>
      <c r="AO19" s="1" t="s">
        <v>136</v>
      </c>
      <c r="AP19" s="32">
        <v>0.37660195043301808</v>
      </c>
      <c r="AQ19" s="53">
        <v>0.37660195043301808</v>
      </c>
      <c r="AR19" s="53">
        <v>0.37649248774696664</v>
      </c>
      <c r="AS19" s="1">
        <v>0.94071110999999996</v>
      </c>
      <c r="AT19" s="1">
        <v>1.6388499999999999</v>
      </c>
      <c r="AU19" s="1">
        <v>0.57384000000000002</v>
      </c>
      <c r="AV19" s="1">
        <v>59.738300000000002</v>
      </c>
      <c r="AW19" s="1">
        <v>12.91</v>
      </c>
      <c r="AX19" s="1">
        <v>0.21610926323648311</v>
      </c>
      <c r="AY19" s="1" t="s">
        <v>136</v>
      </c>
      <c r="AZ19" s="32" t="s">
        <v>105</v>
      </c>
      <c r="BA19" s="32">
        <v>55.52</v>
      </c>
      <c r="BB19" s="32">
        <v>110.452</v>
      </c>
      <c r="BC19" s="32">
        <v>518.32000000000005</v>
      </c>
      <c r="BD19" s="3">
        <v>0</v>
      </c>
      <c r="BE19" s="3" t="s">
        <v>136</v>
      </c>
      <c r="BF19" s="1">
        <v>0</v>
      </c>
      <c r="BG19" s="1">
        <v>1</v>
      </c>
      <c r="BH19" s="1">
        <v>0</v>
      </c>
      <c r="BI19" s="14" t="s">
        <v>8</v>
      </c>
      <c r="BJ19" s="1"/>
      <c r="BK19" s="1"/>
      <c r="BL19" s="1"/>
      <c r="BM19" s="3"/>
      <c r="BN19" s="3"/>
      <c r="BO19" s="3" t="s">
        <v>136</v>
      </c>
      <c r="BP19" s="3">
        <v>0.71076606719643109</v>
      </c>
      <c r="BQ19" s="1">
        <v>407.86800000000005</v>
      </c>
      <c r="BR19" s="1">
        <v>0.7107695524884986</v>
      </c>
      <c r="BS19" s="1">
        <v>0.19247873971838839</v>
      </c>
      <c r="BT19" s="1">
        <v>5.1279102188763415E-2</v>
      </c>
      <c r="BU19" s="1">
        <v>4.5476090896417118E-2</v>
      </c>
      <c r="BV19" s="1">
        <v>0</v>
      </c>
      <c r="BW19" s="1">
        <v>0</v>
      </c>
      <c r="BX19" s="1">
        <v>0</v>
      </c>
      <c r="BY19" s="3">
        <v>0.90324480691481945</v>
      </c>
      <c r="BZ19" s="3" t="s">
        <v>136</v>
      </c>
      <c r="CA19" s="3">
        <v>0.19247873971838839</v>
      </c>
      <c r="CB19" s="1" t="s">
        <v>34</v>
      </c>
      <c r="CC19" s="1"/>
      <c r="CD19" s="2" t="s">
        <v>35</v>
      </c>
      <c r="CE19" s="1">
        <v>0</v>
      </c>
      <c r="CF19" s="1">
        <v>1</v>
      </c>
      <c r="CG19" s="2" t="s">
        <v>135</v>
      </c>
      <c r="CH19" s="2" t="s">
        <v>136</v>
      </c>
      <c r="CI19" s="1">
        <v>119.4766</v>
      </c>
      <c r="CJ19" s="3">
        <v>2.5819999999999999E-2</v>
      </c>
      <c r="CK19" s="1">
        <v>4.6272889233152599</v>
      </c>
      <c r="CL19" s="18" t="s">
        <v>36</v>
      </c>
    </row>
    <row r="20" spans="1:90" x14ac:dyDescent="0.2">
      <c r="A20" s="16">
        <v>23</v>
      </c>
      <c r="B20" s="21" t="s">
        <v>363</v>
      </c>
      <c r="C20" s="30">
        <v>650</v>
      </c>
      <c r="D20" s="32">
        <v>2.8129133566428557</v>
      </c>
      <c r="E20" s="30">
        <v>157</v>
      </c>
      <c r="F20" s="32">
        <v>2.1958996524092336</v>
      </c>
      <c r="G20" s="32" t="s">
        <v>1</v>
      </c>
      <c r="H20" s="32" t="s">
        <v>1</v>
      </c>
      <c r="I20" s="32" t="s">
        <v>372</v>
      </c>
      <c r="J20" s="14" t="s">
        <v>3</v>
      </c>
      <c r="K20" s="14" t="s">
        <v>71</v>
      </c>
      <c r="L20" s="14" t="s">
        <v>72</v>
      </c>
      <c r="M20" s="27">
        <v>4.2548500000000002</v>
      </c>
      <c r="N20" s="27">
        <v>0.77280000000000004</v>
      </c>
      <c r="O20" s="28">
        <v>5.5057582815734989</v>
      </c>
      <c r="P20" s="30">
        <v>558.02</v>
      </c>
      <c r="Q20" s="30">
        <v>63.4925</v>
      </c>
      <c r="R20" s="30">
        <v>393.65</v>
      </c>
      <c r="S20" s="30">
        <v>63.4925</v>
      </c>
      <c r="T20" s="27">
        <v>8.2375000000000007</v>
      </c>
      <c r="U20" s="27">
        <v>9.5775000000000006</v>
      </c>
      <c r="V20" s="27">
        <v>7.66</v>
      </c>
      <c r="W20" s="27">
        <v>18.579999999999998</v>
      </c>
      <c r="Y20" s="27">
        <v>27.32</v>
      </c>
      <c r="Z20" s="27">
        <v>36.892499999999998</v>
      </c>
      <c r="AA20" s="27">
        <v>21.855</v>
      </c>
      <c r="AB20" s="27">
        <v>29.515000000000001</v>
      </c>
      <c r="AC20" s="27">
        <v>49.17</v>
      </c>
      <c r="AD20" s="27">
        <v>17.234999999999999</v>
      </c>
      <c r="AE20" s="27">
        <v>66.407499999999999</v>
      </c>
      <c r="AH20" s="34"/>
      <c r="AI20" s="34"/>
      <c r="AJ20" s="24">
        <v>739.78750000000002</v>
      </c>
      <c r="AK20" s="24">
        <v>739.78750000000002</v>
      </c>
      <c r="AL20" s="1">
        <v>1</v>
      </c>
      <c r="AM20" s="1">
        <v>412537.69750000001</v>
      </c>
      <c r="AN20" s="1"/>
      <c r="AO20" s="1" t="s">
        <v>73</v>
      </c>
      <c r="AP20" s="32">
        <v>0.32548658558779259</v>
      </c>
      <c r="AQ20" s="53">
        <v>0.32548658558779259</v>
      </c>
      <c r="AR20" s="53">
        <v>0.32570743531375468</v>
      </c>
      <c r="AS20" s="1">
        <v>0.41253770000000001</v>
      </c>
      <c r="AT20" s="1">
        <v>0.73978999999999995</v>
      </c>
      <c r="AU20" s="1">
        <v>0.55801999999999996</v>
      </c>
      <c r="AV20" s="1">
        <v>4.2548500000000002</v>
      </c>
      <c r="AW20" s="1">
        <v>0.77280000000000004</v>
      </c>
      <c r="AX20" s="1">
        <v>0.1816280244897</v>
      </c>
      <c r="AY20" s="1" t="s">
        <v>73</v>
      </c>
      <c r="AZ20" s="32" t="s">
        <v>70</v>
      </c>
      <c r="BA20" s="32">
        <v>66.407499999999999</v>
      </c>
      <c r="BB20" s="32">
        <v>126.985</v>
      </c>
      <c r="BC20" s="32">
        <v>491.61250000000001</v>
      </c>
      <c r="BD20" s="3">
        <v>0</v>
      </c>
      <c r="BE20" s="3" t="s">
        <v>73</v>
      </c>
      <c r="BF20" s="1">
        <v>0</v>
      </c>
      <c r="BG20" s="1">
        <v>1</v>
      </c>
      <c r="BH20" s="1">
        <v>1</v>
      </c>
      <c r="BI20" s="14" t="s">
        <v>8</v>
      </c>
      <c r="BJ20" s="1"/>
      <c r="BK20" s="1"/>
      <c r="BL20" s="1"/>
      <c r="BM20" s="3"/>
      <c r="BN20" s="3"/>
      <c r="BO20" s="3" t="s">
        <v>73</v>
      </c>
      <c r="BP20" s="3">
        <v>0.65343088061359811</v>
      </c>
      <c r="BQ20" s="1">
        <v>364.6275</v>
      </c>
      <c r="BR20" s="1">
        <v>0.653430880613598</v>
      </c>
      <c r="BS20" s="1">
        <v>0.22756352818895381</v>
      </c>
      <c r="BT20" s="1">
        <v>6.611322174832443E-2</v>
      </c>
      <c r="BU20" s="1">
        <v>5.2892369449123691E-2</v>
      </c>
      <c r="BV20" s="1">
        <v>0</v>
      </c>
      <c r="BW20" s="1">
        <v>0</v>
      </c>
      <c r="BX20" s="1">
        <v>0</v>
      </c>
      <c r="BY20" s="3">
        <v>0.88099440880255186</v>
      </c>
      <c r="BZ20" s="3" t="s">
        <v>73</v>
      </c>
      <c r="CA20" s="3">
        <v>0.22756352818895381</v>
      </c>
      <c r="CB20" s="1" t="s">
        <v>9</v>
      </c>
      <c r="CC20" s="1"/>
      <c r="CD20" s="2" t="s">
        <v>10</v>
      </c>
      <c r="CE20" s="1">
        <v>0</v>
      </c>
      <c r="CF20" s="1">
        <v>1</v>
      </c>
      <c r="CG20" s="2" t="s">
        <v>72</v>
      </c>
      <c r="CH20" s="2" t="s">
        <v>73</v>
      </c>
      <c r="CI20" s="1">
        <v>8.5097000000000005</v>
      </c>
      <c r="CJ20" s="3">
        <v>1.5456000000000001E-3</v>
      </c>
      <c r="CK20" s="1">
        <v>5.5057582815734989</v>
      </c>
      <c r="CL20" s="18" t="s">
        <v>46</v>
      </c>
    </row>
    <row r="21" spans="1:90" x14ac:dyDescent="0.2">
      <c r="A21" s="16">
        <v>14</v>
      </c>
      <c r="B21" s="21" t="s">
        <v>363</v>
      </c>
      <c r="C21" s="30">
        <v>650</v>
      </c>
      <c r="D21" s="32">
        <v>2.8129133566428557</v>
      </c>
      <c r="E21" s="30">
        <v>157</v>
      </c>
      <c r="F21" s="32">
        <v>2.1958996524092336</v>
      </c>
      <c r="G21" s="32" t="s">
        <v>1</v>
      </c>
      <c r="H21" s="32" t="s">
        <v>1</v>
      </c>
      <c r="I21" s="32" t="s">
        <v>372</v>
      </c>
      <c r="J21" s="14" t="s">
        <v>3</v>
      </c>
      <c r="K21" s="14" t="s">
        <v>47</v>
      </c>
      <c r="L21" s="14" t="s">
        <v>48</v>
      </c>
      <c r="M21" s="27">
        <v>13.5358</v>
      </c>
      <c r="N21" s="27">
        <v>1.67</v>
      </c>
      <c r="O21" s="28">
        <v>8.1052694610778442</v>
      </c>
      <c r="P21" s="30">
        <v>213.68600000000001</v>
      </c>
      <c r="Q21" s="30">
        <v>71.046000000000006</v>
      </c>
      <c r="R21" s="30">
        <v>70.12</v>
      </c>
      <c r="S21" s="30">
        <v>50.12</v>
      </c>
      <c r="T21" s="27">
        <v>9.4659999999999993</v>
      </c>
      <c r="U21" s="27">
        <v>7.4779999999999998</v>
      </c>
      <c r="V21" s="27">
        <v>7.718</v>
      </c>
      <c r="W21" s="27">
        <v>10.016</v>
      </c>
      <c r="X21" s="27">
        <v>9.7439999999999998</v>
      </c>
      <c r="Y21" s="27">
        <v>8.0419999999999998</v>
      </c>
      <c r="Z21" s="27">
        <v>15.518000000000001</v>
      </c>
      <c r="AA21" s="27">
        <v>7.8319999999999999</v>
      </c>
      <c r="AB21" s="27">
        <v>15.55</v>
      </c>
      <c r="AC21" s="27">
        <v>15.874000000000001</v>
      </c>
      <c r="AD21" s="27">
        <v>15.194000000000001</v>
      </c>
      <c r="AE21" s="27">
        <v>31.07</v>
      </c>
      <c r="AH21" s="34"/>
      <c r="AI21" s="34"/>
      <c r="AJ21" s="24">
        <v>1938.35</v>
      </c>
      <c r="AK21" s="24">
        <v>1938.35</v>
      </c>
      <c r="AL21" s="1">
        <v>1</v>
      </c>
      <c r="AM21" s="1">
        <v>379776.016</v>
      </c>
      <c r="AN21" s="1"/>
      <c r="AO21" s="1" t="s">
        <v>49</v>
      </c>
      <c r="AP21" s="32">
        <v>0.57738921485848405</v>
      </c>
      <c r="AQ21" s="53">
        <v>0.62213971776996047</v>
      </c>
      <c r="AR21" s="53">
        <v>0.62970508760875166</v>
      </c>
      <c r="AS21" s="1">
        <v>0.37977601999999999</v>
      </c>
      <c r="AT21" s="1">
        <v>1.93835</v>
      </c>
      <c r="AU21" s="1">
        <v>0.21368000000000001</v>
      </c>
      <c r="AV21" s="1">
        <v>13.5358</v>
      </c>
      <c r="AW21" s="1">
        <v>1.67</v>
      </c>
      <c r="AX21" s="1">
        <v>0.12337652743096086</v>
      </c>
      <c r="AY21" s="1" t="s">
        <v>49</v>
      </c>
      <c r="AZ21" s="32" t="s">
        <v>50</v>
      </c>
      <c r="BA21" s="32">
        <v>31.07</v>
      </c>
      <c r="BB21" s="32">
        <v>121.166</v>
      </c>
      <c r="BC21" s="32">
        <v>182.61600000000001</v>
      </c>
      <c r="BD21" s="3">
        <v>0</v>
      </c>
      <c r="BE21" s="3" t="s">
        <v>49</v>
      </c>
      <c r="BF21" s="1">
        <v>0</v>
      </c>
      <c r="BG21" s="1">
        <v>1</v>
      </c>
      <c r="BH21" s="1">
        <v>1</v>
      </c>
      <c r="BI21" s="14" t="s">
        <v>8</v>
      </c>
      <c r="BJ21" s="1"/>
      <c r="BK21" s="1"/>
      <c r="BL21" s="1"/>
      <c r="BM21" s="3"/>
      <c r="BN21" s="3"/>
      <c r="BO21" s="3" t="s">
        <v>49</v>
      </c>
      <c r="BP21" s="3">
        <v>0.28758084291904951</v>
      </c>
      <c r="BQ21" s="1">
        <v>61.45</v>
      </c>
      <c r="BR21" s="1">
        <v>0.28757148339151845</v>
      </c>
      <c r="BS21" s="1">
        <v>0.56702825641361621</v>
      </c>
      <c r="BT21" s="1">
        <v>7.2620574113418754E-2</v>
      </c>
      <c r="BU21" s="1">
        <v>7.2770326553915562E-2</v>
      </c>
      <c r="BV21" s="1">
        <v>0</v>
      </c>
      <c r="BW21" s="1">
        <v>0</v>
      </c>
      <c r="BX21" s="1">
        <v>0</v>
      </c>
      <c r="BY21" s="3">
        <v>0.85460909933266571</v>
      </c>
      <c r="BZ21" s="3" t="s">
        <v>49</v>
      </c>
      <c r="CA21" s="3">
        <v>0.56702825641361621</v>
      </c>
      <c r="CB21" s="1" t="s">
        <v>9</v>
      </c>
      <c r="CC21" s="1"/>
      <c r="CD21" s="2" t="s">
        <v>10</v>
      </c>
      <c r="CE21" s="1">
        <v>0</v>
      </c>
      <c r="CF21" s="1">
        <v>1</v>
      </c>
      <c r="CG21" s="2" t="s">
        <v>48</v>
      </c>
      <c r="CH21" s="2" t="s">
        <v>49</v>
      </c>
      <c r="CI21" s="1">
        <v>27.0716</v>
      </c>
      <c r="CJ21" s="3">
        <v>3.3400000000000001E-3</v>
      </c>
      <c r="CK21" s="1">
        <v>8.1052694610778442</v>
      </c>
      <c r="CL21" s="18" t="s">
        <v>46</v>
      </c>
    </row>
    <row r="22" spans="1:90" x14ac:dyDescent="0.2">
      <c r="A22" s="16">
        <v>84</v>
      </c>
      <c r="B22" s="21" t="s">
        <v>364</v>
      </c>
      <c r="C22" s="30">
        <v>650</v>
      </c>
      <c r="D22" s="32">
        <v>2.8129133566428557</v>
      </c>
      <c r="E22" s="30">
        <v>271</v>
      </c>
      <c r="F22" s="32">
        <v>2.4329692908744058</v>
      </c>
      <c r="G22" s="32" t="s">
        <v>238</v>
      </c>
      <c r="H22" s="32" t="s">
        <v>184</v>
      </c>
      <c r="I22" s="32" t="s">
        <v>373</v>
      </c>
      <c r="J22" s="14" t="s">
        <v>3</v>
      </c>
      <c r="K22" s="14" t="s">
        <v>239</v>
      </c>
      <c r="L22" s="14" t="s">
        <v>382</v>
      </c>
      <c r="M22" s="27">
        <v>1748.4</v>
      </c>
      <c r="N22" s="27">
        <v>135.0625</v>
      </c>
      <c r="O22" s="28">
        <v>12.945118000925499</v>
      </c>
      <c r="P22" s="30">
        <v>277.42599999999999</v>
      </c>
      <c r="T22" s="27">
        <v>13.214</v>
      </c>
      <c r="U22" s="27">
        <v>5.6479999999999997</v>
      </c>
      <c r="V22" s="27">
        <v>5.8680000000000003</v>
      </c>
      <c r="W22" s="27">
        <v>7.2619999999999996</v>
      </c>
      <c r="X22" s="27">
        <v>7.3360000000000003</v>
      </c>
      <c r="Y22" s="27">
        <v>27.213999999999999</v>
      </c>
      <c r="Z22" s="27">
        <v>32.863999999999997</v>
      </c>
      <c r="AA22" s="27">
        <v>15.9</v>
      </c>
      <c r="AB22" s="27">
        <v>21.768000000000001</v>
      </c>
      <c r="AC22" s="27">
        <v>43.113999999999997</v>
      </c>
      <c r="AD22" s="27">
        <v>11.516</v>
      </c>
      <c r="AE22" s="27">
        <v>54.63</v>
      </c>
      <c r="AH22" s="34"/>
      <c r="AI22" s="34"/>
      <c r="AJ22" s="24">
        <v>4324.97</v>
      </c>
      <c r="AK22" s="24"/>
      <c r="AL22" s="1"/>
      <c r="AM22" s="1">
        <v>1246663.4939999999</v>
      </c>
      <c r="AN22" s="1">
        <v>0</v>
      </c>
      <c r="AO22" s="1" t="s">
        <v>243</v>
      </c>
      <c r="AP22" s="32">
        <v>0.27844573142018553</v>
      </c>
      <c r="AQ22" s="53">
        <v>0.27844573142018553</v>
      </c>
      <c r="AR22" s="53"/>
      <c r="AS22" s="1">
        <v>1.24666349</v>
      </c>
      <c r="AT22" s="1"/>
      <c r="AU22" s="1">
        <v>0.27743000000000001</v>
      </c>
      <c r="AV22" s="1">
        <v>1748.4</v>
      </c>
      <c r="AW22" s="1">
        <v>135.0625</v>
      </c>
      <c r="AX22" s="1">
        <v>7.724919926790208E-2</v>
      </c>
      <c r="AY22" s="1" t="s">
        <v>243</v>
      </c>
      <c r="AZ22" s="32" t="s">
        <v>190</v>
      </c>
      <c r="BA22" s="32">
        <v>54.63</v>
      </c>
      <c r="BB22" s="32">
        <v>0</v>
      </c>
      <c r="BC22" s="32">
        <v>222.79399999999998</v>
      </c>
      <c r="BD22" s="3">
        <v>0</v>
      </c>
      <c r="BE22" s="3" t="s">
        <v>243</v>
      </c>
      <c r="BF22" s="1">
        <v>0</v>
      </c>
      <c r="BG22" s="1">
        <v>1</v>
      </c>
      <c r="BH22" s="1">
        <v>0</v>
      </c>
      <c r="BI22" s="14" t="s">
        <v>23</v>
      </c>
      <c r="BJ22" s="1"/>
      <c r="BK22" s="1"/>
      <c r="BL22" s="1"/>
      <c r="BM22" s="3"/>
      <c r="BN22" s="3"/>
      <c r="BO22" s="3" t="s">
        <v>243</v>
      </c>
      <c r="BP22" s="3">
        <v>0.80307541470518262</v>
      </c>
      <c r="BQ22" s="1">
        <v>222.79599999999999</v>
      </c>
      <c r="BR22" s="1">
        <v>0.80308262383482443</v>
      </c>
      <c r="BS22" s="1">
        <v>0</v>
      </c>
      <c r="BT22" s="1">
        <v>0.11846041827370181</v>
      </c>
      <c r="BU22" s="1">
        <v>7.8464167021115541E-2</v>
      </c>
      <c r="BV22" s="1">
        <v>0</v>
      </c>
      <c r="BW22" s="1">
        <v>0</v>
      </c>
      <c r="BX22" s="1">
        <v>0</v>
      </c>
      <c r="BY22" s="3">
        <v>0.80307541470518262</v>
      </c>
      <c r="BZ22" s="3" t="s">
        <v>243</v>
      </c>
      <c r="CA22" s="3">
        <v>0</v>
      </c>
      <c r="CB22" s="1" t="s">
        <v>34</v>
      </c>
      <c r="CC22" s="1"/>
      <c r="CD22" s="2" t="s">
        <v>35</v>
      </c>
      <c r="CE22" s="1">
        <v>0</v>
      </c>
      <c r="CF22" s="1">
        <v>1</v>
      </c>
      <c r="CG22" s="2" t="s">
        <v>242</v>
      </c>
      <c r="CH22" s="2" t="s">
        <v>243</v>
      </c>
      <c r="CI22" s="1">
        <v>3496.8</v>
      </c>
      <c r="CJ22" s="3">
        <v>0.270125</v>
      </c>
      <c r="CK22" s="1">
        <v>12.945118000925499</v>
      </c>
      <c r="CL22" s="18" t="s">
        <v>200</v>
      </c>
    </row>
    <row r="23" spans="1:90" x14ac:dyDescent="0.2">
      <c r="A23" s="16">
        <v>90</v>
      </c>
      <c r="B23" s="21" t="s">
        <v>364</v>
      </c>
      <c r="C23" s="30">
        <v>650</v>
      </c>
      <c r="D23" s="32">
        <v>2.8129133566428557</v>
      </c>
      <c r="E23" s="30">
        <v>271</v>
      </c>
      <c r="F23" s="32">
        <v>2.4329692908744058</v>
      </c>
      <c r="G23" s="32" t="s">
        <v>238</v>
      </c>
      <c r="H23" s="32" t="s">
        <v>184</v>
      </c>
      <c r="I23" s="32" t="s">
        <v>373</v>
      </c>
      <c r="J23" s="14" t="s">
        <v>3</v>
      </c>
      <c r="K23" s="14" t="s">
        <v>257</v>
      </c>
      <c r="L23" s="14" t="s">
        <v>258</v>
      </c>
      <c r="M23" s="27">
        <v>1181.8625</v>
      </c>
      <c r="N23" s="27">
        <v>353.45</v>
      </c>
      <c r="O23" s="28">
        <v>3.343789786391286</v>
      </c>
      <c r="P23" s="30">
        <v>258.70330000000001</v>
      </c>
      <c r="T23" s="27">
        <v>37.536700000000003</v>
      </c>
      <c r="U23" s="27">
        <v>4.3167</v>
      </c>
      <c r="V23" s="27">
        <v>7.6666999999999996</v>
      </c>
      <c r="W23" s="27">
        <v>5.5567000000000002</v>
      </c>
      <c r="X23" s="27">
        <v>9.4067000000000007</v>
      </c>
      <c r="Y23" s="27">
        <v>9.11</v>
      </c>
      <c r="Z23" s="27">
        <v>13.43</v>
      </c>
      <c r="AA23" s="27">
        <v>11.41</v>
      </c>
      <c r="AB23" s="27">
        <v>19.076699999999999</v>
      </c>
      <c r="AC23" s="27">
        <v>20.52</v>
      </c>
      <c r="AD23" s="27">
        <v>11.9833</v>
      </c>
      <c r="AE23" s="27">
        <v>32.506700000000002</v>
      </c>
      <c r="AH23" s="34"/>
      <c r="AI23" s="34"/>
      <c r="AJ23" s="24">
        <v>4857.53</v>
      </c>
      <c r="AK23" s="24"/>
      <c r="AL23" s="1"/>
      <c r="AM23" s="1">
        <v>1256199.7333</v>
      </c>
      <c r="AN23" s="1">
        <v>0</v>
      </c>
      <c r="AO23" s="1" t="s">
        <v>259</v>
      </c>
      <c r="AP23" s="32">
        <v>1.1560180212727023</v>
      </c>
      <c r="AQ23" s="53">
        <v>1.1560180212727023</v>
      </c>
      <c r="AR23" s="53"/>
      <c r="AS23" s="1">
        <v>1.25619974</v>
      </c>
      <c r="AT23" s="1"/>
      <c r="AU23" s="1">
        <v>0.25869999999999999</v>
      </c>
      <c r="AV23" s="1">
        <v>1181.8625</v>
      </c>
      <c r="AW23" s="1">
        <v>353.45</v>
      </c>
      <c r="AX23" s="1">
        <v>0.29906186210324803</v>
      </c>
      <c r="AY23" s="1" t="s">
        <v>259</v>
      </c>
      <c r="AZ23" s="32" t="s">
        <v>190</v>
      </c>
      <c r="BA23" s="32">
        <v>32.506700000000002</v>
      </c>
      <c r="BB23" s="32">
        <v>0</v>
      </c>
      <c r="BC23" s="32">
        <v>226.19660000000002</v>
      </c>
      <c r="BD23" s="3">
        <v>0</v>
      </c>
      <c r="BE23" s="3" t="s">
        <v>259</v>
      </c>
      <c r="BF23" s="1">
        <v>0</v>
      </c>
      <c r="BG23" s="1">
        <v>1</v>
      </c>
      <c r="BH23" s="1">
        <v>0</v>
      </c>
      <c r="BI23" s="14" t="s">
        <v>81</v>
      </c>
      <c r="BJ23" s="1"/>
      <c r="BK23" s="1"/>
      <c r="BL23" s="1"/>
      <c r="BM23" s="3"/>
      <c r="BN23" s="3"/>
      <c r="BO23" s="3" t="s">
        <v>259</v>
      </c>
      <c r="BP23" s="3">
        <v>0.87434756340564657</v>
      </c>
      <c r="BQ23" s="1">
        <v>226.19660000000002</v>
      </c>
      <c r="BR23" s="1">
        <v>0.87434756340564657</v>
      </c>
      <c r="BS23" s="1">
        <v>0</v>
      </c>
      <c r="BT23" s="1">
        <v>5.1912751016318689E-2</v>
      </c>
      <c r="BU23" s="1">
        <v>7.3739685578034758E-2</v>
      </c>
      <c r="BV23" s="1">
        <v>0</v>
      </c>
      <c r="BW23" s="1">
        <v>0</v>
      </c>
      <c r="BX23" s="1">
        <v>0</v>
      </c>
      <c r="BY23" s="3">
        <v>0.87434756340564657</v>
      </c>
      <c r="BZ23" s="3" t="s">
        <v>259</v>
      </c>
      <c r="CA23" s="3">
        <v>0</v>
      </c>
      <c r="CB23" s="1" t="s">
        <v>9</v>
      </c>
      <c r="CC23" s="1"/>
      <c r="CD23" s="2" t="s">
        <v>10</v>
      </c>
      <c r="CE23" s="1">
        <v>0</v>
      </c>
      <c r="CF23" s="1">
        <v>1</v>
      </c>
      <c r="CG23" s="2" t="s">
        <v>258</v>
      </c>
      <c r="CH23" s="2" t="s">
        <v>259</v>
      </c>
      <c r="CI23" s="1">
        <v>2363.7249999999999</v>
      </c>
      <c r="CJ23" s="3">
        <v>0.70689999999999997</v>
      </c>
      <c r="CK23" s="1">
        <v>3.343789786391286</v>
      </c>
      <c r="CL23" s="18" t="s">
        <v>200</v>
      </c>
    </row>
    <row r="24" spans="1:90" x14ac:dyDescent="0.2">
      <c r="A24" s="16">
        <v>69</v>
      </c>
      <c r="B24" s="21" t="s">
        <v>364</v>
      </c>
      <c r="C24" s="30">
        <v>650</v>
      </c>
      <c r="D24" s="32">
        <v>2.8129133566428557</v>
      </c>
      <c r="E24" s="30">
        <v>271</v>
      </c>
      <c r="F24" s="32">
        <v>2.4329692908744058</v>
      </c>
      <c r="G24" s="32" t="s">
        <v>183</v>
      </c>
      <c r="H24" s="32" t="s">
        <v>184</v>
      </c>
      <c r="I24" s="32" t="s">
        <v>373</v>
      </c>
      <c r="J24" s="14" t="s">
        <v>3</v>
      </c>
      <c r="K24" s="14" t="s">
        <v>197</v>
      </c>
      <c r="L24" s="14" t="s">
        <v>399</v>
      </c>
      <c r="M24" s="27">
        <v>84.807500000000005</v>
      </c>
      <c r="N24" s="27">
        <v>6.7555499999999995</v>
      </c>
      <c r="O24" s="28">
        <v>12.553752100125084</v>
      </c>
      <c r="P24" s="30">
        <v>130.4325</v>
      </c>
      <c r="T24" s="27">
        <v>25.555</v>
      </c>
      <c r="U24" s="27">
        <v>1.97</v>
      </c>
      <c r="V24" s="27">
        <v>4.5625</v>
      </c>
      <c r="W24" s="27">
        <v>2.8925000000000001</v>
      </c>
      <c r="X24" s="27">
        <v>6.56</v>
      </c>
      <c r="Y24" s="27">
        <v>9.3524999999999991</v>
      </c>
      <c r="Z24" s="27">
        <v>11.5025</v>
      </c>
      <c r="AA24" s="27">
        <v>14.772500000000001</v>
      </c>
      <c r="AB24" s="27">
        <v>19.3325</v>
      </c>
      <c r="AC24" s="27">
        <v>24.125</v>
      </c>
      <c r="AD24" s="27">
        <v>6.6449999999999996</v>
      </c>
      <c r="AE24" s="27">
        <v>27.64</v>
      </c>
      <c r="AH24" s="34"/>
      <c r="AI24" s="34"/>
      <c r="AJ24" s="24">
        <v>1589.0350000000001</v>
      </c>
      <c r="AK24" s="24"/>
      <c r="AL24" s="1"/>
      <c r="AM24" s="1">
        <v>313365.07750000001</v>
      </c>
      <c r="AN24" s="1"/>
      <c r="AO24" s="1" t="s">
        <v>202</v>
      </c>
      <c r="AP24" s="32">
        <v>0.61072958323027338</v>
      </c>
      <c r="AQ24" s="53">
        <v>0.61072958323027338</v>
      </c>
      <c r="AR24" s="53"/>
      <c r="AS24" s="1">
        <v>0.31336508000000002</v>
      </c>
      <c r="AT24" s="1"/>
      <c r="AU24" s="1">
        <v>0.13043000000000002</v>
      </c>
      <c r="AV24" s="1">
        <v>84.807500000000005</v>
      </c>
      <c r="AW24" s="1">
        <v>6.7555499999999995</v>
      </c>
      <c r="AX24" s="1">
        <v>7.9657459540724562E-2</v>
      </c>
      <c r="AY24" s="1" t="s">
        <v>202</v>
      </c>
      <c r="AZ24" s="32" t="s">
        <v>190</v>
      </c>
      <c r="BA24" s="32">
        <v>27.64</v>
      </c>
      <c r="BB24" s="32">
        <v>0</v>
      </c>
      <c r="BC24" s="32">
        <v>99.597499999999997</v>
      </c>
      <c r="BD24" s="3">
        <v>0</v>
      </c>
      <c r="BE24" s="3" t="s">
        <v>202</v>
      </c>
      <c r="BF24" s="1">
        <v>0</v>
      </c>
      <c r="BG24" s="1">
        <v>1</v>
      </c>
      <c r="BH24" s="1">
        <v>0</v>
      </c>
      <c r="BI24" s="14" t="s">
        <v>81</v>
      </c>
      <c r="BJ24" s="1"/>
      <c r="BK24" s="1"/>
      <c r="BL24" s="1"/>
      <c r="BM24" s="3"/>
      <c r="BN24" s="3"/>
      <c r="BO24" s="3" t="s">
        <v>202</v>
      </c>
      <c r="BP24" s="3">
        <v>0.76359419623176739</v>
      </c>
      <c r="BQ24" s="1">
        <v>102.7925</v>
      </c>
      <c r="BR24" s="1">
        <v>0.78808962490176915</v>
      </c>
      <c r="BS24" s="1">
        <v>0</v>
      </c>
      <c r="BT24" s="1">
        <v>8.818737661242404E-2</v>
      </c>
      <c r="BU24" s="1">
        <v>0.14821842715580855</v>
      </c>
      <c r="BV24" s="1">
        <v>0</v>
      </c>
      <c r="BW24" s="1">
        <v>0</v>
      </c>
      <c r="BX24" s="1">
        <v>0</v>
      </c>
      <c r="BY24" s="3">
        <v>0.76359419623176739</v>
      </c>
      <c r="BZ24" s="3" t="s">
        <v>202</v>
      </c>
      <c r="CA24" s="3">
        <v>0</v>
      </c>
      <c r="CB24" s="1" t="s">
        <v>34</v>
      </c>
      <c r="CC24" s="1"/>
      <c r="CD24" s="2" t="s">
        <v>35</v>
      </c>
      <c r="CE24" s="1">
        <v>0</v>
      </c>
      <c r="CF24" s="1">
        <v>1</v>
      </c>
      <c r="CG24" s="2" t="s">
        <v>201</v>
      </c>
      <c r="CH24" s="2" t="s">
        <v>202</v>
      </c>
      <c r="CI24" s="1">
        <v>169.61500000000001</v>
      </c>
      <c r="CJ24" s="3">
        <v>1.35111E-2</v>
      </c>
      <c r="CK24" s="1">
        <v>12.553752100125084</v>
      </c>
      <c r="CL24" s="18" t="s">
        <v>200</v>
      </c>
    </row>
    <row r="25" spans="1:90" x14ac:dyDescent="0.2">
      <c r="A25" s="16">
        <v>88</v>
      </c>
      <c r="B25" s="21" t="s">
        <v>365</v>
      </c>
      <c r="C25" s="30">
        <v>650</v>
      </c>
      <c r="D25" s="32">
        <v>2.8129133566428557</v>
      </c>
      <c r="E25" s="30">
        <v>127</v>
      </c>
      <c r="F25" s="32">
        <v>2.1038037209559568</v>
      </c>
      <c r="G25" s="32" t="s">
        <v>238</v>
      </c>
      <c r="H25" s="32" t="s">
        <v>184</v>
      </c>
      <c r="I25" s="32" t="s">
        <v>373</v>
      </c>
      <c r="J25" s="14" t="s">
        <v>3</v>
      </c>
      <c r="K25" s="14" t="s">
        <v>248</v>
      </c>
      <c r="L25" s="14" t="s">
        <v>392</v>
      </c>
      <c r="M25" s="27">
        <v>1344.4</v>
      </c>
      <c r="N25" s="27">
        <v>362.75</v>
      </c>
      <c r="O25" s="28">
        <v>3.7061337008959341</v>
      </c>
      <c r="P25" s="30">
        <v>590.63250000000005</v>
      </c>
      <c r="T25" s="27">
        <v>25.577500000000001</v>
      </c>
      <c r="V25" s="27">
        <v>2.96</v>
      </c>
      <c r="X25" s="27">
        <v>11.635</v>
      </c>
      <c r="Z25" s="27">
        <v>17.8325</v>
      </c>
      <c r="AA25" s="27">
        <v>15.42</v>
      </c>
      <c r="AB25" s="27">
        <v>17.8325</v>
      </c>
      <c r="AC25" s="27">
        <v>30.084</v>
      </c>
      <c r="AD25" s="27">
        <v>5.92</v>
      </c>
      <c r="AE25" s="27">
        <v>34.26</v>
      </c>
      <c r="AH25" s="34"/>
      <c r="AI25" s="34"/>
      <c r="AJ25" s="24">
        <v>3151.5050000000001</v>
      </c>
      <c r="AK25" s="24">
        <v>3151.5050000000001</v>
      </c>
      <c r="AL25" s="1">
        <v>1</v>
      </c>
      <c r="AM25" s="1">
        <v>1881515.8725000001</v>
      </c>
      <c r="AN25" s="1">
        <v>0</v>
      </c>
      <c r="AO25" s="1" t="s">
        <v>254</v>
      </c>
      <c r="AP25" s="32">
        <v>0.45683925529410763</v>
      </c>
      <c r="AQ25" s="53">
        <v>0.45683925529410763</v>
      </c>
      <c r="AR25" s="53"/>
      <c r="AS25" s="1">
        <v>1.8815158700000001</v>
      </c>
      <c r="AT25" s="1">
        <v>3.15151</v>
      </c>
      <c r="AU25" s="1">
        <v>0.59062999999999999</v>
      </c>
      <c r="AV25" s="1">
        <v>1344.4</v>
      </c>
      <c r="AW25" s="1">
        <v>362.75</v>
      </c>
      <c r="AX25" s="1">
        <v>0.26982296935435879</v>
      </c>
      <c r="AY25" s="1" t="s">
        <v>254</v>
      </c>
      <c r="AZ25" s="32" t="s">
        <v>251</v>
      </c>
      <c r="BA25" s="32">
        <v>34.26</v>
      </c>
      <c r="BB25" s="32">
        <v>0</v>
      </c>
      <c r="BC25" s="32">
        <v>554.96749999999997</v>
      </c>
      <c r="BD25" s="3">
        <v>251.5</v>
      </c>
      <c r="BE25" s="3" t="s">
        <v>254</v>
      </c>
      <c r="BF25" s="1">
        <v>0</v>
      </c>
      <c r="BG25" s="1">
        <v>1</v>
      </c>
      <c r="BH25" s="1">
        <v>0</v>
      </c>
      <c r="BI25" s="14" t="s">
        <v>8</v>
      </c>
      <c r="BJ25" s="1"/>
      <c r="BK25" s="1"/>
      <c r="BL25" s="1"/>
      <c r="BM25" s="3"/>
      <c r="BN25" s="3"/>
      <c r="BO25" s="3" t="s">
        <v>254</v>
      </c>
      <c r="BP25" s="3">
        <v>0.93961558160108016</v>
      </c>
      <c r="BQ25" s="1">
        <v>573.50250000000005</v>
      </c>
      <c r="BR25" s="1">
        <v>0.97099719368642934</v>
      </c>
      <c r="BS25" s="1">
        <v>0</v>
      </c>
      <c r="BT25" s="1">
        <v>3.0192209199459898E-2</v>
      </c>
      <c r="BU25" s="1">
        <v>3.0192209199459898E-2</v>
      </c>
      <c r="BV25" s="1">
        <v>0</v>
      </c>
      <c r="BW25" s="1">
        <v>0</v>
      </c>
      <c r="BX25" s="1">
        <v>0</v>
      </c>
      <c r="BY25" s="3">
        <v>0.51380088295175086</v>
      </c>
      <c r="BZ25" s="3" t="s">
        <v>254</v>
      </c>
      <c r="CA25" s="3">
        <v>0</v>
      </c>
      <c r="CB25" s="1" t="s">
        <v>34</v>
      </c>
      <c r="CC25" s="1"/>
      <c r="CD25" s="2" t="s">
        <v>35</v>
      </c>
      <c r="CE25" s="1">
        <v>0.4258146986493293</v>
      </c>
      <c r="CF25" s="1">
        <v>1</v>
      </c>
      <c r="CG25" s="2" t="s">
        <v>253</v>
      </c>
      <c r="CH25" s="2" t="s">
        <v>254</v>
      </c>
      <c r="CI25" s="1">
        <v>2688.8</v>
      </c>
      <c r="CJ25" s="3">
        <v>0.72550000000000003</v>
      </c>
      <c r="CK25" s="1">
        <v>3.7061337008959341</v>
      </c>
      <c r="CL25" s="18" t="s">
        <v>252</v>
      </c>
    </row>
    <row r="26" spans="1:90" x14ac:dyDescent="0.2">
      <c r="A26" s="16">
        <v>4</v>
      </c>
      <c r="B26" s="21" t="s">
        <v>17</v>
      </c>
      <c r="C26" s="30">
        <v>389.15</v>
      </c>
      <c r="D26" s="32">
        <v>2.5901170347847899</v>
      </c>
      <c r="E26" s="30">
        <v>441</v>
      </c>
      <c r="F26" s="32">
        <v>2.6444385894678386</v>
      </c>
      <c r="G26" s="32" t="s">
        <v>1</v>
      </c>
      <c r="H26" s="32" t="s">
        <v>1</v>
      </c>
      <c r="I26" s="32" t="s">
        <v>372</v>
      </c>
      <c r="J26" s="14" t="s">
        <v>3</v>
      </c>
      <c r="K26" s="14" t="s">
        <v>4</v>
      </c>
      <c r="L26" s="14" t="s">
        <v>18</v>
      </c>
      <c r="M26" s="27">
        <v>1735.56</v>
      </c>
      <c r="N26" s="27">
        <v>361.42</v>
      </c>
      <c r="O26" s="28">
        <v>4.8020585468430079</v>
      </c>
      <c r="P26" s="30">
        <v>488.23840000000001</v>
      </c>
      <c r="Q26" s="30">
        <v>206.87115</v>
      </c>
      <c r="S26" s="30">
        <v>206.87115</v>
      </c>
      <c r="T26" s="27">
        <v>12.8592</v>
      </c>
      <c r="U26" s="27">
        <v>15.4435</v>
      </c>
      <c r="V26" s="27">
        <v>14.5212</v>
      </c>
      <c r="W26" s="27">
        <v>20.6279</v>
      </c>
      <c r="X26" s="27">
        <v>20.159700000000001</v>
      </c>
      <c r="Y26" s="27">
        <v>22.8306</v>
      </c>
      <c r="Z26" s="27">
        <v>37.154800000000002</v>
      </c>
      <c r="AA26" s="27">
        <v>21.700700000000001</v>
      </c>
      <c r="AB26" s="27">
        <v>36.070300000000003</v>
      </c>
      <c r="AC26" s="27">
        <v>44.531300000000002</v>
      </c>
      <c r="AD26" s="27">
        <v>29.964700000000001</v>
      </c>
      <c r="AE26" s="27">
        <v>74.496099999999998</v>
      </c>
      <c r="AH26" s="34"/>
      <c r="AI26" s="34"/>
      <c r="AJ26" s="24">
        <v>19674.945599999999</v>
      </c>
      <c r="AK26" s="24">
        <v>19674.945599999999</v>
      </c>
      <c r="AL26" s="1">
        <v>1</v>
      </c>
      <c r="AM26" s="1">
        <v>9624365.3933000006</v>
      </c>
      <c r="AN26" s="1">
        <v>5.8170999999999999</v>
      </c>
      <c r="AO26" s="1" t="s">
        <v>19</v>
      </c>
      <c r="AP26" s="32">
        <v>0.42652115337768187</v>
      </c>
      <c r="AQ26" s="53">
        <v>0.42652115337768187</v>
      </c>
      <c r="AR26" s="53">
        <v>0.42571014972455073</v>
      </c>
      <c r="AS26" s="1">
        <v>9.6243649999999992</v>
      </c>
      <c r="AT26" s="1">
        <v>19.674945609999998</v>
      </c>
      <c r="AU26" s="1">
        <v>0.48823844570000002</v>
      </c>
      <c r="AV26" s="1">
        <v>1735.56</v>
      </c>
      <c r="AW26" s="1">
        <v>361.42</v>
      </c>
      <c r="AX26" s="1">
        <v>0.2082440249832907</v>
      </c>
      <c r="AY26" s="1" t="s">
        <v>19</v>
      </c>
      <c r="AZ26" s="32" t="s">
        <v>7</v>
      </c>
      <c r="BA26" s="32">
        <v>74.496099999999998</v>
      </c>
      <c r="BB26" s="32">
        <v>413.7423</v>
      </c>
      <c r="BC26" s="32">
        <v>413.7423</v>
      </c>
      <c r="BD26" s="3">
        <v>0</v>
      </c>
      <c r="BE26" s="3" t="s">
        <v>19</v>
      </c>
      <c r="BF26" s="1">
        <v>0</v>
      </c>
      <c r="BG26" s="1">
        <v>1</v>
      </c>
      <c r="BH26" s="1">
        <v>1</v>
      </c>
      <c r="BI26" s="14" t="s">
        <v>8</v>
      </c>
      <c r="BJ26" s="1"/>
      <c r="BK26" s="1">
        <v>6.9</v>
      </c>
      <c r="BL26" s="1">
        <v>0.4</v>
      </c>
      <c r="BM26" s="3">
        <v>510</v>
      </c>
      <c r="BN26" s="3">
        <v>0.28417163967036091</v>
      </c>
      <c r="BO26" s="3" t="s">
        <v>19</v>
      </c>
      <c r="BP26" s="3">
        <v>2.6032364517006856E-3</v>
      </c>
      <c r="BQ26" s="1">
        <v>0</v>
      </c>
      <c r="BR26" s="1">
        <v>0</v>
      </c>
      <c r="BS26" s="1">
        <v>0.84741859714434586</v>
      </c>
      <c r="BT26" s="1">
        <v>7.609970866691354E-2</v>
      </c>
      <c r="BU26" s="1">
        <v>7.3878457737039938E-2</v>
      </c>
      <c r="BV26" s="1">
        <v>0</v>
      </c>
      <c r="BW26" s="1">
        <v>0</v>
      </c>
      <c r="BX26" s="1">
        <v>0</v>
      </c>
      <c r="BY26" s="3">
        <v>0.85002183359604655</v>
      </c>
      <c r="BZ26" s="3" t="s">
        <v>19</v>
      </c>
      <c r="CA26" s="3">
        <v>0.84741859714434586</v>
      </c>
      <c r="CB26" s="1" t="s">
        <v>9</v>
      </c>
      <c r="CC26" s="1"/>
      <c r="CD26" s="2" t="s">
        <v>10</v>
      </c>
      <c r="CE26" s="1">
        <v>0</v>
      </c>
      <c r="CF26" s="1">
        <v>1</v>
      </c>
      <c r="CG26" s="2" t="s">
        <v>18</v>
      </c>
      <c r="CH26" s="2" t="s">
        <v>19</v>
      </c>
      <c r="CI26" s="1">
        <v>3471.12</v>
      </c>
      <c r="CJ26" s="3">
        <v>0.72284000000000004</v>
      </c>
      <c r="CK26" s="1">
        <v>4.8020585468430079</v>
      </c>
      <c r="CL26" s="18" t="s">
        <v>17</v>
      </c>
    </row>
    <row r="27" spans="1:90" x14ac:dyDescent="0.2">
      <c r="A27" s="16">
        <v>7</v>
      </c>
      <c r="B27" s="21" t="s">
        <v>17</v>
      </c>
      <c r="C27" s="30">
        <v>389.15</v>
      </c>
      <c r="D27" s="32">
        <v>2.5901170347847899</v>
      </c>
      <c r="E27" s="30">
        <v>441</v>
      </c>
      <c r="F27" s="32">
        <v>2.6444385894678386</v>
      </c>
      <c r="G27" s="32" t="s">
        <v>1</v>
      </c>
      <c r="H27" s="32" t="s">
        <v>1</v>
      </c>
      <c r="I27" s="32" t="s">
        <v>372</v>
      </c>
      <c r="J27" s="14" t="s">
        <v>3</v>
      </c>
      <c r="K27" s="14" t="s">
        <v>4</v>
      </c>
      <c r="L27" s="14" t="s">
        <v>27</v>
      </c>
      <c r="M27" s="27">
        <v>2193.52</v>
      </c>
      <c r="N27" s="27">
        <v>491.39</v>
      </c>
      <c r="O27" s="28">
        <v>4.4639085044465698</v>
      </c>
      <c r="P27" s="30">
        <v>444.49</v>
      </c>
      <c r="Q27" s="30">
        <v>188.69</v>
      </c>
      <c r="S27" s="30">
        <v>188.69</v>
      </c>
      <c r="T27" s="27">
        <v>10.0252</v>
      </c>
      <c r="U27" s="27">
        <v>12.596399999999999</v>
      </c>
      <c r="V27" s="27">
        <v>11.1214</v>
      </c>
      <c r="W27" s="27">
        <v>16.29</v>
      </c>
      <c r="X27" s="27">
        <v>14.545</v>
      </c>
      <c r="Y27" s="27">
        <v>20.5321</v>
      </c>
      <c r="Z27" s="27">
        <v>33.130000000000003</v>
      </c>
      <c r="AA27" s="27">
        <v>19.154499999999999</v>
      </c>
      <c r="AB27" s="27">
        <v>30.274999999999999</v>
      </c>
      <c r="AC27" s="27">
        <v>39.686599999999999</v>
      </c>
      <c r="AD27" s="27">
        <v>23.7179</v>
      </c>
      <c r="AE27" s="27">
        <v>63.404499999999999</v>
      </c>
      <c r="AH27" s="34"/>
      <c r="AI27" s="34"/>
      <c r="AJ27" s="24">
        <v>36938.450700000001</v>
      </c>
      <c r="AK27" s="24">
        <v>36938.450700000001</v>
      </c>
      <c r="AL27" s="1">
        <v>1</v>
      </c>
      <c r="AM27" s="1">
        <v>15665250</v>
      </c>
      <c r="AN27" s="1">
        <v>5.5499000000000001</v>
      </c>
      <c r="AO27" s="1" t="s">
        <v>28</v>
      </c>
      <c r="AP27" s="32">
        <v>0.50398852883921663</v>
      </c>
      <c r="AQ27" s="53">
        <v>0.50398852883921663</v>
      </c>
      <c r="AR27" s="53">
        <v>0.5282336474384115</v>
      </c>
      <c r="AS27" s="1">
        <v>15.66525</v>
      </c>
      <c r="AT27" s="1">
        <v>36.938450700000004</v>
      </c>
      <c r="AU27" s="1">
        <v>0.44449211769999997</v>
      </c>
      <c r="AV27" s="1">
        <v>2193.52</v>
      </c>
      <c r="AW27" s="1">
        <v>491.39</v>
      </c>
      <c r="AX27" s="1">
        <v>0.22401892848025093</v>
      </c>
      <c r="AY27" s="1" t="s">
        <v>28</v>
      </c>
      <c r="AZ27" s="32" t="s">
        <v>7</v>
      </c>
      <c r="BA27" s="32">
        <v>63.404499999999999</v>
      </c>
      <c r="BB27" s="32">
        <v>359.21450000000004</v>
      </c>
      <c r="BC27" s="32">
        <v>359.21450000000004</v>
      </c>
      <c r="BD27" s="3">
        <v>0</v>
      </c>
      <c r="BE27" s="3" t="s">
        <v>28</v>
      </c>
      <c r="BF27" s="1">
        <v>0</v>
      </c>
      <c r="BG27" s="1">
        <v>1</v>
      </c>
      <c r="BH27" s="1">
        <v>1</v>
      </c>
      <c r="BI27" s="14" t="s">
        <v>8</v>
      </c>
      <c r="BJ27" s="1"/>
      <c r="BK27" s="1"/>
      <c r="BL27" s="1"/>
      <c r="BM27" s="3"/>
      <c r="BN27" s="3"/>
      <c r="BO27" s="3" t="s">
        <v>28</v>
      </c>
      <c r="BP27" s="3">
        <v>9.5327504349096426E-4</v>
      </c>
      <c r="BQ27" s="1">
        <v>0</v>
      </c>
      <c r="BR27" s="1">
        <v>0</v>
      </c>
      <c r="BS27" s="1">
        <v>0.84901797565749504</v>
      </c>
      <c r="BT27" s="1">
        <v>7.8392121508971443E-2</v>
      </c>
      <c r="BU27" s="1">
        <v>7.1636627790042554E-2</v>
      </c>
      <c r="BV27" s="1">
        <v>0</v>
      </c>
      <c r="BW27" s="1">
        <v>0</v>
      </c>
      <c r="BX27" s="1">
        <v>0</v>
      </c>
      <c r="BY27" s="3">
        <v>0.849971250700986</v>
      </c>
      <c r="BZ27" s="3" t="s">
        <v>28</v>
      </c>
      <c r="CA27" s="3">
        <v>0.84901797565749504</v>
      </c>
      <c r="CB27" s="1" t="s">
        <v>9</v>
      </c>
      <c r="CC27" s="1"/>
      <c r="CD27" s="2" t="s">
        <v>10</v>
      </c>
      <c r="CE27" s="1">
        <v>0</v>
      </c>
      <c r="CF27" s="1">
        <v>1</v>
      </c>
      <c r="CG27" s="2" t="s">
        <v>27</v>
      </c>
      <c r="CH27" s="2" t="s">
        <v>28</v>
      </c>
      <c r="CI27" s="1">
        <v>4387.04</v>
      </c>
      <c r="CJ27" s="3">
        <v>0.98277999999999999</v>
      </c>
      <c r="CK27" s="1">
        <v>4.4639085044465698</v>
      </c>
      <c r="CL27" s="18" t="s">
        <v>17</v>
      </c>
    </row>
    <row r="28" spans="1:90" x14ac:dyDescent="0.2">
      <c r="A28" s="16">
        <v>72</v>
      </c>
      <c r="B28" s="21" t="s">
        <v>354</v>
      </c>
      <c r="C28" s="30">
        <v>1231.44</v>
      </c>
      <c r="D28" s="32">
        <v>3.0904132563669906</v>
      </c>
      <c r="E28" s="30">
        <v>695</v>
      </c>
      <c r="F28" s="32">
        <v>2.8419848045901137</v>
      </c>
      <c r="G28" s="32" t="s">
        <v>183</v>
      </c>
      <c r="H28" s="32" t="s">
        <v>184</v>
      </c>
      <c r="I28" s="32" t="s">
        <v>373</v>
      </c>
      <c r="J28" s="14" t="s">
        <v>3</v>
      </c>
      <c r="K28" s="14" t="s">
        <v>208</v>
      </c>
      <c r="L28" s="14" t="s">
        <v>385</v>
      </c>
      <c r="M28" s="27">
        <v>80.56</v>
      </c>
      <c r="N28" s="27">
        <v>2.7</v>
      </c>
      <c r="O28" s="28">
        <v>29.837037037037035</v>
      </c>
      <c r="P28" s="30">
        <v>147.23599999999999</v>
      </c>
      <c r="T28" s="27">
        <v>7.6680000000000001</v>
      </c>
      <c r="V28" s="27">
        <v>2.1267</v>
      </c>
      <c r="W28" s="27">
        <v>2.7574999999999998</v>
      </c>
      <c r="X28" s="27">
        <v>3.7719999999999998</v>
      </c>
      <c r="Y28" s="27">
        <v>29.57</v>
      </c>
      <c r="Z28" s="27">
        <v>32.052</v>
      </c>
      <c r="AA28" s="27">
        <v>17.515999999999998</v>
      </c>
      <c r="AB28" s="27">
        <v>19.756</v>
      </c>
      <c r="AC28" s="27">
        <v>47.088000000000001</v>
      </c>
      <c r="AD28" s="27">
        <v>0</v>
      </c>
      <c r="AE28" s="27">
        <v>40.36</v>
      </c>
      <c r="AH28" s="34"/>
      <c r="AI28" s="34"/>
      <c r="AJ28" s="24">
        <v>2735.3220000000001</v>
      </c>
      <c r="AK28" s="24">
        <v>2735.3220000000001</v>
      </c>
      <c r="AL28" s="1">
        <v>1</v>
      </c>
      <c r="AM28" s="1">
        <v>401534.91800000001</v>
      </c>
      <c r="AN28" s="1">
        <v>0</v>
      </c>
      <c r="AO28" s="1" t="s">
        <v>210</v>
      </c>
      <c r="AP28" s="32">
        <v>0.2276242342720759</v>
      </c>
      <c r="AQ28" s="53">
        <v>0.2276242342720759</v>
      </c>
      <c r="AR28" s="53"/>
      <c r="AS28" s="1">
        <v>0.40153491999999996</v>
      </c>
      <c r="AT28" s="1"/>
      <c r="AU28" s="1">
        <v>0.14724000000000001</v>
      </c>
      <c r="AV28" s="1">
        <v>80.56</v>
      </c>
      <c r="AW28" s="1">
        <v>2.7</v>
      </c>
      <c r="AX28" s="1">
        <v>3.3515392254220462E-2</v>
      </c>
      <c r="AY28" s="1" t="s">
        <v>210</v>
      </c>
      <c r="AZ28" s="32" t="s">
        <v>190</v>
      </c>
      <c r="BA28" s="32">
        <v>40.36</v>
      </c>
      <c r="BB28" s="32">
        <v>0</v>
      </c>
      <c r="BC28" s="32">
        <v>95.427999999999997</v>
      </c>
      <c r="BD28" s="3">
        <v>0</v>
      </c>
      <c r="BE28" s="3" t="s">
        <v>210</v>
      </c>
      <c r="BF28" s="1">
        <v>0</v>
      </c>
      <c r="BG28" s="1">
        <v>0</v>
      </c>
      <c r="BH28" s="1">
        <v>1</v>
      </c>
      <c r="BI28" s="14" t="s">
        <v>8</v>
      </c>
      <c r="BJ28" s="1"/>
      <c r="BK28" s="1"/>
      <c r="BL28" s="1"/>
      <c r="BM28" s="3"/>
      <c r="BN28" s="3"/>
      <c r="BO28" s="3" t="s">
        <v>210</v>
      </c>
      <c r="BP28" s="3">
        <v>0.64812953353799341</v>
      </c>
      <c r="BQ28" s="1">
        <v>106.87599999999999</v>
      </c>
      <c r="BR28" s="1">
        <v>0.72588225705669807</v>
      </c>
      <c r="BS28" s="1">
        <v>0</v>
      </c>
      <c r="BT28" s="1">
        <v>0.21769132549104839</v>
      </c>
      <c r="BU28" s="1">
        <v>0.13417914097095821</v>
      </c>
      <c r="BV28" s="1">
        <v>0</v>
      </c>
      <c r="BW28" s="1">
        <v>0</v>
      </c>
      <c r="BX28" s="1">
        <v>0</v>
      </c>
      <c r="BY28" s="3">
        <v>0.64812953353799341</v>
      </c>
      <c r="BZ28" s="3" t="s">
        <v>210</v>
      </c>
      <c r="CA28" s="3">
        <v>0</v>
      </c>
      <c r="CB28" s="1" t="s">
        <v>9</v>
      </c>
      <c r="CC28" s="1"/>
      <c r="CD28" s="2" t="s">
        <v>10</v>
      </c>
      <c r="CE28" s="1">
        <v>0</v>
      </c>
      <c r="CF28" s="1">
        <v>1</v>
      </c>
      <c r="CG28" s="2" t="s">
        <v>209</v>
      </c>
      <c r="CH28" s="2" t="s">
        <v>210</v>
      </c>
      <c r="CI28" s="1">
        <v>161.12</v>
      </c>
      <c r="CJ28" s="3">
        <v>5.4000000000000003E-3</v>
      </c>
      <c r="CK28" s="1">
        <v>29.837037037037035</v>
      </c>
      <c r="CL28" s="18" t="s">
        <v>20</v>
      </c>
    </row>
    <row r="29" spans="1:90" x14ac:dyDescent="0.2">
      <c r="A29" s="16">
        <v>5</v>
      </c>
      <c r="B29" s="21" t="s">
        <v>354</v>
      </c>
      <c r="C29" s="30">
        <v>1231.44</v>
      </c>
      <c r="D29" s="32">
        <v>3.0904132563669906</v>
      </c>
      <c r="E29" s="30">
        <v>695</v>
      </c>
      <c r="F29" s="32">
        <v>2.8419848045901137</v>
      </c>
      <c r="G29" s="32" t="s">
        <v>1</v>
      </c>
      <c r="H29" s="32" t="s">
        <v>1</v>
      </c>
      <c r="I29" s="32" t="s">
        <v>372</v>
      </c>
      <c r="J29" s="14" t="s">
        <v>3</v>
      </c>
      <c r="K29" s="14" t="s">
        <v>4</v>
      </c>
      <c r="L29" s="14" t="s">
        <v>21</v>
      </c>
      <c r="M29" s="27">
        <v>1801.13</v>
      </c>
      <c r="N29" s="27">
        <v>296</v>
      </c>
      <c r="O29" s="28">
        <v>6.0848986486486494</v>
      </c>
      <c r="P29" s="30">
        <v>317.93400000000003</v>
      </c>
      <c r="Q29" s="30">
        <v>132.18600000000001</v>
      </c>
      <c r="S29" s="30">
        <v>132.18600000000001</v>
      </c>
      <c r="T29" s="27">
        <v>12.436</v>
      </c>
      <c r="U29" s="27">
        <v>8.1859999999999999</v>
      </c>
      <c r="V29" s="27">
        <v>8.0380000000000003</v>
      </c>
      <c r="W29" s="27">
        <v>11.728</v>
      </c>
      <c r="X29" s="27">
        <v>10.997999999999999</v>
      </c>
      <c r="Y29" s="27">
        <v>20.718</v>
      </c>
      <c r="Z29" s="27">
        <v>28.538</v>
      </c>
      <c r="AA29" s="27">
        <v>16.617999999999999</v>
      </c>
      <c r="AB29" s="27">
        <v>24.655999999999999</v>
      </c>
      <c r="AC29" s="27">
        <v>37.335999999999999</v>
      </c>
      <c r="AD29" s="27">
        <v>16.224</v>
      </c>
      <c r="AE29" s="27">
        <v>53.561999999999998</v>
      </c>
      <c r="AH29" s="34"/>
      <c r="AI29" s="34"/>
      <c r="AJ29" s="24">
        <v>22715.207999999999</v>
      </c>
      <c r="AK29" s="24">
        <v>22715.207999999999</v>
      </c>
      <c r="AL29" s="1">
        <v>1</v>
      </c>
      <c r="AM29" s="1">
        <v>7018323.8080000002</v>
      </c>
      <c r="AN29" s="1">
        <v>10.0467</v>
      </c>
      <c r="AO29" s="1" t="s">
        <v>22</v>
      </c>
      <c r="AP29" s="32">
        <v>0.51691024641981287</v>
      </c>
      <c r="AQ29" s="53">
        <v>0.51691024641981287</v>
      </c>
      <c r="AR29" s="53">
        <v>0.5319000186188102</v>
      </c>
      <c r="AS29" s="1">
        <v>7.0183238099999992</v>
      </c>
      <c r="AT29" s="1">
        <v>22.715209999999999</v>
      </c>
      <c r="AU29" s="1">
        <v>0.31792999999999999</v>
      </c>
      <c r="AV29" s="1">
        <v>1801.13</v>
      </c>
      <c r="AW29" s="1">
        <v>296</v>
      </c>
      <c r="AX29" s="1">
        <v>0.16434127464425108</v>
      </c>
      <c r="AY29" s="1" t="s">
        <v>22</v>
      </c>
      <c r="AZ29" s="32" t="s">
        <v>7</v>
      </c>
      <c r="BA29" s="32">
        <v>53.561999999999998</v>
      </c>
      <c r="BB29" s="32">
        <v>264.37200000000001</v>
      </c>
      <c r="BC29" s="32">
        <v>264.37200000000001</v>
      </c>
      <c r="BD29" s="3">
        <v>0</v>
      </c>
      <c r="BE29" s="3" t="s">
        <v>22</v>
      </c>
      <c r="BF29" s="1">
        <v>0</v>
      </c>
      <c r="BG29" s="1">
        <v>1</v>
      </c>
      <c r="BH29" s="1">
        <v>1</v>
      </c>
      <c r="BI29" s="14" t="s">
        <v>23</v>
      </c>
      <c r="BJ29" s="1"/>
      <c r="BK29" s="1">
        <v>6.99</v>
      </c>
      <c r="BL29" s="1">
        <v>0.55500000000000005</v>
      </c>
      <c r="BM29" s="3"/>
      <c r="BN29" s="3"/>
      <c r="BO29" s="3" t="s">
        <v>22</v>
      </c>
      <c r="BP29" s="3">
        <v>1.1574729346341961E-3</v>
      </c>
      <c r="BQ29" s="1">
        <v>0</v>
      </c>
      <c r="BR29" s="1">
        <v>0</v>
      </c>
      <c r="BS29" s="1">
        <v>0.83153107248674252</v>
      </c>
      <c r="BT29" s="1">
        <v>8.9760767958129664E-2</v>
      </c>
      <c r="BU29" s="1">
        <v>7.7550686620493553E-2</v>
      </c>
      <c r="BV29" s="1">
        <v>0</v>
      </c>
      <c r="BW29" s="1">
        <v>0</v>
      </c>
      <c r="BX29" s="1">
        <v>0</v>
      </c>
      <c r="BY29" s="3">
        <v>0.83268854542137682</v>
      </c>
      <c r="BZ29" s="3" t="s">
        <v>22</v>
      </c>
      <c r="CA29" s="3">
        <v>0.83153107248674252</v>
      </c>
      <c r="CB29" s="1" t="s">
        <v>9</v>
      </c>
      <c r="CC29" s="1"/>
      <c r="CD29" s="2" t="s">
        <v>10</v>
      </c>
      <c r="CE29" s="1">
        <v>0</v>
      </c>
      <c r="CF29" s="1">
        <v>1</v>
      </c>
      <c r="CG29" s="2" t="s">
        <v>21</v>
      </c>
      <c r="CH29" s="2" t="s">
        <v>22</v>
      </c>
      <c r="CI29" s="1">
        <v>3602.26</v>
      </c>
      <c r="CJ29" s="3">
        <v>0.59199999999999997</v>
      </c>
      <c r="CK29" s="1">
        <v>6.0848986486486494</v>
      </c>
      <c r="CL29" s="18" t="s">
        <v>20</v>
      </c>
    </row>
    <row r="30" spans="1:90" x14ac:dyDescent="0.2">
      <c r="A30" s="16">
        <v>15</v>
      </c>
      <c r="B30" s="21" t="s">
        <v>354</v>
      </c>
      <c r="C30" s="30">
        <v>1231.44</v>
      </c>
      <c r="D30" s="32">
        <v>3.0904132563669906</v>
      </c>
      <c r="E30" s="30">
        <v>245</v>
      </c>
      <c r="F30" s="32">
        <v>2.3891660843645326</v>
      </c>
      <c r="G30" s="32" t="s">
        <v>1</v>
      </c>
      <c r="H30" s="32" t="s">
        <v>1</v>
      </c>
      <c r="I30" s="32" t="s">
        <v>372</v>
      </c>
      <c r="J30" s="14" t="s">
        <v>3</v>
      </c>
      <c r="K30" s="14" t="s">
        <v>47</v>
      </c>
      <c r="L30" s="14" t="s">
        <v>51</v>
      </c>
      <c r="M30" s="27">
        <v>29.184999999999999</v>
      </c>
      <c r="N30" s="27">
        <v>2.1</v>
      </c>
      <c r="O30" s="28">
        <v>13.897619047619047</v>
      </c>
      <c r="P30" s="30">
        <v>251.84</v>
      </c>
      <c r="Q30" s="30">
        <v>101.76</v>
      </c>
      <c r="R30" s="30">
        <v>104.32</v>
      </c>
      <c r="S30" s="30">
        <v>35.677999999999997</v>
      </c>
      <c r="T30" s="27">
        <v>5.3659999999999997</v>
      </c>
      <c r="U30" s="27">
        <v>4.57</v>
      </c>
      <c r="V30" s="27">
        <v>4.5640000000000001</v>
      </c>
      <c r="W30" s="27">
        <v>7.6440000000000001</v>
      </c>
      <c r="X30" s="27">
        <v>7.6360000000000001</v>
      </c>
      <c r="Y30" s="27">
        <v>16.861999999999998</v>
      </c>
      <c r="Z30" s="27">
        <v>21.431999999999999</v>
      </c>
      <c r="AA30" s="27">
        <v>18.559999999999999</v>
      </c>
      <c r="AB30" s="27">
        <v>23.128</v>
      </c>
      <c r="AC30" s="27">
        <v>35.423999999999999</v>
      </c>
      <c r="AD30" s="27">
        <v>9.1359999999999992</v>
      </c>
      <c r="AE30" s="27">
        <v>44.558</v>
      </c>
      <c r="AH30" s="34"/>
      <c r="AI30" s="34"/>
      <c r="AJ30" s="24">
        <v>2283.21</v>
      </c>
      <c r="AK30" s="24">
        <v>2283.21</v>
      </c>
      <c r="AL30" s="1">
        <v>1</v>
      </c>
      <c r="AM30" s="1">
        <v>569423.80799999996</v>
      </c>
      <c r="AN30" s="1">
        <v>0</v>
      </c>
      <c r="AO30" s="1" t="s">
        <v>52</v>
      </c>
      <c r="AP30" s="32">
        <v>0.31248370620674781</v>
      </c>
      <c r="AQ30" s="53">
        <v>0.31248370620674781</v>
      </c>
      <c r="AR30" s="53">
        <v>0.31554574089572762</v>
      </c>
      <c r="AS30" s="1">
        <v>0.56942381000000009</v>
      </c>
      <c r="AT30" s="1">
        <v>2.28321</v>
      </c>
      <c r="AU30" s="1">
        <v>0.25184000000000001</v>
      </c>
      <c r="AV30" s="1">
        <v>26.684999999999999</v>
      </c>
      <c r="AW30" s="1">
        <v>2.1</v>
      </c>
      <c r="AX30" s="1">
        <v>7.8695896571107371E-2</v>
      </c>
      <c r="AY30" s="1" t="s">
        <v>52</v>
      </c>
      <c r="AZ30" s="32" t="s">
        <v>7</v>
      </c>
      <c r="BA30" s="32">
        <v>44.558</v>
      </c>
      <c r="BB30" s="32">
        <v>137.43799999999999</v>
      </c>
      <c r="BC30" s="32">
        <v>207.28200000000001</v>
      </c>
      <c r="BD30" s="3">
        <v>0</v>
      </c>
      <c r="BE30" s="3" t="s">
        <v>52</v>
      </c>
      <c r="BF30" s="1">
        <v>0</v>
      </c>
      <c r="BG30" s="1">
        <v>1</v>
      </c>
      <c r="BH30" s="1">
        <v>1</v>
      </c>
      <c r="BI30" s="14" t="s">
        <v>8</v>
      </c>
      <c r="BJ30" s="1"/>
      <c r="BK30" s="1">
        <v>9.02</v>
      </c>
      <c r="BL30" s="1">
        <v>0.50900000000000001</v>
      </c>
      <c r="BM30" s="3"/>
      <c r="BN30" s="3"/>
      <c r="BO30" s="3" t="s">
        <v>52</v>
      </c>
      <c r="BP30" s="3">
        <v>0.27732687420584501</v>
      </c>
      <c r="BQ30" s="1">
        <v>69.844000000000023</v>
      </c>
      <c r="BR30" s="1">
        <v>0.27733481575603569</v>
      </c>
      <c r="BS30" s="1">
        <v>0.54573538754764928</v>
      </c>
      <c r="BT30" s="1">
        <v>8.5101651842439632E-2</v>
      </c>
      <c r="BU30" s="1">
        <v>9.183608640406607E-2</v>
      </c>
      <c r="BV30" s="1">
        <v>0</v>
      </c>
      <c r="BW30" s="1">
        <v>0</v>
      </c>
      <c r="BX30" s="1">
        <v>0</v>
      </c>
      <c r="BY30" s="3">
        <v>0.82306226175349428</v>
      </c>
      <c r="BZ30" s="3" t="s">
        <v>52</v>
      </c>
      <c r="CA30" s="3">
        <v>0.54573538754764928</v>
      </c>
      <c r="CB30" s="1" t="s">
        <v>9</v>
      </c>
      <c r="CC30" s="1"/>
      <c r="CD30" s="2" t="s">
        <v>10</v>
      </c>
      <c r="CE30" s="1">
        <v>0</v>
      </c>
      <c r="CF30" s="1">
        <v>1</v>
      </c>
      <c r="CG30" s="2" t="s">
        <v>51</v>
      </c>
      <c r="CH30" s="2" t="s">
        <v>52</v>
      </c>
      <c r="CI30" s="1">
        <v>58.37</v>
      </c>
      <c r="CJ30" s="3">
        <v>4.1999999999999997E-3</v>
      </c>
      <c r="CK30" s="1">
        <v>14.13</v>
      </c>
      <c r="CL30" s="18" t="s">
        <v>20</v>
      </c>
    </row>
    <row r="31" spans="1:90" x14ac:dyDescent="0.2">
      <c r="A31" s="16">
        <v>63</v>
      </c>
      <c r="B31" s="21" t="s">
        <v>354</v>
      </c>
      <c r="C31" s="30">
        <v>1231.44</v>
      </c>
      <c r="D31" s="32">
        <v>3.0904132563669906</v>
      </c>
      <c r="E31" s="30">
        <v>695</v>
      </c>
      <c r="F31" s="32">
        <v>2.8419848045901137</v>
      </c>
      <c r="G31" s="32" t="s">
        <v>94</v>
      </c>
      <c r="H31" s="32" t="s">
        <v>94</v>
      </c>
      <c r="I31" s="32" t="s">
        <v>372</v>
      </c>
      <c r="J31" s="14" t="s">
        <v>3</v>
      </c>
      <c r="K31" s="14" t="s">
        <v>176</v>
      </c>
      <c r="L31" s="14" t="s">
        <v>177</v>
      </c>
      <c r="M31" s="27">
        <v>3239.27</v>
      </c>
      <c r="N31" s="27">
        <v>514.5</v>
      </c>
      <c r="O31" s="28">
        <v>6.2959572400388728</v>
      </c>
      <c r="P31" s="30">
        <v>289.214</v>
      </c>
      <c r="Q31" s="30">
        <v>77.346000000000004</v>
      </c>
      <c r="R31" s="30">
        <v>181.46</v>
      </c>
      <c r="T31" s="27">
        <v>16.754000000000001</v>
      </c>
      <c r="U31" s="27">
        <v>8.4499999999999993</v>
      </c>
      <c r="V31" s="27">
        <v>4.5919999999999996</v>
      </c>
      <c r="W31" s="27">
        <v>10.68</v>
      </c>
      <c r="X31" s="27">
        <v>6.5</v>
      </c>
      <c r="Y31" s="27">
        <v>19.742000000000001</v>
      </c>
      <c r="Z31" s="27">
        <v>28.193999999999999</v>
      </c>
      <c r="AA31" s="27">
        <v>13.254</v>
      </c>
      <c r="AB31" s="27">
        <v>17.844000000000001</v>
      </c>
      <c r="AC31" s="27">
        <v>32.997999999999998</v>
      </c>
      <c r="AD31" s="27">
        <v>13.042</v>
      </c>
      <c r="AE31" s="27">
        <v>46.04</v>
      </c>
      <c r="AH31" s="34"/>
      <c r="AI31" s="34"/>
      <c r="AJ31" s="24">
        <v>3540.0740000000001</v>
      </c>
      <c r="AK31" s="24">
        <v>3540.0740000000001</v>
      </c>
      <c r="AL31" s="1">
        <v>1</v>
      </c>
      <c r="AM31" s="1">
        <v>1037444.446</v>
      </c>
      <c r="AN31" s="1">
        <v>0</v>
      </c>
      <c r="AO31" s="1" t="s">
        <v>178</v>
      </c>
      <c r="AP31" s="32">
        <v>0.54919291358222344</v>
      </c>
      <c r="AQ31" s="53">
        <v>0.54919291358222344</v>
      </c>
      <c r="AR31" s="53">
        <v>0.54198246069655942</v>
      </c>
      <c r="AS31" s="1">
        <v>1.03744444</v>
      </c>
      <c r="AT31" s="1">
        <v>3.5400700000000001</v>
      </c>
      <c r="AU31" s="1">
        <v>0.28920999999999997</v>
      </c>
      <c r="AV31" s="1">
        <v>3239.27</v>
      </c>
      <c r="AW31" s="1">
        <v>514.5</v>
      </c>
      <c r="AX31" s="1">
        <v>0.15883208253711484</v>
      </c>
      <c r="AY31" s="1" t="s">
        <v>178</v>
      </c>
      <c r="AZ31" s="32" t="s">
        <v>165</v>
      </c>
      <c r="BA31" s="32">
        <v>46.04</v>
      </c>
      <c r="BB31" s="32">
        <v>77.346000000000004</v>
      </c>
      <c r="BC31" s="32">
        <v>243.17400000000001</v>
      </c>
      <c r="BD31" s="3">
        <v>0</v>
      </c>
      <c r="BE31" s="3" t="s">
        <v>178</v>
      </c>
      <c r="BF31" s="1">
        <v>0</v>
      </c>
      <c r="BG31" s="1">
        <v>0</v>
      </c>
      <c r="BH31" s="1">
        <v>1</v>
      </c>
      <c r="BI31" s="14" t="s">
        <v>23</v>
      </c>
      <c r="BJ31" s="1"/>
      <c r="BK31" s="1">
        <v>7.31</v>
      </c>
      <c r="BL31" s="1">
        <v>0.46</v>
      </c>
      <c r="BM31" s="3"/>
      <c r="BN31" s="3"/>
      <c r="BO31" s="3" t="s">
        <v>178</v>
      </c>
      <c r="BP31" s="3">
        <v>0.57338164819130477</v>
      </c>
      <c r="BQ31" s="1">
        <v>165.828</v>
      </c>
      <c r="BR31" s="1">
        <v>0.57337473289674779</v>
      </c>
      <c r="BS31" s="1">
        <v>0.26743518640176478</v>
      </c>
      <c r="BT31" s="1">
        <v>9.7484907369629406E-2</v>
      </c>
      <c r="BU31" s="1">
        <v>6.1698258037301106E-2</v>
      </c>
      <c r="BV31" s="1">
        <v>0</v>
      </c>
      <c r="BW31" s="1">
        <v>0</v>
      </c>
      <c r="BX31" s="1">
        <v>0</v>
      </c>
      <c r="BY31" s="3">
        <v>0.84081683459306955</v>
      </c>
      <c r="BZ31" s="3" t="s">
        <v>178</v>
      </c>
      <c r="CA31" s="3">
        <v>0.26743518640176478</v>
      </c>
      <c r="CB31" s="1" t="s">
        <v>9</v>
      </c>
      <c r="CC31" s="1"/>
      <c r="CD31" s="2" t="s">
        <v>10</v>
      </c>
      <c r="CE31" s="1">
        <v>0</v>
      </c>
      <c r="CF31" s="1">
        <v>1</v>
      </c>
      <c r="CG31" s="2" t="s">
        <v>177</v>
      </c>
      <c r="CH31" s="2" t="s">
        <v>178</v>
      </c>
      <c r="CI31" s="1">
        <v>6478.54</v>
      </c>
      <c r="CJ31" s="3">
        <v>1.0289999999999999</v>
      </c>
      <c r="CK31" s="1">
        <v>6.2959572400388728</v>
      </c>
      <c r="CL31" s="18" t="s">
        <v>20</v>
      </c>
    </row>
    <row r="32" spans="1:90" x14ac:dyDescent="0.2">
      <c r="A32" s="16">
        <v>52</v>
      </c>
      <c r="B32" s="21" t="s">
        <v>354</v>
      </c>
      <c r="C32" s="30">
        <v>1231.44</v>
      </c>
      <c r="D32" s="32">
        <v>3.0904132563669906</v>
      </c>
      <c r="E32" s="30">
        <v>695</v>
      </c>
      <c r="F32" s="32">
        <v>2.8419848045901137</v>
      </c>
      <c r="G32" s="32" t="s">
        <v>94</v>
      </c>
      <c r="H32" s="32" t="s">
        <v>94</v>
      </c>
      <c r="I32" s="32" t="s">
        <v>372</v>
      </c>
      <c r="J32" s="14" t="s">
        <v>3</v>
      </c>
      <c r="K32" s="14" t="s">
        <v>132</v>
      </c>
      <c r="L32" s="14" t="s">
        <v>148</v>
      </c>
      <c r="M32" s="27">
        <v>85.98</v>
      </c>
      <c r="N32" s="27">
        <v>11.5</v>
      </c>
      <c r="O32" s="28">
        <v>7.4765217391304351</v>
      </c>
      <c r="P32" s="30">
        <v>496.55799999999999</v>
      </c>
      <c r="Q32" s="30">
        <v>89.134</v>
      </c>
      <c r="R32" s="30">
        <v>298.27999999999997</v>
      </c>
      <c r="S32" s="30">
        <v>66.623999999999995</v>
      </c>
      <c r="T32" s="27">
        <v>7.056</v>
      </c>
      <c r="U32" s="27">
        <v>7.024</v>
      </c>
      <c r="V32" s="27">
        <v>5.6479999999999997</v>
      </c>
      <c r="W32" s="27">
        <v>13.878</v>
      </c>
      <c r="X32" s="27">
        <v>12.504</v>
      </c>
      <c r="Y32" s="27">
        <v>25.166</v>
      </c>
      <c r="Z32" s="27">
        <v>32.198</v>
      </c>
      <c r="AA32" s="27">
        <v>24.988</v>
      </c>
      <c r="AB32" s="27">
        <v>30.635999999999999</v>
      </c>
      <c r="AC32" s="27">
        <v>50.16</v>
      </c>
      <c r="AD32" s="27">
        <v>12.672000000000001</v>
      </c>
      <c r="AE32" s="27">
        <v>62.832000000000001</v>
      </c>
      <c r="AH32" s="34"/>
      <c r="AI32" s="34"/>
      <c r="AJ32" s="24">
        <v>1853.7439999999999</v>
      </c>
      <c r="AK32" s="24">
        <v>1853.7439999999999</v>
      </c>
      <c r="AL32" s="1">
        <v>1</v>
      </c>
      <c r="AM32" s="1">
        <v>918795.23800000001</v>
      </c>
      <c r="AN32" s="1">
        <v>0</v>
      </c>
      <c r="AO32" s="1" t="s">
        <v>149</v>
      </c>
      <c r="AP32" s="32">
        <v>0.26935724858438009</v>
      </c>
      <c r="AQ32" s="53">
        <v>0.26935724858438009</v>
      </c>
      <c r="AR32" s="53">
        <v>0.269856465019507</v>
      </c>
      <c r="AS32" s="1">
        <v>0.91879524000000001</v>
      </c>
      <c r="AT32" s="1">
        <v>1.85375</v>
      </c>
      <c r="AU32" s="1">
        <v>0.49656</v>
      </c>
      <c r="AV32" s="1">
        <v>85.98</v>
      </c>
      <c r="AW32" s="1">
        <v>11.5</v>
      </c>
      <c r="AX32" s="1">
        <v>0.13375203535705979</v>
      </c>
      <c r="AY32" s="1" t="s">
        <v>149</v>
      </c>
      <c r="AZ32" s="32" t="s">
        <v>105</v>
      </c>
      <c r="BA32" s="32">
        <v>62.832000000000001</v>
      </c>
      <c r="BB32" s="32">
        <v>155.75799999999998</v>
      </c>
      <c r="BC32" s="32">
        <v>433.726</v>
      </c>
      <c r="BD32" s="3">
        <v>0</v>
      </c>
      <c r="BE32" s="3" t="s">
        <v>149</v>
      </c>
      <c r="BF32" s="1">
        <v>0</v>
      </c>
      <c r="BG32" s="1">
        <v>0</v>
      </c>
      <c r="BH32" s="1">
        <v>1</v>
      </c>
      <c r="BI32" s="14" t="s">
        <v>8</v>
      </c>
      <c r="BJ32" s="1"/>
      <c r="BK32" s="1">
        <v>6.63</v>
      </c>
      <c r="BL32" s="1">
        <v>0.41</v>
      </c>
      <c r="BM32" s="3"/>
      <c r="BN32" s="3"/>
      <c r="BO32" s="3" t="s">
        <v>149</v>
      </c>
      <c r="BP32" s="3">
        <v>0.55978556382134625</v>
      </c>
      <c r="BQ32" s="1">
        <v>277.96800000000002</v>
      </c>
      <c r="BR32" s="1">
        <v>0.55978959154821795</v>
      </c>
      <c r="BS32" s="1">
        <v>0.31367534104777284</v>
      </c>
      <c r="BT32" s="1">
        <v>6.484237490887268E-2</v>
      </c>
      <c r="BU32" s="1">
        <v>6.1696720222008304E-2</v>
      </c>
      <c r="BV32" s="1">
        <v>0</v>
      </c>
      <c r="BW32" s="1">
        <v>0</v>
      </c>
      <c r="BX32" s="1">
        <v>0</v>
      </c>
      <c r="BY32" s="3">
        <v>0.87346090486911898</v>
      </c>
      <c r="BZ32" s="3" t="s">
        <v>149</v>
      </c>
      <c r="CA32" s="3">
        <v>0.31367534104777284</v>
      </c>
      <c r="CB32" s="1" t="s">
        <v>9</v>
      </c>
      <c r="CC32" s="1"/>
      <c r="CD32" s="2" t="s">
        <v>10</v>
      </c>
      <c r="CE32" s="1">
        <v>0</v>
      </c>
      <c r="CF32" s="1">
        <v>1</v>
      </c>
      <c r="CG32" s="2" t="s">
        <v>148</v>
      </c>
      <c r="CH32" s="2" t="s">
        <v>149</v>
      </c>
      <c r="CI32" s="1">
        <v>171.96</v>
      </c>
      <c r="CJ32" s="3">
        <v>2.3E-2</v>
      </c>
      <c r="CK32" s="1">
        <v>7.4765217391304351</v>
      </c>
      <c r="CL32" s="18" t="s">
        <v>20</v>
      </c>
    </row>
    <row r="33" spans="1:90" x14ac:dyDescent="0.2">
      <c r="A33" s="16">
        <v>59</v>
      </c>
      <c r="B33" s="21" t="s">
        <v>354</v>
      </c>
      <c r="C33" s="30">
        <v>1231.44</v>
      </c>
      <c r="D33" s="32">
        <v>3.0904132563669906</v>
      </c>
      <c r="E33" s="30">
        <v>695</v>
      </c>
      <c r="F33" s="32">
        <v>2.8419848045901137</v>
      </c>
      <c r="G33" s="32" t="s">
        <v>94</v>
      </c>
      <c r="H33" s="32" t="s">
        <v>94</v>
      </c>
      <c r="I33" s="32" t="s">
        <v>372</v>
      </c>
      <c r="J33" s="14" t="s">
        <v>3</v>
      </c>
      <c r="K33" s="14" t="s">
        <v>166</v>
      </c>
      <c r="L33" s="14" t="s">
        <v>400</v>
      </c>
      <c r="M33" s="27">
        <v>2925.12</v>
      </c>
      <c r="N33" s="27">
        <v>510.9</v>
      </c>
      <c r="O33" s="28">
        <v>5.7254257193188485</v>
      </c>
      <c r="P33" s="30">
        <v>305.57</v>
      </c>
      <c r="Q33" s="30">
        <v>101.7867</v>
      </c>
      <c r="R33" s="30">
        <v>128.58000000000001</v>
      </c>
      <c r="S33" s="30">
        <v>30.24</v>
      </c>
      <c r="T33" s="27">
        <v>10.7067</v>
      </c>
      <c r="U33" s="27">
        <v>8.7367000000000008</v>
      </c>
      <c r="V33" s="27">
        <v>6.6566999999999998</v>
      </c>
      <c r="W33" s="27">
        <v>11.7902</v>
      </c>
      <c r="X33" s="27">
        <v>9.3945000000000007</v>
      </c>
      <c r="Y33" s="27">
        <v>25.673300000000001</v>
      </c>
      <c r="Z33" s="27">
        <v>34.409999999999997</v>
      </c>
      <c r="AA33" s="27">
        <v>20.83</v>
      </c>
      <c r="AB33" s="27">
        <v>27.486699999999999</v>
      </c>
      <c r="AC33" s="27">
        <v>46.503300000000003</v>
      </c>
      <c r="AD33" s="27">
        <v>15.39</v>
      </c>
      <c r="AE33" s="27">
        <v>61.893300000000004</v>
      </c>
      <c r="AH33" s="34"/>
      <c r="AI33" s="34"/>
      <c r="AJ33" s="24">
        <v>27863.4833</v>
      </c>
      <c r="AK33" s="24">
        <v>27863.4833</v>
      </c>
      <c r="AL33" s="1">
        <v>1</v>
      </c>
      <c r="AM33" s="1">
        <v>8516034.3900000006</v>
      </c>
      <c r="AN33" s="1">
        <v>1.9888999999999999</v>
      </c>
      <c r="AO33" s="1" t="s">
        <v>168</v>
      </c>
      <c r="AP33" s="32">
        <v>0.57158589242618985</v>
      </c>
      <c r="AQ33" s="53">
        <v>0.57158589242618985</v>
      </c>
      <c r="AR33" s="53">
        <v>0.57146569567410677</v>
      </c>
      <c r="AS33" s="1">
        <v>8.5160343899999997</v>
      </c>
      <c r="AT33" s="1">
        <v>27.863479999999999</v>
      </c>
      <c r="AU33" s="1">
        <v>0.30557000000000001</v>
      </c>
      <c r="AV33" s="1">
        <v>2925.12</v>
      </c>
      <c r="AW33" s="1">
        <v>510.9</v>
      </c>
      <c r="AX33" s="1">
        <v>0.17465950114867085</v>
      </c>
      <c r="AY33" s="1" t="s">
        <v>168</v>
      </c>
      <c r="AZ33" s="32" t="s">
        <v>7</v>
      </c>
      <c r="BA33" s="32">
        <v>61.893300000000004</v>
      </c>
      <c r="BB33" s="32">
        <v>132.02670000000001</v>
      </c>
      <c r="BC33" s="32">
        <v>243.67669999999998</v>
      </c>
      <c r="BD33" s="3">
        <v>0</v>
      </c>
      <c r="BE33" s="3" t="s">
        <v>168</v>
      </c>
      <c r="BF33" s="1">
        <v>0</v>
      </c>
      <c r="BG33" s="1">
        <v>0</v>
      </c>
      <c r="BH33" s="1">
        <v>1</v>
      </c>
      <c r="BI33" s="14" t="s">
        <v>23</v>
      </c>
      <c r="BJ33" s="1"/>
      <c r="BK33" s="1">
        <v>5.72</v>
      </c>
      <c r="BL33" s="1">
        <v>0.51400000000000001</v>
      </c>
      <c r="BM33" s="3"/>
      <c r="BN33" s="3"/>
      <c r="BO33" s="3" t="s">
        <v>168</v>
      </c>
      <c r="BP33" s="3">
        <v>0.36537160061524365</v>
      </c>
      <c r="BQ33" s="1">
        <v>111.65</v>
      </c>
      <c r="BR33" s="1">
        <v>0.36538272736197919</v>
      </c>
      <c r="BS33" s="1">
        <v>0.43206695683476781</v>
      </c>
      <c r="BT33" s="1">
        <v>0.11260922210950026</v>
      </c>
      <c r="BU33" s="1">
        <v>8.995222044048827E-2</v>
      </c>
      <c r="BV33" s="1">
        <v>0</v>
      </c>
      <c r="BW33" s="1">
        <v>0</v>
      </c>
      <c r="BX33" s="1">
        <v>0</v>
      </c>
      <c r="BY33" s="3">
        <v>0.79743855745001146</v>
      </c>
      <c r="BZ33" s="3" t="s">
        <v>168</v>
      </c>
      <c r="CA33" s="3">
        <v>0.43206695683476781</v>
      </c>
      <c r="CB33" s="1" t="s">
        <v>34</v>
      </c>
      <c r="CC33" s="1"/>
      <c r="CD33" s="2" t="s">
        <v>35</v>
      </c>
      <c r="CE33" s="1">
        <v>0</v>
      </c>
      <c r="CF33" s="1">
        <v>1</v>
      </c>
      <c r="CG33" s="2" t="s">
        <v>167</v>
      </c>
      <c r="CH33" s="2" t="s">
        <v>168</v>
      </c>
      <c r="CI33" s="1">
        <v>5850.24</v>
      </c>
      <c r="CJ33" s="3">
        <v>1.0218</v>
      </c>
      <c r="CK33" s="1">
        <v>5.7254257193188485</v>
      </c>
      <c r="CL33" s="18" t="s">
        <v>20</v>
      </c>
    </row>
    <row r="34" spans="1:90" x14ac:dyDescent="0.2">
      <c r="A34" s="16">
        <v>78</v>
      </c>
      <c r="B34" s="21" t="s">
        <v>355</v>
      </c>
      <c r="C34" s="30">
        <v>1220</v>
      </c>
      <c r="D34" s="32">
        <v>3.0863598306747484</v>
      </c>
      <c r="E34" s="30">
        <v>105</v>
      </c>
      <c r="F34" s="32">
        <v>2.0211892990699383</v>
      </c>
      <c r="G34" s="32" t="s">
        <v>183</v>
      </c>
      <c r="H34" s="32" t="s">
        <v>184</v>
      </c>
      <c r="I34" s="32" t="s">
        <v>373</v>
      </c>
      <c r="J34" s="14" t="s">
        <v>3</v>
      </c>
      <c r="K34" s="14" t="s">
        <v>223</v>
      </c>
      <c r="L34" s="14" t="s">
        <v>224</v>
      </c>
      <c r="M34" s="27">
        <v>855.34199999999998</v>
      </c>
      <c r="N34" s="27">
        <v>115.89</v>
      </c>
      <c r="O34" s="28">
        <v>7.3806368107688325</v>
      </c>
      <c r="P34" s="30">
        <v>170.98</v>
      </c>
      <c r="T34" s="27">
        <v>29.366700000000002</v>
      </c>
      <c r="U34" s="27">
        <v>1.78</v>
      </c>
      <c r="V34" s="27">
        <v>3.97</v>
      </c>
      <c r="W34" s="27">
        <v>2.5133000000000001</v>
      </c>
      <c r="X34" s="27">
        <v>6.5</v>
      </c>
      <c r="Y34" s="27">
        <v>9.2667000000000002</v>
      </c>
      <c r="Z34" s="27">
        <v>11.0533</v>
      </c>
      <c r="AA34" s="27">
        <v>22.002500000000001</v>
      </c>
      <c r="AB34" s="27">
        <v>25.962499999999999</v>
      </c>
      <c r="AC34" s="27">
        <v>24.566700000000001</v>
      </c>
      <c r="AD34" s="27">
        <v>5.75</v>
      </c>
      <c r="AE34" s="27">
        <v>30.316700000000001</v>
      </c>
      <c r="AH34" s="34">
        <v>42.12</v>
      </c>
      <c r="AI34" s="34">
        <v>46.05</v>
      </c>
      <c r="AJ34" s="24">
        <v>3396.62</v>
      </c>
      <c r="AK34" s="24">
        <v>1698.31</v>
      </c>
      <c r="AL34" s="1">
        <v>2</v>
      </c>
      <c r="AM34" s="1">
        <v>588673.28000000003</v>
      </c>
      <c r="AN34" s="1">
        <v>0</v>
      </c>
      <c r="AO34" s="1" t="s">
        <v>225</v>
      </c>
      <c r="AP34" s="32">
        <v>0.79242989696812127</v>
      </c>
      <c r="AQ34" s="53">
        <v>0.79242989696812127</v>
      </c>
      <c r="AR34" s="53"/>
      <c r="AS34" s="1">
        <v>0.58867328000000008</v>
      </c>
      <c r="AT34" s="1"/>
      <c r="AU34" s="1">
        <v>0.17097999999999999</v>
      </c>
      <c r="AV34" s="1">
        <v>855.34199999999998</v>
      </c>
      <c r="AW34" s="1">
        <v>115.89</v>
      </c>
      <c r="AX34" s="1">
        <v>0.13548966378360935</v>
      </c>
      <c r="AY34" s="1" t="s">
        <v>225</v>
      </c>
      <c r="AZ34" s="32" t="s">
        <v>190</v>
      </c>
      <c r="BA34" s="32">
        <v>30.316700000000001</v>
      </c>
      <c r="BB34" s="32">
        <v>0</v>
      </c>
      <c r="BC34" s="32">
        <v>133.96420000000001</v>
      </c>
      <c r="BD34" s="3">
        <v>0</v>
      </c>
      <c r="BE34" s="3" t="s">
        <v>225</v>
      </c>
      <c r="BF34" s="1">
        <v>0</v>
      </c>
      <c r="BG34" s="1">
        <v>1</v>
      </c>
      <c r="BH34" s="1">
        <v>1</v>
      </c>
      <c r="BI34" s="14" t="s">
        <v>81</v>
      </c>
      <c r="BJ34" s="1"/>
      <c r="BK34" s="1"/>
      <c r="BL34" s="1"/>
      <c r="BM34" s="3"/>
      <c r="BN34" s="3"/>
      <c r="BO34" s="3" t="s">
        <v>225</v>
      </c>
      <c r="BP34" s="3">
        <v>0.78350801263305647</v>
      </c>
      <c r="BQ34" s="1">
        <v>140.66329999999999</v>
      </c>
      <c r="BR34" s="1">
        <v>0.82268861855187747</v>
      </c>
      <c r="BS34" s="1">
        <v>0</v>
      </c>
      <c r="BT34" s="1">
        <v>6.4646742309041993E-2</v>
      </c>
      <c r="BU34" s="1">
        <v>0.15184524505790151</v>
      </c>
      <c r="BV34" s="1">
        <v>0</v>
      </c>
      <c r="BW34" s="1">
        <v>0</v>
      </c>
      <c r="BX34" s="1">
        <v>0</v>
      </c>
      <c r="BY34" s="3">
        <v>0.78350801263305647</v>
      </c>
      <c r="BZ34" s="3" t="s">
        <v>225</v>
      </c>
      <c r="CA34" s="3">
        <v>0</v>
      </c>
      <c r="CB34" s="1" t="s">
        <v>9</v>
      </c>
      <c r="CC34" s="1"/>
      <c r="CD34" s="2" t="s">
        <v>10</v>
      </c>
      <c r="CE34" s="1">
        <v>0</v>
      </c>
      <c r="CF34" s="1">
        <v>1</v>
      </c>
      <c r="CG34" s="2" t="s">
        <v>224</v>
      </c>
      <c r="CH34" s="2" t="s">
        <v>225</v>
      </c>
      <c r="CI34" s="1">
        <v>1710.684</v>
      </c>
      <c r="CJ34" s="3">
        <v>0.23178000000000001</v>
      </c>
      <c r="CK34" s="1">
        <v>7.3806368107688325</v>
      </c>
      <c r="CL34" s="18" t="s">
        <v>14</v>
      </c>
    </row>
    <row r="35" spans="1:90" x14ac:dyDescent="0.2">
      <c r="A35" s="16">
        <v>3</v>
      </c>
      <c r="B35" s="21" t="s">
        <v>355</v>
      </c>
      <c r="C35" s="30">
        <v>1220</v>
      </c>
      <c r="D35" s="32">
        <v>3.0863598306747484</v>
      </c>
      <c r="E35" s="30">
        <v>105</v>
      </c>
      <c r="F35" s="32">
        <v>2.0211892990699383</v>
      </c>
      <c r="G35" s="32" t="s">
        <v>1</v>
      </c>
      <c r="H35" s="32" t="s">
        <v>1</v>
      </c>
      <c r="I35" s="32" t="s">
        <v>372</v>
      </c>
      <c r="J35" s="14" t="s">
        <v>3</v>
      </c>
      <c r="K35" s="14" t="s">
        <v>4</v>
      </c>
      <c r="L35" s="14" t="s">
        <v>15</v>
      </c>
      <c r="M35" s="27">
        <v>1863.87</v>
      </c>
      <c r="N35" s="27">
        <v>454.93</v>
      </c>
      <c r="O35" s="28">
        <v>4.097047897478733</v>
      </c>
      <c r="P35" s="30">
        <v>361.39600000000002</v>
      </c>
      <c r="Q35" s="30">
        <v>147.64400000000001</v>
      </c>
      <c r="S35" s="30">
        <v>147.64400000000001</v>
      </c>
      <c r="T35" s="27">
        <v>10.782</v>
      </c>
      <c r="U35" s="27">
        <v>15.138</v>
      </c>
      <c r="V35" s="27">
        <v>15.614000000000001</v>
      </c>
      <c r="W35" s="27">
        <v>16.521999999999998</v>
      </c>
      <c r="X35" s="27">
        <v>16.888000000000002</v>
      </c>
      <c r="Y35" s="27">
        <v>18.795999999999999</v>
      </c>
      <c r="Z35" s="27">
        <v>33.932000000000002</v>
      </c>
      <c r="AA35" s="27">
        <v>16.559999999999999</v>
      </c>
      <c r="AB35" s="27">
        <v>32.17</v>
      </c>
      <c r="AC35" s="27">
        <v>35.357999999999997</v>
      </c>
      <c r="AD35" s="27">
        <v>30.75</v>
      </c>
      <c r="AE35" s="27">
        <v>66.108000000000004</v>
      </c>
      <c r="AH35" s="34">
        <v>35.996000000000002</v>
      </c>
      <c r="AI35" s="34">
        <v>36.274000000000001</v>
      </c>
      <c r="AJ35" s="24">
        <v>16698.331999999999</v>
      </c>
      <c r="AK35" s="24">
        <v>16698.331999999999</v>
      </c>
      <c r="AL35" s="1">
        <v>1</v>
      </c>
      <c r="AM35" s="1">
        <v>6037241.2740000002</v>
      </c>
      <c r="AN35" s="1">
        <v>2.3784999999999998</v>
      </c>
      <c r="AO35" s="1" t="s">
        <v>16</v>
      </c>
      <c r="AP35" s="32">
        <v>0.6753872033488254</v>
      </c>
      <c r="AQ35" s="53">
        <v>0.6753872033488254</v>
      </c>
      <c r="AR35" s="53">
        <v>0.67509278441037124</v>
      </c>
      <c r="AS35" s="1">
        <v>6.03724127</v>
      </c>
      <c r="AT35" s="1">
        <v>16.698330000000002</v>
      </c>
      <c r="AU35" s="1">
        <v>0.36138999999999999</v>
      </c>
      <c r="AV35" s="1">
        <v>1863.87</v>
      </c>
      <c r="AW35" s="1">
        <v>454.93</v>
      </c>
      <c r="AX35" s="1">
        <v>0.24407818141823195</v>
      </c>
      <c r="AY35" s="1" t="s">
        <v>16</v>
      </c>
      <c r="AZ35" s="32" t="s">
        <v>7</v>
      </c>
      <c r="BA35" s="32">
        <v>66.108000000000004</v>
      </c>
      <c r="BB35" s="32">
        <v>295.28800000000001</v>
      </c>
      <c r="BC35" s="32">
        <v>295.28800000000001</v>
      </c>
      <c r="BD35" s="3">
        <v>0</v>
      </c>
      <c r="BE35" s="3" t="s">
        <v>16</v>
      </c>
      <c r="BF35" s="1">
        <v>0</v>
      </c>
      <c r="BG35" s="1">
        <v>1</v>
      </c>
      <c r="BH35" s="1">
        <v>1</v>
      </c>
      <c r="BI35" s="14" t="s">
        <v>8</v>
      </c>
      <c r="BJ35" s="1"/>
      <c r="BK35" s="1">
        <v>4.68</v>
      </c>
      <c r="BL35" s="1">
        <v>0.53</v>
      </c>
      <c r="BM35" s="3">
        <v>492.79523810000001</v>
      </c>
      <c r="BN35" s="3">
        <v>0.43359837343203761</v>
      </c>
      <c r="BO35" s="3" t="s">
        <v>16</v>
      </c>
      <c r="BP35" s="3">
        <v>1.6602286688205403E-5</v>
      </c>
      <c r="BQ35" s="1">
        <v>0</v>
      </c>
      <c r="BR35" s="1">
        <v>0</v>
      </c>
      <c r="BS35" s="1">
        <v>0.81707600526845903</v>
      </c>
      <c r="BT35" s="1">
        <v>9.3891465317823108E-2</v>
      </c>
      <c r="BU35" s="1">
        <v>8.9015927127029632E-2</v>
      </c>
      <c r="BV35" s="1">
        <v>0</v>
      </c>
      <c r="BW35" s="1">
        <v>0</v>
      </c>
      <c r="BX35" s="1">
        <v>0</v>
      </c>
      <c r="BY35" s="3">
        <v>0.81709260755514723</v>
      </c>
      <c r="BZ35" s="3" t="s">
        <v>16</v>
      </c>
      <c r="CA35" s="3">
        <v>0.81707600526845903</v>
      </c>
      <c r="CB35" s="1" t="s">
        <v>9</v>
      </c>
      <c r="CC35" s="1"/>
      <c r="CD35" s="2" t="s">
        <v>10</v>
      </c>
      <c r="CE35" s="1">
        <v>0</v>
      </c>
      <c r="CF35" s="1">
        <v>1</v>
      </c>
      <c r="CG35" s="2" t="s">
        <v>15</v>
      </c>
      <c r="CH35" s="2" t="s">
        <v>16</v>
      </c>
      <c r="CI35" s="1">
        <v>3727.74</v>
      </c>
      <c r="CJ35" s="3">
        <v>0.90986</v>
      </c>
      <c r="CK35" s="1">
        <v>4.097047897478733</v>
      </c>
      <c r="CL35" s="18" t="s">
        <v>14</v>
      </c>
    </row>
    <row r="36" spans="1:90" x14ac:dyDescent="0.2">
      <c r="A36" s="16">
        <v>38</v>
      </c>
      <c r="B36" s="21" t="s">
        <v>355</v>
      </c>
      <c r="C36" s="30">
        <v>1220</v>
      </c>
      <c r="D36" s="32">
        <v>3.0863598306747484</v>
      </c>
      <c r="E36" s="30">
        <v>105</v>
      </c>
      <c r="F36" s="32">
        <v>2.0211892990699383</v>
      </c>
      <c r="G36" s="32" t="s">
        <v>94</v>
      </c>
      <c r="H36" s="32" t="s">
        <v>94</v>
      </c>
      <c r="I36" s="32" t="s">
        <v>372</v>
      </c>
      <c r="J36" s="14" t="s">
        <v>3</v>
      </c>
      <c r="K36" s="14" t="s">
        <v>95</v>
      </c>
      <c r="L36" s="14" t="s">
        <v>116</v>
      </c>
      <c r="M36" s="27">
        <v>153.072</v>
      </c>
      <c r="N36" s="27">
        <v>24.23</v>
      </c>
      <c r="O36" s="28">
        <v>6.3174576970697487</v>
      </c>
      <c r="P36" s="30">
        <v>227.76</v>
      </c>
      <c r="Q36" s="30">
        <v>94.494</v>
      </c>
      <c r="R36" s="30">
        <v>99.5</v>
      </c>
      <c r="T36" s="27">
        <v>13.692500000000001</v>
      </c>
      <c r="U36" s="27">
        <v>9.6880000000000006</v>
      </c>
      <c r="V36" s="27">
        <v>2.5299999999999998</v>
      </c>
      <c r="W36" s="27">
        <v>9.1460000000000008</v>
      </c>
      <c r="X36" s="27">
        <v>3.99</v>
      </c>
      <c r="Y36" s="27">
        <v>12.552</v>
      </c>
      <c r="Z36" s="27">
        <v>22.24</v>
      </c>
      <c r="AA36" s="27">
        <v>17.45</v>
      </c>
      <c r="AB36" s="27">
        <v>19.978000000000002</v>
      </c>
      <c r="AC36" s="27">
        <v>30</v>
      </c>
      <c r="AD36" s="27">
        <v>12.215999999999999</v>
      </c>
      <c r="AE36" s="27">
        <v>42.216000000000001</v>
      </c>
      <c r="AH36" s="34">
        <v>34.472000000000001</v>
      </c>
      <c r="AI36" s="34">
        <v>38.816000000000003</v>
      </c>
      <c r="AJ36" s="24">
        <v>4473.2340000000004</v>
      </c>
      <c r="AK36" s="24">
        <v>4039.8820000000001</v>
      </c>
      <c r="AL36" s="1">
        <v>1.1140000000000001</v>
      </c>
      <c r="AM36" s="1">
        <v>1015683.3320000001</v>
      </c>
      <c r="AN36" s="1">
        <v>0</v>
      </c>
      <c r="AO36" s="1" t="s">
        <v>117</v>
      </c>
      <c r="AP36" s="32">
        <v>0.629604463143833</v>
      </c>
      <c r="AQ36" s="53">
        <v>0.69499263673802014</v>
      </c>
      <c r="AR36" s="53">
        <v>0.629604463143833</v>
      </c>
      <c r="AS36" s="1">
        <v>1.0156833299999999</v>
      </c>
      <c r="AT36" s="1">
        <v>4.0398800000000001</v>
      </c>
      <c r="AU36" s="1">
        <v>0.22775999999999999</v>
      </c>
      <c r="AV36" s="1">
        <v>153.072</v>
      </c>
      <c r="AW36" s="1">
        <v>24.23</v>
      </c>
      <c r="AX36" s="1">
        <v>0.15829152294345145</v>
      </c>
      <c r="AY36" s="1" t="s">
        <v>117</v>
      </c>
      <c r="AZ36" s="32" t="s">
        <v>7</v>
      </c>
      <c r="BA36" s="32">
        <v>42.216000000000001</v>
      </c>
      <c r="BB36" s="32">
        <v>94.494</v>
      </c>
      <c r="BC36" s="32">
        <v>185.54399999999998</v>
      </c>
      <c r="BD36" s="3">
        <v>0</v>
      </c>
      <c r="BE36" s="3" t="s">
        <v>117</v>
      </c>
      <c r="BF36" s="1">
        <v>0</v>
      </c>
      <c r="BG36" s="1">
        <v>1</v>
      </c>
      <c r="BH36" s="1">
        <v>1</v>
      </c>
      <c r="BI36" s="14" t="s">
        <v>23</v>
      </c>
      <c r="BJ36" s="1"/>
      <c r="BK36" s="1"/>
      <c r="BL36" s="1"/>
      <c r="BM36" s="3"/>
      <c r="BN36" s="3"/>
      <c r="BO36" s="3" t="s">
        <v>117</v>
      </c>
      <c r="BP36" s="3">
        <v>0.39975412715138736</v>
      </c>
      <c r="BQ36" s="1">
        <v>91.05</v>
      </c>
      <c r="BR36" s="1">
        <v>0.39976290832455208</v>
      </c>
      <c r="BS36" s="1">
        <v>0.41488408851422554</v>
      </c>
      <c r="BT36" s="1">
        <v>9.7646645591851072E-2</v>
      </c>
      <c r="BU36" s="1">
        <v>8.7715138742536017E-2</v>
      </c>
      <c r="BV36" s="1">
        <v>0</v>
      </c>
      <c r="BW36" s="1">
        <v>0</v>
      </c>
      <c r="BX36" s="1">
        <v>0</v>
      </c>
      <c r="BY36" s="3">
        <v>0.8146382156656129</v>
      </c>
      <c r="BZ36" s="3" t="s">
        <v>117</v>
      </c>
      <c r="CA36" s="3">
        <v>0.41488408851422554</v>
      </c>
      <c r="CB36" s="1" t="s">
        <v>9</v>
      </c>
      <c r="CC36" s="1"/>
      <c r="CD36" s="2" t="s">
        <v>10</v>
      </c>
      <c r="CE36" s="1">
        <v>0</v>
      </c>
      <c r="CF36" s="1">
        <v>1</v>
      </c>
      <c r="CG36" s="2" t="s">
        <v>116</v>
      </c>
      <c r="CH36" s="2" t="s">
        <v>117</v>
      </c>
      <c r="CI36" s="1">
        <v>306.14400000000001</v>
      </c>
      <c r="CJ36" s="3">
        <v>4.8460000000000003E-2</v>
      </c>
      <c r="CK36" s="1">
        <v>6.3174576970697487</v>
      </c>
      <c r="CL36" s="18" t="s">
        <v>14</v>
      </c>
    </row>
    <row r="37" spans="1:90" x14ac:dyDescent="0.2">
      <c r="A37" s="16">
        <v>39</v>
      </c>
      <c r="B37" s="21" t="s">
        <v>355</v>
      </c>
      <c r="C37" s="30">
        <v>1220</v>
      </c>
      <c r="D37" s="32">
        <v>3.0863598306747484</v>
      </c>
      <c r="E37" s="30">
        <v>105</v>
      </c>
      <c r="F37" s="32">
        <v>2.0211892990699383</v>
      </c>
      <c r="G37" s="32" t="s">
        <v>94</v>
      </c>
      <c r="H37" s="32" t="s">
        <v>94</v>
      </c>
      <c r="I37" s="32" t="s">
        <v>372</v>
      </c>
      <c r="J37" s="14" t="s">
        <v>3</v>
      </c>
      <c r="K37" s="14" t="s">
        <v>95</v>
      </c>
      <c r="L37" s="14" t="s">
        <v>118</v>
      </c>
      <c r="M37" s="27">
        <v>137.41</v>
      </c>
      <c r="N37" s="27">
        <v>19</v>
      </c>
      <c r="O37" s="28">
        <v>7.2321052631578944</v>
      </c>
      <c r="P37" s="30">
        <v>269.07600000000002</v>
      </c>
      <c r="Q37" s="30">
        <v>92.337999999999994</v>
      </c>
      <c r="R37" s="30">
        <v>138.65</v>
      </c>
      <c r="T37" s="27">
        <v>9.0939999999999994</v>
      </c>
      <c r="U37" s="27">
        <v>11.912000000000001</v>
      </c>
      <c r="V37" s="27">
        <v>4.3899999999999997</v>
      </c>
      <c r="W37" s="27">
        <v>14.038</v>
      </c>
      <c r="X37" s="27">
        <v>6.7859999999999996</v>
      </c>
      <c r="Y37" s="27">
        <v>16.216000000000001</v>
      </c>
      <c r="Z37" s="27">
        <v>28.126000000000001</v>
      </c>
      <c r="AA37" s="27">
        <v>21.76</v>
      </c>
      <c r="AB37" s="27">
        <v>26.15</v>
      </c>
      <c r="AC37" s="27">
        <v>37.973999999999997</v>
      </c>
      <c r="AD37" s="27">
        <v>16.303999999999998</v>
      </c>
      <c r="AE37" s="27">
        <v>54.277999999999999</v>
      </c>
      <c r="AH37" s="34"/>
      <c r="AI37" s="34"/>
      <c r="AJ37" s="24">
        <v>7603.402</v>
      </c>
      <c r="AK37" s="24">
        <v>6464.4380000000001</v>
      </c>
      <c r="AL37" s="1">
        <v>1.1759999999999999</v>
      </c>
      <c r="AM37" s="1">
        <v>2044315.87</v>
      </c>
      <c r="AN37" s="1">
        <v>0.59109999999999996</v>
      </c>
      <c r="AO37" s="1" t="s">
        <v>119</v>
      </c>
      <c r="AP37" s="32">
        <v>0.43723827288844858</v>
      </c>
      <c r="AQ37" s="53">
        <v>0.51388978222316606</v>
      </c>
      <c r="AR37" s="53">
        <v>0.43723827288844858</v>
      </c>
      <c r="AS37" s="1">
        <v>2.0443158700000001</v>
      </c>
      <c r="AT37" s="1">
        <v>6.4644399999999997</v>
      </c>
      <c r="AU37" s="1">
        <v>0.26906999999999998</v>
      </c>
      <c r="AV37" s="1">
        <v>137.41</v>
      </c>
      <c r="AW37" s="1">
        <v>19</v>
      </c>
      <c r="AX37" s="1">
        <v>0.13827232370278728</v>
      </c>
      <c r="AY37" s="1" t="s">
        <v>119</v>
      </c>
      <c r="AZ37" s="32" t="s">
        <v>7</v>
      </c>
      <c r="BA37" s="32">
        <v>54.277999999999999</v>
      </c>
      <c r="BB37" s="32">
        <v>92.337999999999994</v>
      </c>
      <c r="BC37" s="32">
        <v>214.79800000000003</v>
      </c>
      <c r="BD37" s="3">
        <v>0</v>
      </c>
      <c r="BE37" s="3" t="s">
        <v>119</v>
      </c>
      <c r="BF37" s="1">
        <v>0</v>
      </c>
      <c r="BG37" s="1">
        <v>1</v>
      </c>
      <c r="BH37" s="1">
        <v>1</v>
      </c>
      <c r="BI37" s="14" t="s">
        <v>23</v>
      </c>
      <c r="BJ37" s="1"/>
      <c r="BK37" s="1">
        <v>5.98</v>
      </c>
      <c r="BL37" s="1">
        <v>0.5</v>
      </c>
      <c r="BM37" s="3">
        <v>380.3666667</v>
      </c>
      <c r="BN37" s="3">
        <v>0.43963915586601671</v>
      </c>
      <c r="BO37" s="3" t="s">
        <v>119</v>
      </c>
      <c r="BP37" s="3">
        <v>0.45512048640532787</v>
      </c>
      <c r="BQ37" s="1">
        <v>122.46</v>
      </c>
      <c r="BR37" s="1">
        <v>0.45511305356107579</v>
      </c>
      <c r="BS37" s="1">
        <v>0.34316698627896947</v>
      </c>
      <c r="BT37" s="1">
        <v>0.10452808871842899</v>
      </c>
      <c r="BU37" s="1">
        <v>9.7184438597273617E-2</v>
      </c>
      <c r="BV37" s="1">
        <v>0</v>
      </c>
      <c r="BW37" s="1">
        <v>0</v>
      </c>
      <c r="BX37" s="1">
        <v>0</v>
      </c>
      <c r="BY37" s="3">
        <v>0.79828747268429745</v>
      </c>
      <c r="BZ37" s="3" t="s">
        <v>119</v>
      </c>
      <c r="CA37" s="3">
        <v>0.34316698627896947</v>
      </c>
      <c r="CB37" s="1" t="s">
        <v>9</v>
      </c>
      <c r="CC37" s="1"/>
      <c r="CD37" s="2" t="s">
        <v>10</v>
      </c>
      <c r="CE37" s="1">
        <v>0</v>
      </c>
      <c r="CF37" s="1">
        <v>1</v>
      </c>
      <c r="CG37" s="2" t="s">
        <v>118</v>
      </c>
      <c r="CH37" s="2" t="s">
        <v>119</v>
      </c>
      <c r="CI37" s="1">
        <v>274.82</v>
      </c>
      <c r="CJ37" s="3">
        <v>3.7999999999999999E-2</v>
      </c>
      <c r="CK37" s="1">
        <v>7.2321052631578944</v>
      </c>
      <c r="CL37" s="18" t="s">
        <v>14</v>
      </c>
    </row>
    <row r="38" spans="1:90" x14ac:dyDescent="0.2">
      <c r="A38" s="16">
        <v>41</v>
      </c>
      <c r="B38" s="21" t="s">
        <v>355</v>
      </c>
      <c r="C38" s="30">
        <v>1220</v>
      </c>
      <c r="D38" s="32">
        <v>3.0863598306747484</v>
      </c>
      <c r="E38" s="30">
        <v>105</v>
      </c>
      <c r="F38" s="32">
        <v>2.0211892990699383</v>
      </c>
      <c r="G38" s="32" t="s">
        <v>94</v>
      </c>
      <c r="H38" s="32" t="s">
        <v>94</v>
      </c>
      <c r="I38" s="32" t="s">
        <v>372</v>
      </c>
      <c r="J38" s="14" t="s">
        <v>3</v>
      </c>
      <c r="K38" s="14" t="s">
        <v>120</v>
      </c>
      <c r="L38" s="14" t="s">
        <v>391</v>
      </c>
      <c r="M38" s="27">
        <v>42.700499999999998</v>
      </c>
      <c r="N38" s="27">
        <v>13.63</v>
      </c>
      <c r="O38" s="28">
        <v>3.1328319882611888</v>
      </c>
      <c r="P38" s="30">
        <v>612.66999999999996</v>
      </c>
      <c r="Q38" s="30">
        <v>143.548</v>
      </c>
      <c r="S38" s="30">
        <v>143.548</v>
      </c>
      <c r="T38" s="27">
        <v>34.061999999999998</v>
      </c>
      <c r="U38" s="27">
        <v>13.24</v>
      </c>
      <c r="V38" s="27">
        <v>11.055999999999999</v>
      </c>
      <c r="W38" s="27">
        <v>14.1325</v>
      </c>
      <c r="X38" s="27">
        <v>11.302899999999999</v>
      </c>
      <c r="Y38" s="27">
        <v>18.254000000000001</v>
      </c>
      <c r="Z38" s="27">
        <v>31.492000000000001</v>
      </c>
      <c r="AA38" s="27">
        <v>15.218</v>
      </c>
      <c r="AB38" s="27">
        <v>26.271999999999998</v>
      </c>
      <c r="AC38" s="27">
        <v>33.47</v>
      </c>
      <c r="AD38" s="27">
        <v>24.292000000000002</v>
      </c>
      <c r="AE38" s="27">
        <v>57.768000000000001</v>
      </c>
      <c r="AH38" s="34">
        <v>39.426000000000002</v>
      </c>
      <c r="AI38" s="34">
        <v>39.426000000000002</v>
      </c>
      <c r="AJ38" s="24">
        <v>968.11400000000003</v>
      </c>
      <c r="AK38" s="24">
        <v>968.11400000000003</v>
      </c>
      <c r="AL38" s="1">
        <v>1</v>
      </c>
      <c r="AM38" s="1">
        <v>594138.89</v>
      </c>
      <c r="AN38" s="1">
        <v>11.4564</v>
      </c>
      <c r="AO38" s="1" t="s">
        <v>124</v>
      </c>
      <c r="AP38" s="32">
        <v>0.52099826883570566</v>
      </c>
      <c r="AQ38" s="53">
        <v>0.52099826883570566</v>
      </c>
      <c r="AR38" s="53">
        <v>0.52011528999362411</v>
      </c>
      <c r="AS38" s="1">
        <v>0.59413888999999998</v>
      </c>
      <c r="AT38" s="1">
        <v>0.96811000000000003</v>
      </c>
      <c r="AU38" s="1">
        <v>0.61266999999999994</v>
      </c>
      <c r="AV38" s="1">
        <v>42.700499999999998</v>
      </c>
      <c r="AW38" s="1">
        <v>13.63</v>
      </c>
      <c r="AX38" s="1">
        <v>0.31920000936757176</v>
      </c>
      <c r="AY38" s="1" t="s">
        <v>124</v>
      </c>
      <c r="AZ38" s="32" t="s">
        <v>66</v>
      </c>
      <c r="BA38" s="32">
        <v>57.768000000000001</v>
      </c>
      <c r="BB38" s="32">
        <v>287.096</v>
      </c>
      <c r="BC38" s="32">
        <v>554.90199999999993</v>
      </c>
      <c r="BD38" s="3">
        <v>0</v>
      </c>
      <c r="BE38" s="3" t="s">
        <v>124</v>
      </c>
      <c r="BF38" s="1">
        <v>273.01</v>
      </c>
      <c r="BG38" s="1">
        <v>1</v>
      </c>
      <c r="BH38" s="1">
        <v>1</v>
      </c>
      <c r="BI38" s="14" t="s">
        <v>8</v>
      </c>
      <c r="BJ38" s="1"/>
      <c r="BK38" s="1"/>
      <c r="BL38" s="1"/>
      <c r="BM38" s="3"/>
      <c r="BN38" s="3"/>
      <c r="BO38" s="3" t="s">
        <v>124</v>
      </c>
      <c r="BP38" s="3">
        <v>-8.4874402206733812E-3</v>
      </c>
      <c r="BQ38" s="1">
        <v>0</v>
      </c>
      <c r="BR38" s="1">
        <v>0</v>
      </c>
      <c r="BS38" s="1">
        <v>0.46859810338355073</v>
      </c>
      <c r="BT38" s="1">
        <v>5.1401243736432345E-2</v>
      </c>
      <c r="BU38" s="1">
        <v>4.2881159514910144E-2</v>
      </c>
      <c r="BV38" s="1">
        <v>0</v>
      </c>
      <c r="BW38" s="1">
        <v>0</v>
      </c>
      <c r="BX38" s="1">
        <v>0.44560693358578018</v>
      </c>
      <c r="BY38" s="3">
        <v>0.90571759674865748</v>
      </c>
      <c r="BZ38" s="3" t="s">
        <v>124</v>
      </c>
      <c r="CA38" s="3">
        <v>0.46859810338355073</v>
      </c>
      <c r="CB38" s="1" t="s">
        <v>34</v>
      </c>
      <c r="CC38" s="1"/>
      <c r="CD38" s="2" t="s">
        <v>35</v>
      </c>
      <c r="CE38" s="1">
        <v>0</v>
      </c>
      <c r="CF38" s="1">
        <v>1</v>
      </c>
      <c r="CG38" s="2" t="s">
        <v>123</v>
      </c>
      <c r="CH38" s="2" t="s">
        <v>124</v>
      </c>
      <c r="CI38" s="1">
        <v>85.400999999999996</v>
      </c>
      <c r="CJ38" s="3">
        <v>2.726E-2</v>
      </c>
      <c r="CK38" s="1">
        <v>3.1328319882611888</v>
      </c>
      <c r="CL38" s="18" t="s">
        <v>14</v>
      </c>
    </row>
    <row r="39" spans="1:90" x14ac:dyDescent="0.2">
      <c r="A39" s="16">
        <v>87</v>
      </c>
      <c r="B39" s="21" t="s">
        <v>355</v>
      </c>
      <c r="C39" s="30">
        <v>1220</v>
      </c>
      <c r="D39" s="32">
        <v>3.0863598306747484</v>
      </c>
      <c r="E39" s="30">
        <v>105</v>
      </c>
      <c r="F39" s="32">
        <v>2.0211892990699383</v>
      </c>
      <c r="G39" s="32" t="s">
        <v>238</v>
      </c>
      <c r="H39" s="32" t="s">
        <v>184</v>
      </c>
      <c r="I39" s="32" t="s">
        <v>373</v>
      </c>
      <c r="J39" s="14" t="s">
        <v>3</v>
      </c>
      <c r="K39" s="14" t="s">
        <v>248</v>
      </c>
      <c r="L39" s="14" t="s">
        <v>392</v>
      </c>
      <c r="M39" s="27">
        <v>1421.7</v>
      </c>
      <c r="N39" s="27">
        <v>307.33999999999997</v>
      </c>
      <c r="O39" s="28">
        <v>4.6258215656927186</v>
      </c>
      <c r="P39" s="30">
        <v>445.36750000000001</v>
      </c>
      <c r="T39" s="27">
        <v>20.34</v>
      </c>
      <c r="V39" s="27">
        <v>1.3225</v>
      </c>
      <c r="X39" s="27">
        <v>8.8949999999999996</v>
      </c>
      <c r="Z39" s="27">
        <v>13.1675</v>
      </c>
      <c r="AA39" s="27">
        <v>11.8325</v>
      </c>
      <c r="AB39" s="27">
        <v>13.1675</v>
      </c>
      <c r="AC39" s="27">
        <v>23.66</v>
      </c>
      <c r="AD39" s="27">
        <v>2.64</v>
      </c>
      <c r="AE39" s="27">
        <v>26.32</v>
      </c>
      <c r="AH39" s="34"/>
      <c r="AI39" s="34"/>
      <c r="AJ39" s="24">
        <v>2953.7874999999999</v>
      </c>
      <c r="AK39" s="24">
        <v>2953.7874999999999</v>
      </c>
      <c r="AL39" s="1">
        <v>1</v>
      </c>
      <c r="AM39" s="1">
        <v>1351816.4675</v>
      </c>
      <c r="AN39" s="1">
        <v>0</v>
      </c>
      <c r="AO39" s="1" t="s">
        <v>250</v>
      </c>
      <c r="AP39" s="32">
        <v>0.48538926126939924</v>
      </c>
      <c r="AQ39" s="53">
        <v>0.48538926126939924</v>
      </c>
      <c r="AR39" s="53"/>
      <c r="AS39" s="1">
        <v>1.3518164699999999</v>
      </c>
      <c r="AT39" s="1">
        <v>2.9537900000000001</v>
      </c>
      <c r="AU39" s="1">
        <v>0.44536999999999999</v>
      </c>
      <c r="AV39" s="1">
        <v>1421.7</v>
      </c>
      <c r="AW39" s="1">
        <v>307.33999999999997</v>
      </c>
      <c r="AX39" s="1">
        <v>0.21617781529155233</v>
      </c>
      <c r="AY39" s="1" t="s">
        <v>250</v>
      </c>
      <c r="AZ39" s="32" t="s">
        <v>251</v>
      </c>
      <c r="BA39" s="32">
        <v>26.32</v>
      </c>
      <c r="BB39" s="32">
        <v>0</v>
      </c>
      <c r="BC39" s="32">
        <v>419.03250000000003</v>
      </c>
      <c r="BD39" s="3">
        <v>246.1</v>
      </c>
      <c r="BE39" s="3" t="s">
        <v>250</v>
      </c>
      <c r="BF39" s="1">
        <v>0</v>
      </c>
      <c r="BG39" s="1">
        <v>1</v>
      </c>
      <c r="BH39" s="1">
        <v>1</v>
      </c>
      <c r="BI39" s="14" t="s">
        <v>8</v>
      </c>
      <c r="BJ39" s="1"/>
      <c r="BK39" s="1"/>
      <c r="BL39" s="1"/>
      <c r="BM39" s="3"/>
      <c r="BN39" s="3"/>
      <c r="BO39" s="3" t="s">
        <v>250</v>
      </c>
      <c r="BP39" s="3">
        <v>0.94086905757604677</v>
      </c>
      <c r="BQ39" s="1">
        <v>432.21</v>
      </c>
      <c r="BR39" s="1">
        <v>0.97045698215518639</v>
      </c>
      <c r="BS39" s="1">
        <v>0</v>
      </c>
      <c r="BT39" s="1">
        <v>2.9565471211976627E-2</v>
      </c>
      <c r="BU39" s="1">
        <v>2.9565471211976627E-2</v>
      </c>
      <c r="BV39" s="1">
        <v>0</v>
      </c>
      <c r="BW39" s="1">
        <v>0</v>
      </c>
      <c r="BX39" s="1">
        <v>0</v>
      </c>
      <c r="BY39" s="3">
        <v>0.38829169169281552</v>
      </c>
      <c r="BZ39" s="3" t="s">
        <v>250</v>
      </c>
      <c r="CA39" s="3">
        <v>0</v>
      </c>
      <c r="CB39" s="1" t="s">
        <v>34</v>
      </c>
      <c r="CC39" s="1"/>
      <c r="CD39" s="2" t="s">
        <v>35</v>
      </c>
      <c r="CE39" s="1">
        <v>0.55257736588323125</v>
      </c>
      <c r="CF39" s="1">
        <v>1</v>
      </c>
      <c r="CG39" s="2" t="s">
        <v>249</v>
      </c>
      <c r="CH39" s="2" t="s">
        <v>250</v>
      </c>
      <c r="CI39" s="1">
        <v>2843.4</v>
      </c>
      <c r="CJ39" s="3">
        <v>0.61468</v>
      </c>
      <c r="CK39" s="1">
        <v>4.6258215656927186</v>
      </c>
      <c r="CL39" s="18" t="s">
        <v>14</v>
      </c>
    </row>
    <row r="40" spans="1:90" x14ac:dyDescent="0.2">
      <c r="A40" s="16">
        <v>17</v>
      </c>
      <c r="B40" s="21" t="s">
        <v>355</v>
      </c>
      <c r="C40" s="30">
        <v>1220</v>
      </c>
      <c r="D40" s="32">
        <v>3.0863598306747484</v>
      </c>
      <c r="E40" s="30">
        <v>105</v>
      </c>
      <c r="F40" s="32">
        <v>2.0211892990699383</v>
      </c>
      <c r="G40" s="32" t="s">
        <v>1</v>
      </c>
      <c r="H40" s="32" t="s">
        <v>1</v>
      </c>
      <c r="I40" s="32" t="s">
        <v>372</v>
      </c>
      <c r="J40" s="14" t="s">
        <v>3</v>
      </c>
      <c r="K40" s="14" t="s">
        <v>47</v>
      </c>
      <c r="L40" s="14" t="s">
        <v>393</v>
      </c>
      <c r="M40" s="27">
        <v>59.261000000000003</v>
      </c>
      <c r="N40" s="27">
        <v>8.43</v>
      </c>
      <c r="O40" s="28">
        <v>7.0297746144721236</v>
      </c>
      <c r="P40" s="30">
        <v>220.72399999999999</v>
      </c>
      <c r="Q40" s="30">
        <v>76.64</v>
      </c>
      <c r="R40" s="30">
        <v>46.2</v>
      </c>
      <c r="S40" s="30">
        <v>70.400000000000006</v>
      </c>
      <c r="T40" s="27">
        <v>10.821999999999999</v>
      </c>
      <c r="U40" s="27">
        <v>5.83</v>
      </c>
      <c r="V40" s="27">
        <v>6.0979999999999999</v>
      </c>
      <c r="W40" s="27">
        <v>8.1340000000000003</v>
      </c>
      <c r="X40" s="27">
        <v>8.5020000000000007</v>
      </c>
      <c r="Y40" s="27">
        <v>10.584</v>
      </c>
      <c r="Z40" s="27">
        <v>15.066000000000001</v>
      </c>
      <c r="AA40" s="27">
        <v>11.888</v>
      </c>
      <c r="AB40" s="27">
        <v>14.15</v>
      </c>
      <c r="AC40" s="27">
        <v>22.468</v>
      </c>
      <c r="AD40" s="27">
        <v>11.928000000000001</v>
      </c>
      <c r="AE40" s="27">
        <v>34.396000000000001</v>
      </c>
      <c r="AH40" s="34">
        <v>47.86</v>
      </c>
      <c r="AI40" s="34">
        <v>53.98</v>
      </c>
      <c r="AJ40" s="24">
        <v>4143.7820000000002</v>
      </c>
      <c r="AK40" s="24">
        <v>4143.7820000000002</v>
      </c>
      <c r="AL40" s="1">
        <v>1</v>
      </c>
      <c r="AM40" s="1">
        <v>911203.17599999998</v>
      </c>
      <c r="AN40" s="1">
        <v>0</v>
      </c>
      <c r="AO40" s="1" t="s">
        <v>56</v>
      </c>
      <c r="AP40" s="32">
        <v>0.64449108076025829</v>
      </c>
      <c r="AQ40" s="53">
        <v>0.64449108076025829</v>
      </c>
      <c r="AR40" s="53">
        <v>0.64690434318798407</v>
      </c>
      <c r="AS40" s="1">
        <v>0.91120317000000006</v>
      </c>
      <c r="AT40" s="1">
        <v>4.1437799999999996</v>
      </c>
      <c r="AU40" s="1">
        <v>0.22072</v>
      </c>
      <c r="AV40" s="1">
        <v>59.261000000000003</v>
      </c>
      <c r="AW40" s="1">
        <v>8.43</v>
      </c>
      <c r="AX40" s="1">
        <v>0.14225207134540421</v>
      </c>
      <c r="AY40" s="1" t="s">
        <v>56</v>
      </c>
      <c r="AZ40" s="32" t="s">
        <v>50</v>
      </c>
      <c r="BA40" s="32">
        <v>34.396000000000001</v>
      </c>
      <c r="BB40" s="32">
        <v>147.04</v>
      </c>
      <c r="BC40" s="32">
        <v>186.32799999999997</v>
      </c>
      <c r="BD40" s="3">
        <v>0</v>
      </c>
      <c r="BE40" s="3" t="s">
        <v>56</v>
      </c>
      <c r="BF40" s="1">
        <v>0</v>
      </c>
      <c r="BG40" s="1">
        <v>1</v>
      </c>
      <c r="BH40" s="1">
        <v>1</v>
      </c>
      <c r="BI40" s="14" t="s">
        <v>8</v>
      </c>
      <c r="BJ40" s="1"/>
      <c r="BK40" s="1">
        <v>7.2</v>
      </c>
      <c r="BL40" s="1">
        <v>0.54</v>
      </c>
      <c r="BM40" s="3">
        <v>252.41666670000001</v>
      </c>
      <c r="BN40" s="3">
        <v>0.55023660166608512</v>
      </c>
      <c r="BO40" s="3" t="s">
        <v>56</v>
      </c>
      <c r="BP40" s="3">
        <v>0.20146427212265072</v>
      </c>
      <c r="BQ40" s="1">
        <v>39.287999999999954</v>
      </c>
      <c r="BR40" s="1">
        <v>0.17799604936481739</v>
      </c>
      <c r="BS40" s="1">
        <v>0.66617132708722215</v>
      </c>
      <c r="BT40" s="1">
        <v>6.8257189974810173E-2</v>
      </c>
      <c r="BU40" s="1">
        <v>6.4107210815316867E-2</v>
      </c>
      <c r="BV40" s="1">
        <v>0</v>
      </c>
      <c r="BW40" s="1">
        <v>0</v>
      </c>
      <c r="BX40" s="1">
        <v>0</v>
      </c>
      <c r="BY40" s="3">
        <v>0.86763559920987299</v>
      </c>
      <c r="BZ40" s="3" t="s">
        <v>56</v>
      </c>
      <c r="CA40" s="3">
        <v>0.66617132708722215</v>
      </c>
      <c r="CB40" s="1" t="s">
        <v>34</v>
      </c>
      <c r="CC40" s="1"/>
      <c r="CD40" s="2" t="s">
        <v>35</v>
      </c>
      <c r="CE40" s="1">
        <v>0</v>
      </c>
      <c r="CF40" s="1">
        <v>1</v>
      </c>
      <c r="CG40" s="2" t="s">
        <v>55</v>
      </c>
      <c r="CH40" s="2" t="s">
        <v>56</v>
      </c>
      <c r="CI40" s="1">
        <v>118.52200000000001</v>
      </c>
      <c r="CJ40" s="3">
        <v>1.686E-2</v>
      </c>
      <c r="CK40" s="1">
        <v>7.0297746144721236</v>
      </c>
      <c r="CL40" s="18" t="s">
        <v>14</v>
      </c>
    </row>
    <row r="41" spans="1:90" x14ac:dyDescent="0.2">
      <c r="A41" s="16">
        <v>54</v>
      </c>
      <c r="B41" s="21" t="s">
        <v>355</v>
      </c>
      <c r="C41" s="30">
        <v>1220</v>
      </c>
      <c r="D41" s="32">
        <v>3.0863598306747484</v>
      </c>
      <c r="E41" s="30">
        <v>105</v>
      </c>
      <c r="F41" s="32">
        <v>2.0211892990699383</v>
      </c>
      <c r="G41" s="32" t="s">
        <v>94</v>
      </c>
      <c r="H41" s="32" t="s">
        <v>94</v>
      </c>
      <c r="I41" s="32" t="s">
        <v>372</v>
      </c>
      <c r="J41" s="14" t="s">
        <v>3</v>
      </c>
      <c r="K41" s="14" t="s">
        <v>132</v>
      </c>
      <c r="L41" s="14" t="s">
        <v>152</v>
      </c>
      <c r="M41" s="27">
        <v>51.76</v>
      </c>
      <c r="N41" s="27">
        <v>9.2799999999999994</v>
      </c>
      <c r="O41" s="28">
        <v>5.5775862068965516</v>
      </c>
      <c r="P41" s="30">
        <v>478.024</v>
      </c>
      <c r="Q41" s="30">
        <v>76.072000000000003</v>
      </c>
      <c r="R41" s="30">
        <v>321.45999999999998</v>
      </c>
      <c r="S41" s="30">
        <v>31.582000000000001</v>
      </c>
      <c r="T41" s="27">
        <v>7.4279999999999999</v>
      </c>
      <c r="U41" s="27">
        <v>6.444</v>
      </c>
      <c r="V41" s="27">
        <v>5.8959999999999999</v>
      </c>
      <c r="W41" s="27">
        <v>8.8520000000000003</v>
      </c>
      <c r="X41" s="27">
        <v>7.6239999999999997</v>
      </c>
      <c r="Y41" s="27">
        <v>24.634</v>
      </c>
      <c r="Z41" s="27">
        <v>30.024000000000001</v>
      </c>
      <c r="AA41" s="27">
        <v>26.088000000000001</v>
      </c>
      <c r="AB41" s="27">
        <v>31.98</v>
      </c>
      <c r="AC41" s="27">
        <v>50.722000000000001</v>
      </c>
      <c r="AD41" s="27">
        <v>12.34</v>
      </c>
      <c r="AE41" s="27">
        <v>63.06</v>
      </c>
      <c r="AH41" s="34">
        <v>46.601999999999997</v>
      </c>
      <c r="AI41" s="34">
        <v>46.253999999999998</v>
      </c>
      <c r="AJ41" s="24">
        <v>732.64800000000002</v>
      </c>
      <c r="AK41" s="24">
        <v>732.64800000000002</v>
      </c>
      <c r="AL41" s="1">
        <v>1</v>
      </c>
      <c r="AM41" s="1">
        <v>347990.47600000002</v>
      </c>
      <c r="AN41" s="1">
        <v>0</v>
      </c>
      <c r="AO41" s="1" t="s">
        <v>153</v>
      </c>
      <c r="AP41" s="32">
        <v>0.37506595179096253</v>
      </c>
      <c r="AQ41" s="53">
        <v>0.37506595179096253</v>
      </c>
      <c r="AR41" s="53">
        <v>0.3774703983294706</v>
      </c>
      <c r="AS41" s="1">
        <v>0.34799047999999999</v>
      </c>
      <c r="AT41" s="1">
        <v>0.73265000000000002</v>
      </c>
      <c r="AU41" s="1">
        <v>0.47802</v>
      </c>
      <c r="AV41" s="1">
        <v>51.76</v>
      </c>
      <c r="AW41" s="1">
        <v>9.2799999999999994</v>
      </c>
      <c r="AX41" s="1">
        <v>0.17928902627511592</v>
      </c>
      <c r="AY41" s="1" t="s">
        <v>153</v>
      </c>
      <c r="AZ41" s="32" t="s">
        <v>66</v>
      </c>
      <c r="BA41" s="32">
        <v>63.06</v>
      </c>
      <c r="BB41" s="32">
        <v>107.654</v>
      </c>
      <c r="BC41" s="32">
        <v>414.964</v>
      </c>
      <c r="BD41" s="3">
        <v>0</v>
      </c>
      <c r="BE41" s="3" t="s">
        <v>153</v>
      </c>
      <c r="BF41" s="1">
        <v>0</v>
      </c>
      <c r="BG41" s="1">
        <v>1</v>
      </c>
      <c r="BH41" s="1">
        <v>1</v>
      </c>
      <c r="BI41" s="14" t="s">
        <v>8</v>
      </c>
      <c r="BJ41" s="1"/>
      <c r="BK41" s="1"/>
      <c r="BL41" s="1"/>
      <c r="BM41" s="3"/>
      <c r="BN41" s="3"/>
      <c r="BO41" s="3" t="s">
        <v>153</v>
      </c>
      <c r="BP41" s="3">
        <v>0.64508476561846262</v>
      </c>
      <c r="BQ41" s="1">
        <v>307.31</v>
      </c>
      <c r="BR41" s="1">
        <v>0.64287567151440095</v>
      </c>
      <c r="BS41" s="1">
        <v>0.22520626579418607</v>
      </c>
      <c r="BT41" s="1">
        <v>6.2808561913209382E-2</v>
      </c>
      <c r="BU41" s="1">
        <v>6.6900406674141891E-2</v>
      </c>
      <c r="BV41" s="1">
        <v>0</v>
      </c>
      <c r="BW41" s="1">
        <v>0</v>
      </c>
      <c r="BX41" s="1">
        <v>0</v>
      </c>
      <c r="BY41" s="3">
        <v>0.87029103141264874</v>
      </c>
      <c r="BZ41" s="3" t="s">
        <v>153</v>
      </c>
      <c r="CA41" s="3">
        <v>0.22520626579418607</v>
      </c>
      <c r="CB41" s="1" t="s">
        <v>9</v>
      </c>
      <c r="CC41" s="1"/>
      <c r="CD41" s="2" t="s">
        <v>10</v>
      </c>
      <c r="CE41" s="1">
        <v>0</v>
      </c>
      <c r="CF41" s="1">
        <v>1</v>
      </c>
      <c r="CG41" s="2" t="s">
        <v>152</v>
      </c>
      <c r="CH41" s="2" t="s">
        <v>153</v>
      </c>
      <c r="CI41" s="1">
        <v>103.52</v>
      </c>
      <c r="CJ41" s="3">
        <v>1.856E-2</v>
      </c>
      <c r="CK41" s="1">
        <v>5.5775862068965516</v>
      </c>
      <c r="CL41" s="18" t="s">
        <v>14</v>
      </c>
    </row>
    <row r="42" spans="1:90" x14ac:dyDescent="0.2">
      <c r="A42" s="16">
        <v>62</v>
      </c>
      <c r="B42" s="21" t="s">
        <v>355</v>
      </c>
      <c r="C42" s="30">
        <v>1220</v>
      </c>
      <c r="D42" s="32">
        <v>3.0863598306747484</v>
      </c>
      <c r="E42" s="30">
        <v>105</v>
      </c>
      <c r="F42" s="32">
        <v>2.0211892990699383</v>
      </c>
      <c r="G42" s="32" t="s">
        <v>94</v>
      </c>
      <c r="H42" s="32" t="s">
        <v>94</v>
      </c>
      <c r="I42" s="32" t="s">
        <v>372</v>
      </c>
      <c r="J42" s="14" t="s">
        <v>3</v>
      </c>
      <c r="K42" s="14" t="s">
        <v>173</v>
      </c>
      <c r="L42" s="14" t="s">
        <v>174</v>
      </c>
      <c r="M42" s="27">
        <v>537.125</v>
      </c>
      <c r="N42" s="27">
        <v>110.5</v>
      </c>
      <c r="O42" s="28">
        <v>4.8608597285067869</v>
      </c>
      <c r="P42" s="30">
        <v>551.20000000000005</v>
      </c>
      <c r="Q42" s="30">
        <v>110.16</v>
      </c>
      <c r="S42" s="30">
        <v>104.514</v>
      </c>
      <c r="T42" s="27">
        <v>18.88</v>
      </c>
      <c r="U42" s="27">
        <v>6.8959999999999999</v>
      </c>
      <c r="V42" s="27">
        <v>6.8479999999999999</v>
      </c>
      <c r="W42" s="27">
        <v>10.518000000000001</v>
      </c>
      <c r="X42" s="27">
        <v>9.9079999999999995</v>
      </c>
      <c r="Y42" s="27">
        <v>26.042000000000002</v>
      </c>
      <c r="Z42" s="27">
        <v>32.933999999999997</v>
      </c>
      <c r="AA42" s="27">
        <v>23.55</v>
      </c>
      <c r="AB42" s="27">
        <v>30.396000000000001</v>
      </c>
      <c r="AC42" s="27">
        <v>49.588000000000001</v>
      </c>
      <c r="AD42" s="27">
        <v>13.74</v>
      </c>
      <c r="AE42" s="27">
        <v>63.33</v>
      </c>
      <c r="AH42" s="34"/>
      <c r="AI42" s="34"/>
      <c r="AJ42" s="24">
        <v>898.42399999999998</v>
      </c>
      <c r="AK42" s="24">
        <v>898.42399999999998</v>
      </c>
      <c r="AL42" s="1">
        <v>1</v>
      </c>
      <c r="AM42" s="1">
        <v>497698.41200000001</v>
      </c>
      <c r="AN42" s="1">
        <v>8.2515000000000001</v>
      </c>
      <c r="AO42" s="1" t="s">
        <v>175</v>
      </c>
      <c r="AP42" s="32">
        <v>0.37323099485819416</v>
      </c>
      <c r="AQ42" s="53">
        <v>0.37323099485819416</v>
      </c>
      <c r="AR42" s="53">
        <v>0.37136422949142017</v>
      </c>
      <c r="AS42" s="1">
        <v>0.49769840999999998</v>
      </c>
      <c r="AT42" s="1">
        <v>0.89842</v>
      </c>
      <c r="AU42" s="1">
        <v>0.55120000000000002</v>
      </c>
      <c r="AV42" s="1">
        <v>537.125</v>
      </c>
      <c r="AW42" s="1">
        <v>110.5</v>
      </c>
      <c r="AX42" s="1">
        <v>0.20572492436583664</v>
      </c>
      <c r="AY42" s="1" t="s">
        <v>175</v>
      </c>
      <c r="AZ42" s="32" t="s">
        <v>165</v>
      </c>
      <c r="BA42" s="32">
        <v>63.33</v>
      </c>
      <c r="BB42" s="32">
        <v>214.67399999999998</v>
      </c>
      <c r="BC42" s="32">
        <v>487.87</v>
      </c>
      <c r="BD42" s="3">
        <v>0</v>
      </c>
      <c r="BE42" s="3" t="s">
        <v>175</v>
      </c>
      <c r="BF42" s="1">
        <v>273</v>
      </c>
      <c r="BG42" s="1">
        <v>1</v>
      </c>
      <c r="BH42" s="1">
        <v>1</v>
      </c>
      <c r="BI42" s="14" t="s">
        <v>8</v>
      </c>
      <c r="BJ42" s="1"/>
      <c r="BK42" s="1"/>
      <c r="BL42" s="1"/>
      <c r="BM42" s="3"/>
      <c r="BN42" s="3"/>
      <c r="BO42" s="3" t="s">
        <v>175</v>
      </c>
      <c r="BP42" s="3">
        <v>-8.634615384615385E-2</v>
      </c>
      <c r="BQ42" s="1">
        <v>0</v>
      </c>
      <c r="BR42" s="1">
        <v>0</v>
      </c>
      <c r="BS42" s="1">
        <v>0.38946661828737295</v>
      </c>
      <c r="BT42" s="1">
        <v>5.9749637155297526E-2</v>
      </c>
      <c r="BU42" s="1">
        <v>5.5145137880986933E-2</v>
      </c>
      <c r="BV42" s="1">
        <v>0</v>
      </c>
      <c r="BW42" s="1">
        <v>0</v>
      </c>
      <c r="BX42" s="1">
        <v>0.58198476052249637</v>
      </c>
      <c r="BY42" s="3">
        <v>0.88510522496371558</v>
      </c>
      <c r="BZ42" s="3" t="s">
        <v>175</v>
      </c>
      <c r="CA42" s="3">
        <v>0.38946661828737295</v>
      </c>
      <c r="CB42" s="1" t="s">
        <v>9</v>
      </c>
      <c r="CC42" s="1"/>
      <c r="CD42" s="2" t="s">
        <v>10</v>
      </c>
      <c r="CE42" s="1">
        <v>0</v>
      </c>
      <c r="CF42" s="1">
        <v>1</v>
      </c>
      <c r="CG42" s="2" t="s">
        <v>174</v>
      </c>
      <c r="CH42" s="2" t="s">
        <v>175</v>
      </c>
      <c r="CI42" s="1">
        <v>1074.25</v>
      </c>
      <c r="CJ42" s="3">
        <v>0.221</v>
      </c>
      <c r="CK42" s="1">
        <v>4.8608597285067869</v>
      </c>
      <c r="CL42" s="18" t="s">
        <v>14</v>
      </c>
    </row>
    <row r="43" spans="1:90" x14ac:dyDescent="0.2">
      <c r="A43" s="16">
        <v>24</v>
      </c>
      <c r="B43" s="21" t="s">
        <v>367</v>
      </c>
      <c r="C43" s="30">
        <v>1577.52</v>
      </c>
      <c r="D43" s="32">
        <v>3.1979748739919738</v>
      </c>
      <c r="E43" s="30">
        <v>607</v>
      </c>
      <c r="F43" s="32">
        <v>2.7831886910752575</v>
      </c>
      <c r="G43" s="32" t="s">
        <v>1</v>
      </c>
      <c r="H43" s="32" t="s">
        <v>1</v>
      </c>
      <c r="I43" s="32" t="s">
        <v>372</v>
      </c>
      <c r="J43" s="14" t="s">
        <v>3</v>
      </c>
      <c r="K43" s="14" t="s">
        <v>75</v>
      </c>
      <c r="L43" s="14" t="s">
        <v>76</v>
      </c>
      <c r="M43" s="27">
        <v>2474.89</v>
      </c>
      <c r="N43" s="27">
        <v>269.39999999999998</v>
      </c>
      <c r="O43" s="28">
        <v>9.1866740905716409</v>
      </c>
      <c r="P43" s="30">
        <v>338.8888</v>
      </c>
      <c r="Q43" s="30">
        <v>48.496400000000001</v>
      </c>
      <c r="R43" s="30">
        <v>267.74282842999997</v>
      </c>
      <c r="T43" s="27">
        <v>6.1284000000000001</v>
      </c>
      <c r="U43" s="27">
        <v>7.3026</v>
      </c>
      <c r="V43" s="27">
        <v>4.6260000000000003</v>
      </c>
      <c r="W43" s="27">
        <v>9.36</v>
      </c>
      <c r="X43" s="27">
        <v>6.8766999999999996</v>
      </c>
      <c r="Y43" s="27">
        <v>14.439500000000001</v>
      </c>
      <c r="Z43" s="27">
        <v>21.74</v>
      </c>
      <c r="AA43" s="27">
        <v>13.100199999999999</v>
      </c>
      <c r="AB43" s="27">
        <v>16.443300000000001</v>
      </c>
      <c r="AC43" s="27">
        <v>27.5397</v>
      </c>
      <c r="AD43" s="27">
        <v>11.928599999999999</v>
      </c>
      <c r="AE43" s="27">
        <v>39.468299999999999</v>
      </c>
      <c r="AH43" s="34"/>
      <c r="AI43" s="34"/>
      <c r="AJ43" s="24">
        <v>43623.943299999999</v>
      </c>
      <c r="AK43" s="24">
        <v>43623.943299999999</v>
      </c>
      <c r="AL43" s="1">
        <v>1</v>
      </c>
      <c r="AM43" s="1">
        <v>14591296.293299999</v>
      </c>
      <c r="AN43" s="1">
        <v>0.75</v>
      </c>
      <c r="AO43" s="1" t="s">
        <v>77</v>
      </c>
      <c r="AP43" s="32">
        <v>0.32120661700908121</v>
      </c>
      <c r="AQ43" s="53">
        <v>0.32120661700908121</v>
      </c>
      <c r="AR43" s="53">
        <v>0.32544132638106021</v>
      </c>
      <c r="AS43" s="1">
        <v>14.591296300000002</v>
      </c>
      <c r="AT43" s="1">
        <v>43.623940000000005</v>
      </c>
      <c r="AU43" s="1">
        <v>0.33888879309999997</v>
      </c>
      <c r="AV43" s="1">
        <v>2474.89</v>
      </c>
      <c r="AW43" s="1">
        <v>269.39999999999998</v>
      </c>
      <c r="AX43" s="1">
        <v>0.10885332277394147</v>
      </c>
      <c r="AY43" s="1" t="s">
        <v>77</v>
      </c>
      <c r="AZ43" s="32" t="s">
        <v>7</v>
      </c>
      <c r="BA43" s="32">
        <v>39.468299999999999</v>
      </c>
      <c r="BB43" s="32">
        <v>48.496400000000001</v>
      </c>
      <c r="BC43" s="32">
        <v>299.4205</v>
      </c>
      <c r="BD43" s="3">
        <v>0</v>
      </c>
      <c r="BE43" s="3" t="s">
        <v>77</v>
      </c>
      <c r="BF43" s="1">
        <v>0</v>
      </c>
      <c r="BG43" s="1">
        <v>1</v>
      </c>
      <c r="BH43" s="1">
        <v>1</v>
      </c>
      <c r="BI43" s="14" t="s">
        <v>23</v>
      </c>
      <c r="BJ43" s="1"/>
      <c r="BK43" s="1"/>
      <c r="BL43" s="1"/>
      <c r="BM43" s="3"/>
      <c r="BN43" s="3"/>
      <c r="BO43" s="3" t="s">
        <v>77</v>
      </c>
      <c r="BP43" s="3">
        <v>0.74422376897672637</v>
      </c>
      <c r="BQ43" s="1">
        <v>250.92410000000001</v>
      </c>
      <c r="BR43" s="1">
        <v>0.74043196470346617</v>
      </c>
      <c r="BS43" s="1">
        <v>0.14310416868306064</v>
      </c>
      <c r="BT43" s="1">
        <v>6.4150836498580055E-2</v>
      </c>
      <c r="BU43" s="1">
        <v>4.8521225841633008E-2</v>
      </c>
      <c r="BV43" s="1">
        <v>0</v>
      </c>
      <c r="BW43" s="1">
        <v>0</v>
      </c>
      <c r="BX43" s="1">
        <v>0</v>
      </c>
      <c r="BY43" s="3">
        <v>0.8873279376597869</v>
      </c>
      <c r="BZ43" s="3" t="s">
        <v>77</v>
      </c>
      <c r="CA43" s="3">
        <v>0.14310416868306064</v>
      </c>
      <c r="CB43" s="1" t="s">
        <v>9</v>
      </c>
      <c r="CC43" s="1"/>
      <c r="CD43" s="2" t="s">
        <v>10</v>
      </c>
      <c r="CE43" s="1">
        <v>0</v>
      </c>
      <c r="CF43" s="1">
        <v>1</v>
      </c>
      <c r="CG43" s="2" t="s">
        <v>76</v>
      </c>
      <c r="CH43" s="2" t="s">
        <v>77</v>
      </c>
      <c r="CI43" s="1">
        <v>4949.78</v>
      </c>
      <c r="CJ43" s="3">
        <v>0.53879999999999995</v>
      </c>
      <c r="CK43" s="1">
        <v>9.1866740905716409</v>
      </c>
      <c r="CL43" s="18" t="s">
        <v>74</v>
      </c>
    </row>
    <row r="44" spans="1:90" x14ac:dyDescent="0.2">
      <c r="A44" s="16">
        <v>83</v>
      </c>
      <c r="B44" s="21" t="s">
        <v>367</v>
      </c>
      <c r="C44" s="30">
        <v>1577.52</v>
      </c>
      <c r="D44" s="32">
        <v>3.1979748739919738</v>
      </c>
      <c r="E44" s="30">
        <v>607</v>
      </c>
      <c r="F44" s="32">
        <v>2.7831886910752575</v>
      </c>
      <c r="G44" s="32" t="s">
        <v>238</v>
      </c>
      <c r="H44" s="32" t="s">
        <v>184</v>
      </c>
      <c r="I44" s="32" t="s">
        <v>373</v>
      </c>
      <c r="J44" s="14" t="s">
        <v>3</v>
      </c>
      <c r="K44" s="14" t="s">
        <v>239</v>
      </c>
      <c r="L44" s="14" t="s">
        <v>382</v>
      </c>
      <c r="M44" s="27">
        <v>3186.2166499999998</v>
      </c>
      <c r="N44" s="27">
        <v>264.36650000000003</v>
      </c>
      <c r="O44" s="28">
        <v>12.052270805869879</v>
      </c>
      <c r="P44" s="30">
        <v>245.68209999999999</v>
      </c>
      <c r="T44" s="27">
        <v>19.668299999999999</v>
      </c>
      <c r="U44" s="27">
        <v>4.6016000000000004</v>
      </c>
      <c r="V44" s="27">
        <v>5.2506000000000004</v>
      </c>
      <c r="W44" s="27">
        <v>5.8967000000000001</v>
      </c>
      <c r="X44" s="27">
        <v>6.5033000000000003</v>
      </c>
      <c r="Y44" s="27">
        <v>42.818399999999997</v>
      </c>
      <c r="Z44" s="27">
        <v>47.416699999999999</v>
      </c>
      <c r="AA44" s="27">
        <v>17.747699999999998</v>
      </c>
      <c r="AB44" s="27">
        <v>23</v>
      </c>
      <c r="AC44" s="27">
        <v>60.566200000000002</v>
      </c>
      <c r="AD44" s="27">
        <v>9.8522999999999996</v>
      </c>
      <c r="AE44" s="27">
        <v>70.418400000000005</v>
      </c>
      <c r="AH44" s="34"/>
      <c r="AI44" s="34"/>
      <c r="AJ44" s="24">
        <v>4654.5667000000003</v>
      </c>
      <c r="AK44" s="24"/>
      <c r="AL44" s="1"/>
      <c r="AM44" s="1">
        <v>1142839.7433</v>
      </c>
      <c r="AN44" s="1"/>
      <c r="AO44" s="1" t="s">
        <v>241</v>
      </c>
      <c r="AP44" s="32">
        <v>0.33772058780789838</v>
      </c>
      <c r="AQ44" s="53">
        <v>0.33772058780789838</v>
      </c>
      <c r="AR44" s="53"/>
      <c r="AS44" s="1">
        <v>1.1428397399999999</v>
      </c>
      <c r="AT44" s="1"/>
      <c r="AU44" s="1">
        <v>0.24568213760000002</v>
      </c>
      <c r="AV44" s="1">
        <v>3186.2166499999998</v>
      </c>
      <c r="AW44" s="1">
        <v>264.36650000000003</v>
      </c>
      <c r="AX44" s="1">
        <v>8.2971915924172968E-2</v>
      </c>
      <c r="AY44" s="1" t="s">
        <v>241</v>
      </c>
      <c r="AZ44" s="32" t="s">
        <v>190</v>
      </c>
      <c r="BA44" s="32">
        <v>70.418400000000005</v>
      </c>
      <c r="BB44" s="32">
        <v>0</v>
      </c>
      <c r="BC44" s="32">
        <v>175.2654</v>
      </c>
      <c r="BD44" s="3">
        <v>0</v>
      </c>
      <c r="BE44" s="3" t="s">
        <v>241</v>
      </c>
      <c r="BF44" s="1">
        <v>0</v>
      </c>
      <c r="BG44" s="1">
        <v>0</v>
      </c>
      <c r="BH44" s="1">
        <v>1</v>
      </c>
      <c r="BI44" s="14" t="s">
        <v>23</v>
      </c>
      <c r="BJ44" s="1"/>
      <c r="BK44" s="1"/>
      <c r="BL44" s="1"/>
      <c r="BM44" s="3"/>
      <c r="BN44" s="3"/>
      <c r="BO44" s="3" t="s">
        <v>241</v>
      </c>
      <c r="BP44" s="3">
        <v>0.71338286346461544</v>
      </c>
      <c r="BQ44" s="1">
        <v>175.26369999999997</v>
      </c>
      <c r="BR44" s="1">
        <v>0.71337594395358872</v>
      </c>
      <c r="BS44" s="1">
        <v>0</v>
      </c>
      <c r="BT44" s="1">
        <v>0.19300022264544303</v>
      </c>
      <c r="BU44" s="1">
        <v>9.3616913889941519E-2</v>
      </c>
      <c r="BV44" s="1">
        <v>0</v>
      </c>
      <c r="BW44" s="1">
        <v>0</v>
      </c>
      <c r="BX44" s="1">
        <v>0</v>
      </c>
      <c r="BY44" s="3">
        <v>0.71338286346461544</v>
      </c>
      <c r="BZ44" s="3" t="s">
        <v>241</v>
      </c>
      <c r="CA44" s="3">
        <v>0</v>
      </c>
      <c r="CB44" s="1" t="s">
        <v>34</v>
      </c>
      <c r="CC44" s="1"/>
      <c r="CD44" s="2" t="s">
        <v>35</v>
      </c>
      <c r="CE44" s="1">
        <v>0</v>
      </c>
      <c r="CF44" s="1">
        <v>1</v>
      </c>
      <c r="CG44" s="2" t="s">
        <v>240</v>
      </c>
      <c r="CH44" s="2" t="s">
        <v>241</v>
      </c>
      <c r="CI44" s="1">
        <v>6372.4332999999997</v>
      </c>
      <c r="CJ44" s="3">
        <v>0.52873300000000001</v>
      </c>
      <c r="CK44" s="1">
        <v>12.052270805869879</v>
      </c>
      <c r="CL44" s="18" t="s">
        <v>74</v>
      </c>
    </row>
    <row r="45" spans="1:90" x14ac:dyDescent="0.2">
      <c r="A45" s="16">
        <v>86</v>
      </c>
      <c r="B45" s="21" t="s">
        <v>367</v>
      </c>
      <c r="C45" s="30">
        <v>1577.52</v>
      </c>
      <c r="D45" s="32">
        <v>3.1979748739919738</v>
      </c>
      <c r="E45" s="30">
        <v>607</v>
      </c>
      <c r="F45" s="32">
        <v>2.7831886910752575</v>
      </c>
      <c r="G45" s="32" t="s">
        <v>238</v>
      </c>
      <c r="H45" s="32" t="s">
        <v>184</v>
      </c>
      <c r="I45" s="32" t="s">
        <v>373</v>
      </c>
      <c r="J45" s="14" t="s">
        <v>3</v>
      </c>
      <c r="K45" s="14" t="s">
        <v>239</v>
      </c>
      <c r="L45" s="14" t="s">
        <v>381</v>
      </c>
      <c r="M45" s="27">
        <v>2315.15</v>
      </c>
      <c r="N45" s="27">
        <v>230.05</v>
      </c>
      <c r="O45" s="28">
        <v>10.063681808302542</v>
      </c>
      <c r="P45" s="30">
        <v>230.27330000000001</v>
      </c>
      <c r="T45" s="27">
        <v>17.444700000000001</v>
      </c>
      <c r="U45" s="27">
        <v>7.0125000000000002</v>
      </c>
      <c r="V45" s="27">
        <v>6.2332999999999998</v>
      </c>
      <c r="W45" s="27">
        <v>8.4867000000000008</v>
      </c>
      <c r="X45" s="27">
        <v>7.3632999999999997</v>
      </c>
      <c r="Y45" s="27">
        <v>24.297799999999999</v>
      </c>
      <c r="Z45" s="27">
        <v>31.313300000000002</v>
      </c>
      <c r="AA45" s="27">
        <v>12.664400000000001</v>
      </c>
      <c r="AB45" s="27">
        <v>18.899999999999999</v>
      </c>
      <c r="AC45" s="27">
        <v>36.962200000000003</v>
      </c>
      <c r="AD45" s="27">
        <v>13.245900000000001</v>
      </c>
      <c r="AE45" s="27">
        <v>50.208100000000002</v>
      </c>
      <c r="AH45" s="34"/>
      <c r="AI45" s="34"/>
      <c r="AJ45" s="24">
        <v>5069.5766999999996</v>
      </c>
      <c r="AK45" s="24"/>
      <c r="AL45" s="1"/>
      <c r="AM45" s="1">
        <v>1156733.7649999999</v>
      </c>
      <c r="AN45" s="1"/>
      <c r="AO45" s="1" t="s">
        <v>247</v>
      </c>
      <c r="AP45" s="32">
        <v>0.43151868443981906</v>
      </c>
      <c r="AQ45" s="53">
        <v>0.43151868443981906</v>
      </c>
      <c r="AR45" s="53"/>
      <c r="AS45" s="1">
        <v>1.27829353</v>
      </c>
      <c r="AT45" s="1"/>
      <c r="AU45" s="1">
        <v>0.23027325400000001</v>
      </c>
      <c r="AV45" s="1">
        <v>2315.15</v>
      </c>
      <c r="AW45" s="1">
        <v>230.05</v>
      </c>
      <c r="AX45" s="1">
        <v>9.9367211627756302E-2</v>
      </c>
      <c r="AY45" s="1" t="s">
        <v>247</v>
      </c>
      <c r="AZ45" s="32" t="s">
        <v>190</v>
      </c>
      <c r="BA45" s="32">
        <v>50.208100000000002</v>
      </c>
      <c r="BB45" s="32">
        <v>0</v>
      </c>
      <c r="BC45" s="32">
        <v>180.06</v>
      </c>
      <c r="BD45" s="3">
        <v>0</v>
      </c>
      <c r="BE45" s="3" t="s">
        <v>247</v>
      </c>
      <c r="BF45" s="1">
        <v>0</v>
      </c>
      <c r="BG45" s="1">
        <v>0</v>
      </c>
      <c r="BH45" s="1">
        <v>1</v>
      </c>
      <c r="BI45" s="14" t="s">
        <v>23</v>
      </c>
      <c r="BJ45" s="1"/>
      <c r="BK45" s="1"/>
      <c r="BL45" s="1"/>
      <c r="BM45" s="3"/>
      <c r="BN45" s="3"/>
      <c r="BO45" s="3" t="s">
        <v>247</v>
      </c>
      <c r="BP45" s="3">
        <v>0.78194041601870468</v>
      </c>
      <c r="BQ45" s="1">
        <v>180.0652</v>
      </c>
      <c r="BR45" s="1">
        <v>0.78196299788121337</v>
      </c>
      <c r="BS45" s="1">
        <v>0</v>
      </c>
      <c r="BT45" s="1">
        <v>0.1359831990942936</v>
      </c>
      <c r="BU45" s="1">
        <v>8.2076384887001655E-2</v>
      </c>
      <c r="BV45" s="1">
        <v>0</v>
      </c>
      <c r="BW45" s="1">
        <v>0</v>
      </c>
      <c r="BX45" s="1">
        <v>0</v>
      </c>
      <c r="BY45" s="3">
        <v>0.78194041601870468</v>
      </c>
      <c r="BZ45" s="3" t="s">
        <v>247</v>
      </c>
      <c r="CA45" s="3">
        <v>0</v>
      </c>
      <c r="CB45" s="1" t="s">
        <v>9</v>
      </c>
      <c r="CC45" s="1"/>
      <c r="CD45" s="2" t="s">
        <v>10</v>
      </c>
      <c r="CE45" s="1">
        <v>0</v>
      </c>
      <c r="CF45" s="1">
        <v>1</v>
      </c>
      <c r="CG45" s="2" t="s">
        <v>246</v>
      </c>
      <c r="CH45" s="2" t="s">
        <v>247</v>
      </c>
      <c r="CI45" s="1">
        <v>4630.3</v>
      </c>
      <c r="CJ45" s="3">
        <v>0.46010000000000001</v>
      </c>
      <c r="CK45" s="1">
        <v>10.063681808302542</v>
      </c>
      <c r="CL45" s="18" t="s">
        <v>74</v>
      </c>
    </row>
    <row r="46" spans="1:90" x14ac:dyDescent="0.2">
      <c r="A46" s="16">
        <v>67</v>
      </c>
      <c r="B46" s="21" t="s">
        <v>367</v>
      </c>
      <c r="C46" s="30">
        <v>1577.52</v>
      </c>
      <c r="D46" s="32">
        <v>3.1979748739919738</v>
      </c>
      <c r="E46" s="30">
        <v>607</v>
      </c>
      <c r="F46" s="32">
        <v>2.7831886910752575</v>
      </c>
      <c r="G46" s="32" t="s">
        <v>183</v>
      </c>
      <c r="H46" s="32" t="s">
        <v>184</v>
      </c>
      <c r="I46" s="32" t="s">
        <v>373</v>
      </c>
      <c r="J46" s="14" t="s">
        <v>3</v>
      </c>
      <c r="K46" s="14" t="s">
        <v>194</v>
      </c>
      <c r="L46" s="14" t="s">
        <v>195</v>
      </c>
      <c r="M46" s="27">
        <v>115.43</v>
      </c>
      <c r="N46" s="27">
        <v>2.1</v>
      </c>
      <c r="O46" s="28">
        <v>54.966666666666669</v>
      </c>
      <c r="P46" s="30">
        <v>93.332700000000003</v>
      </c>
      <c r="T46" s="27">
        <v>3.5497999999999998</v>
      </c>
      <c r="V46" s="27">
        <v>1.8582000000000001</v>
      </c>
      <c r="W46" s="27">
        <v>2.56</v>
      </c>
      <c r="X46" s="27">
        <v>2.4900000000000002</v>
      </c>
      <c r="Y46" s="27">
        <v>17.6645</v>
      </c>
      <c r="Z46" s="27">
        <v>19.309999999999999</v>
      </c>
      <c r="AA46" s="27">
        <v>12.880599999999999</v>
      </c>
      <c r="AB46" s="27">
        <v>14.815</v>
      </c>
      <c r="AC46" s="27">
        <v>30.545100000000001</v>
      </c>
      <c r="AD46" s="27">
        <v>1.9851000000000001</v>
      </c>
      <c r="AE46" s="27">
        <v>33.426000000000002</v>
      </c>
      <c r="AH46" s="34"/>
      <c r="AI46" s="34"/>
      <c r="AJ46" s="24">
        <v>5658.58</v>
      </c>
      <c r="AK46" s="24"/>
      <c r="AL46" s="1"/>
      <c r="AM46" s="1">
        <v>531313.42000000004</v>
      </c>
      <c r="AN46" s="1"/>
      <c r="AO46" s="1" t="s">
        <v>196</v>
      </c>
      <c r="AP46" s="32">
        <v>0.19492468740348018</v>
      </c>
      <c r="AQ46" s="53">
        <v>0.19492468740348018</v>
      </c>
      <c r="AR46" s="53"/>
      <c r="AS46" s="1">
        <v>0.53131342000000004</v>
      </c>
      <c r="AT46" s="1"/>
      <c r="AU46" s="1">
        <v>9.3332683459999996E-2</v>
      </c>
      <c r="AV46" s="1">
        <v>115.43</v>
      </c>
      <c r="AW46" s="1">
        <v>2.1</v>
      </c>
      <c r="AX46" s="1">
        <v>1.8192844147968464E-2</v>
      </c>
      <c r="AY46" s="1" t="s">
        <v>196</v>
      </c>
      <c r="AZ46" s="32" t="s">
        <v>190</v>
      </c>
      <c r="BA46" s="32">
        <v>33.426000000000002</v>
      </c>
      <c r="BB46" s="32">
        <v>0</v>
      </c>
      <c r="BC46" s="32">
        <v>59.207700000000003</v>
      </c>
      <c r="BD46" s="3">
        <v>0</v>
      </c>
      <c r="BE46" s="3" t="s">
        <v>196</v>
      </c>
      <c r="BF46" s="1">
        <v>0</v>
      </c>
      <c r="BG46" s="1">
        <v>0</v>
      </c>
      <c r="BH46" s="1">
        <v>1</v>
      </c>
      <c r="BI46" s="14" t="s">
        <v>23</v>
      </c>
      <c r="BJ46" s="1"/>
      <c r="BK46" s="1"/>
      <c r="BL46" s="1"/>
      <c r="BM46" s="3"/>
      <c r="BN46" s="3"/>
      <c r="BO46" s="3" t="s">
        <v>196</v>
      </c>
      <c r="BP46" s="3">
        <v>0.63437251895637869</v>
      </c>
      <c r="BQ46" s="1">
        <v>59.906700000000001</v>
      </c>
      <c r="BR46" s="1">
        <v>0.64186185549116226</v>
      </c>
      <c r="BS46" s="1">
        <v>0</v>
      </c>
      <c r="BT46" s="1">
        <v>0.20689426106820008</v>
      </c>
      <c r="BU46" s="1">
        <v>0.15873321997542125</v>
      </c>
      <c r="BV46" s="1">
        <v>0</v>
      </c>
      <c r="BW46" s="1">
        <v>0</v>
      </c>
      <c r="BX46" s="1">
        <v>0</v>
      </c>
      <c r="BY46" s="3">
        <v>0.63437251895637869</v>
      </c>
      <c r="BZ46" s="3" t="s">
        <v>196</v>
      </c>
      <c r="CA46" s="3">
        <v>0</v>
      </c>
      <c r="CB46" s="1" t="s">
        <v>9</v>
      </c>
      <c r="CC46" s="1"/>
      <c r="CD46" s="2" t="s">
        <v>10</v>
      </c>
      <c r="CE46" s="1">
        <v>0</v>
      </c>
      <c r="CF46" s="1">
        <v>1</v>
      </c>
      <c r="CG46" s="2" t="s">
        <v>195</v>
      </c>
      <c r="CH46" s="2" t="s">
        <v>196</v>
      </c>
      <c r="CI46" s="1">
        <v>230.86</v>
      </c>
      <c r="CJ46" s="3">
        <v>4.1999999999999997E-3</v>
      </c>
      <c r="CK46" s="1">
        <v>54.966666666666669</v>
      </c>
      <c r="CL46" s="18" t="s">
        <v>74</v>
      </c>
    </row>
    <row r="47" spans="1:90" x14ac:dyDescent="0.2">
      <c r="A47" s="16">
        <v>73</v>
      </c>
      <c r="B47" s="21" t="s">
        <v>367</v>
      </c>
      <c r="C47" s="30">
        <v>1577.52</v>
      </c>
      <c r="D47" s="32">
        <v>3.1979748739919738</v>
      </c>
      <c r="E47" s="30">
        <v>607</v>
      </c>
      <c r="F47" s="32">
        <v>2.7831886910752575</v>
      </c>
      <c r="G47" s="32" t="s">
        <v>183</v>
      </c>
      <c r="H47" s="32" t="s">
        <v>184</v>
      </c>
      <c r="I47" s="32" t="s">
        <v>373</v>
      </c>
      <c r="J47" s="14" t="s">
        <v>3</v>
      </c>
      <c r="K47" s="14" t="s">
        <v>211</v>
      </c>
      <c r="L47" s="14" t="s">
        <v>395</v>
      </c>
      <c r="M47" s="27">
        <v>111.955</v>
      </c>
      <c r="N47" s="27">
        <v>2.2749999999999999</v>
      </c>
      <c r="O47" s="28">
        <v>49.21098901098901</v>
      </c>
      <c r="P47" s="30">
        <v>79.045500000000004</v>
      </c>
      <c r="T47" s="27">
        <v>4.2264999999999997</v>
      </c>
      <c r="U47" s="27">
        <v>1.1972</v>
      </c>
      <c r="V47" s="27">
        <v>1.6667000000000001</v>
      </c>
      <c r="W47" s="27">
        <v>2.085</v>
      </c>
      <c r="X47" s="27">
        <v>2.4350000000000001</v>
      </c>
      <c r="Y47" s="27">
        <v>15.4826</v>
      </c>
      <c r="Z47" s="27">
        <v>17.079999999999998</v>
      </c>
      <c r="AA47" s="27">
        <v>12.769399999999999</v>
      </c>
      <c r="AB47" s="27">
        <v>14.74</v>
      </c>
      <c r="AC47" s="27">
        <v>28.251999999999999</v>
      </c>
      <c r="AD47" s="27">
        <v>2.4592000000000001</v>
      </c>
      <c r="AE47" s="27">
        <v>21.546500000000002</v>
      </c>
      <c r="AH47" s="34"/>
      <c r="AI47" s="34"/>
      <c r="AJ47" s="24"/>
      <c r="AK47" s="24"/>
      <c r="AL47" s="1"/>
      <c r="AM47" s="1">
        <v>350303.01500000001</v>
      </c>
      <c r="AN47" s="1"/>
      <c r="AO47" s="1" t="s">
        <v>213</v>
      </c>
      <c r="AP47" s="32">
        <v>0.25707567021190048</v>
      </c>
      <c r="AQ47" s="53">
        <v>0.25707567021190048</v>
      </c>
      <c r="AR47" s="53"/>
      <c r="AS47" s="1">
        <v>0.35030302000000002</v>
      </c>
      <c r="AT47" s="1"/>
      <c r="AU47" s="1">
        <v>7.9045459789999994E-2</v>
      </c>
      <c r="AV47" s="1">
        <v>111.955</v>
      </c>
      <c r="AW47" s="1">
        <v>2.2749999999999999</v>
      </c>
      <c r="AX47" s="1">
        <v>2.0320664552722075E-2</v>
      </c>
      <c r="AY47" s="1" t="s">
        <v>213</v>
      </c>
      <c r="AZ47" s="32" t="s">
        <v>190</v>
      </c>
      <c r="BA47" s="32">
        <v>21.546500000000002</v>
      </c>
      <c r="BB47" s="32">
        <v>0</v>
      </c>
      <c r="BC47" s="32">
        <v>47.225500000000004</v>
      </c>
      <c r="BD47" s="3">
        <v>0</v>
      </c>
      <c r="BE47" s="3" t="s">
        <v>213</v>
      </c>
      <c r="BF47" s="1">
        <v>0</v>
      </c>
      <c r="BG47" s="1">
        <v>0</v>
      </c>
      <c r="BH47" s="1">
        <v>1</v>
      </c>
      <c r="BI47" s="14" t="s">
        <v>23</v>
      </c>
      <c r="BJ47" s="1"/>
      <c r="BK47" s="1"/>
      <c r="BL47" s="1"/>
      <c r="BM47" s="3"/>
      <c r="BN47" s="3"/>
      <c r="BO47" s="3" t="s">
        <v>213</v>
      </c>
      <c r="BP47" s="3">
        <v>0.59744703999595172</v>
      </c>
      <c r="BQ47" s="1">
        <v>57.499000000000002</v>
      </c>
      <c r="BR47" s="1">
        <v>0.72741648797211733</v>
      </c>
      <c r="BS47" s="1">
        <v>0</v>
      </c>
      <c r="BT47" s="1">
        <v>0.21607808161122388</v>
      </c>
      <c r="BU47" s="1">
        <v>0.18647487839282437</v>
      </c>
      <c r="BV47" s="1">
        <v>0</v>
      </c>
      <c r="BW47" s="1">
        <v>0</v>
      </c>
      <c r="BX47" s="1">
        <v>0</v>
      </c>
      <c r="BY47" s="3">
        <v>0.59744703999595172</v>
      </c>
      <c r="BZ47" s="3" t="s">
        <v>213</v>
      </c>
      <c r="CA47" s="3">
        <v>0</v>
      </c>
      <c r="CB47" s="1" t="s">
        <v>9</v>
      </c>
      <c r="CC47" s="1"/>
      <c r="CD47" s="2" t="s">
        <v>10</v>
      </c>
      <c r="CE47" s="1">
        <v>0</v>
      </c>
      <c r="CF47" s="1">
        <v>1</v>
      </c>
      <c r="CG47" s="2" t="s">
        <v>212</v>
      </c>
      <c r="CH47" s="2" t="s">
        <v>213</v>
      </c>
      <c r="CI47" s="1">
        <v>223.91</v>
      </c>
      <c r="CJ47" s="3">
        <v>4.5500000000000002E-3</v>
      </c>
      <c r="CK47" s="1">
        <v>49.21098901098901</v>
      </c>
      <c r="CL47" s="18" t="s">
        <v>74</v>
      </c>
    </row>
    <row r="48" spans="1:90" x14ac:dyDescent="0.2">
      <c r="A48" s="16">
        <v>57</v>
      </c>
      <c r="B48" s="21" t="s">
        <v>367</v>
      </c>
      <c r="C48" s="30">
        <v>1577.52</v>
      </c>
      <c r="D48" s="32">
        <v>3.1979748739919738</v>
      </c>
      <c r="E48" s="30">
        <v>607</v>
      </c>
      <c r="F48" s="32">
        <v>2.7831886910752575</v>
      </c>
      <c r="G48" s="32" t="s">
        <v>94</v>
      </c>
      <c r="H48" s="32" t="s">
        <v>94</v>
      </c>
      <c r="I48" s="32" t="s">
        <v>372</v>
      </c>
      <c r="J48" s="14" t="s">
        <v>3</v>
      </c>
      <c r="K48" s="14" t="s">
        <v>159</v>
      </c>
      <c r="L48" s="14" t="s">
        <v>160</v>
      </c>
      <c r="M48" s="27">
        <v>2440.0374999999999</v>
      </c>
      <c r="N48" s="27">
        <v>310.85000000000002</v>
      </c>
      <c r="O48" s="28">
        <v>7.8495657069326032</v>
      </c>
      <c r="P48" s="30">
        <v>310.17849999999999</v>
      </c>
      <c r="Q48" s="30">
        <v>54.7592</v>
      </c>
      <c r="R48" s="30">
        <v>226.17649493000002</v>
      </c>
      <c r="T48" s="27">
        <v>17.877199999999998</v>
      </c>
      <c r="U48" s="27">
        <v>6.9036</v>
      </c>
      <c r="V48" s="27">
        <v>4.8526999999999996</v>
      </c>
      <c r="W48" s="27">
        <v>7.55</v>
      </c>
      <c r="X48" s="27">
        <v>6.0049999999999999</v>
      </c>
      <c r="Y48" s="27">
        <v>17.578600000000002</v>
      </c>
      <c r="Z48" s="27">
        <v>24.484999999999999</v>
      </c>
      <c r="AA48" s="27">
        <v>17.593800000000002</v>
      </c>
      <c r="AB48" s="27">
        <v>22.445</v>
      </c>
      <c r="AC48" s="27">
        <v>35.1723</v>
      </c>
      <c r="AD48" s="27">
        <v>11.7563</v>
      </c>
      <c r="AE48" s="27">
        <v>46.928600000000003</v>
      </c>
      <c r="AH48" s="34">
        <v>29.625</v>
      </c>
      <c r="AI48" s="34">
        <v>24.585000000000001</v>
      </c>
      <c r="AJ48" s="24">
        <v>33380.345000000001</v>
      </c>
      <c r="AK48" s="24">
        <v>33380.345000000001</v>
      </c>
      <c r="AL48" s="1">
        <v>1</v>
      </c>
      <c r="AM48" s="1">
        <v>10315614.060000001</v>
      </c>
      <c r="AN48" s="1">
        <v>0</v>
      </c>
      <c r="AO48" s="1" t="s">
        <v>161</v>
      </c>
      <c r="AP48" s="32">
        <v>0.41071699097348024</v>
      </c>
      <c r="AQ48" s="53">
        <v>0.41071699097348024</v>
      </c>
      <c r="AR48" s="53">
        <v>0.41223991633422724</v>
      </c>
      <c r="AS48" s="1">
        <v>10.31561406</v>
      </c>
      <c r="AT48" s="1">
        <v>33.380339999999997</v>
      </c>
      <c r="AU48" s="1">
        <v>0.31017850700000005</v>
      </c>
      <c r="AV48" s="1">
        <v>2440.0374999999999</v>
      </c>
      <c r="AW48" s="1">
        <v>310.85000000000002</v>
      </c>
      <c r="AX48" s="1">
        <v>0.1273955830596866</v>
      </c>
      <c r="AY48" s="1" t="s">
        <v>161</v>
      </c>
      <c r="AZ48" s="32" t="s">
        <v>7</v>
      </c>
      <c r="BA48" s="32">
        <v>46.928600000000003</v>
      </c>
      <c r="BB48" s="32">
        <v>54.7592</v>
      </c>
      <c r="BC48" s="32">
        <v>263.24989999999997</v>
      </c>
      <c r="BD48" s="3">
        <v>0</v>
      </c>
      <c r="BE48" s="3" t="s">
        <v>161</v>
      </c>
      <c r="BF48" s="1">
        <v>0</v>
      </c>
      <c r="BG48" s="1">
        <v>0</v>
      </c>
      <c r="BH48" s="1">
        <v>1</v>
      </c>
      <c r="BI48" s="14" t="s">
        <v>23</v>
      </c>
      <c r="BJ48" s="1"/>
      <c r="BK48" s="1"/>
      <c r="BL48" s="1"/>
      <c r="BM48" s="3"/>
      <c r="BN48" s="3"/>
      <c r="BO48" s="3" t="s">
        <v>161</v>
      </c>
      <c r="BP48" s="3">
        <v>0.67215909548856545</v>
      </c>
      <c r="BQ48" s="1">
        <v>208.49069999999998</v>
      </c>
      <c r="BR48" s="1">
        <v>0.67216360901867789</v>
      </c>
      <c r="BS48" s="1">
        <v>0.17654092724028261</v>
      </c>
      <c r="BT48" s="1">
        <v>7.8938417717540066E-2</v>
      </c>
      <c r="BU48" s="1">
        <v>7.2361559553611871E-2</v>
      </c>
      <c r="BV48" s="1">
        <v>0</v>
      </c>
      <c r="BW48" s="1">
        <v>0</v>
      </c>
      <c r="BX48" s="1">
        <v>0</v>
      </c>
      <c r="BY48" s="3">
        <v>0.84870002272884804</v>
      </c>
      <c r="BZ48" s="3" t="s">
        <v>161</v>
      </c>
      <c r="CA48" s="3">
        <v>0.17654092724028261</v>
      </c>
      <c r="CB48" s="1" t="s">
        <v>9</v>
      </c>
      <c r="CC48" s="1"/>
      <c r="CD48" s="2" t="s">
        <v>10</v>
      </c>
      <c r="CE48" s="1">
        <v>0</v>
      </c>
      <c r="CF48" s="1">
        <v>1</v>
      </c>
      <c r="CG48" s="2" t="s">
        <v>160</v>
      </c>
      <c r="CH48" s="2" t="s">
        <v>161</v>
      </c>
      <c r="CI48" s="1">
        <v>4880.0749999999998</v>
      </c>
      <c r="CJ48" s="3">
        <v>0.62170000000000003</v>
      </c>
      <c r="CK48" s="1">
        <v>7.8495657069326032</v>
      </c>
      <c r="CL48" s="18" t="s">
        <v>74</v>
      </c>
    </row>
    <row r="49" spans="1:90" x14ac:dyDescent="0.2">
      <c r="A49" s="16">
        <v>56</v>
      </c>
      <c r="B49" s="21" t="s">
        <v>356</v>
      </c>
      <c r="C49" s="30">
        <v>1820.75</v>
      </c>
      <c r="D49" s="32">
        <v>3.2602503186263081</v>
      </c>
      <c r="E49" s="30">
        <v>87</v>
      </c>
      <c r="F49" s="32">
        <v>1.9395192526186185</v>
      </c>
      <c r="G49" s="32" t="s">
        <v>94</v>
      </c>
      <c r="H49" s="32" t="s">
        <v>94</v>
      </c>
      <c r="I49" s="32" t="s">
        <v>372</v>
      </c>
      <c r="J49" s="14" t="s">
        <v>3</v>
      </c>
      <c r="K49" s="14" t="s">
        <v>154</v>
      </c>
      <c r="L49" s="14" t="s">
        <v>157</v>
      </c>
      <c r="M49" s="27">
        <v>100.07599999999999</v>
      </c>
      <c r="N49" s="27">
        <v>21.1</v>
      </c>
      <c r="O49" s="28">
        <v>4.7429383886255918</v>
      </c>
      <c r="P49" s="30">
        <v>287.39449999999999</v>
      </c>
      <c r="Q49" s="30">
        <v>84.928299999999993</v>
      </c>
      <c r="R49" s="30">
        <v>134.01667250800003</v>
      </c>
      <c r="T49" s="27">
        <v>12.3415</v>
      </c>
      <c r="U49" s="27">
        <v>7.4695</v>
      </c>
      <c r="V49" s="27">
        <v>3.3940999999999999</v>
      </c>
      <c r="W49" s="27">
        <v>12.3825</v>
      </c>
      <c r="Y49" s="27">
        <v>15.923</v>
      </c>
      <c r="Z49" s="27">
        <v>23.392499999999998</v>
      </c>
      <c r="AA49" s="27">
        <v>9.7004999999999999</v>
      </c>
      <c r="AB49" s="27">
        <v>12.28</v>
      </c>
      <c r="AC49" s="27">
        <v>25.6235</v>
      </c>
      <c r="AD49" s="27">
        <v>10.8636</v>
      </c>
      <c r="AE49" s="27">
        <v>36.487099999999998</v>
      </c>
      <c r="AF49" s="27">
        <v>31.965</v>
      </c>
      <c r="AH49" s="34">
        <v>46.08</v>
      </c>
      <c r="AI49" s="34">
        <v>41.93</v>
      </c>
      <c r="AJ49" s="24">
        <v>2477.2597999999998</v>
      </c>
      <c r="AK49" s="24">
        <v>1559.1904</v>
      </c>
      <c r="AL49" s="1">
        <v>1.6164000000000001</v>
      </c>
      <c r="AM49" s="1">
        <v>709955.76919999998</v>
      </c>
      <c r="AN49" s="1">
        <v>19.5275</v>
      </c>
      <c r="AO49" s="1" t="s">
        <v>158</v>
      </c>
      <c r="AP49" s="32">
        <v>0.46304187114556422</v>
      </c>
      <c r="AQ49" s="53">
        <v>0.73362499221360755</v>
      </c>
      <c r="AR49" s="53">
        <v>0.46304187114556422</v>
      </c>
      <c r="AS49" s="1">
        <v>0.70995576999999999</v>
      </c>
      <c r="AT49" s="1">
        <v>1.5591900000000001</v>
      </c>
      <c r="AU49" s="1">
        <v>0.2873944645</v>
      </c>
      <c r="AV49" s="1">
        <v>100.07599999999999</v>
      </c>
      <c r="AW49" s="1">
        <v>21.1</v>
      </c>
      <c r="AX49" s="1">
        <v>0.21083976178104644</v>
      </c>
      <c r="AY49" s="1" t="s">
        <v>158</v>
      </c>
      <c r="AZ49" s="32" t="s">
        <v>98</v>
      </c>
      <c r="BA49" s="32">
        <v>68.452100000000002</v>
      </c>
      <c r="BB49" s="32">
        <v>84.928299999999993</v>
      </c>
      <c r="BC49" s="32">
        <v>218.94239999999999</v>
      </c>
      <c r="BD49" s="3">
        <v>0</v>
      </c>
      <c r="BE49" s="3" t="s">
        <v>158</v>
      </c>
      <c r="BF49" s="1">
        <v>0</v>
      </c>
      <c r="BG49" s="1">
        <v>1</v>
      </c>
      <c r="BH49" s="1">
        <v>1</v>
      </c>
      <c r="BI49" s="14" t="s">
        <v>23</v>
      </c>
      <c r="BJ49" s="1"/>
      <c r="BK49" s="1"/>
      <c r="BL49" s="1"/>
      <c r="BM49" s="3"/>
      <c r="BN49" s="3"/>
      <c r="BO49" s="3" t="s">
        <v>158</v>
      </c>
      <c r="BP49" s="3">
        <v>0.46914154585421786</v>
      </c>
      <c r="BQ49" s="1">
        <v>134.01409999999998</v>
      </c>
      <c r="BR49" s="1">
        <v>0.46630711443677586</v>
      </c>
      <c r="BS49" s="1">
        <v>0.29551122237899469</v>
      </c>
      <c r="BT49" s="1">
        <v>8.1395085848894114E-2</v>
      </c>
      <c r="BU49" s="1">
        <v>4.2728723061854004E-2</v>
      </c>
      <c r="BV49" s="1">
        <v>0.11122342285603935</v>
      </c>
      <c r="BW49" s="1">
        <v>0</v>
      </c>
      <c r="BX49" s="1">
        <v>0</v>
      </c>
      <c r="BY49" s="3">
        <v>0.87587619108925185</v>
      </c>
      <c r="BZ49" s="3" t="s">
        <v>158</v>
      </c>
      <c r="CA49" s="3">
        <v>0.29551122237899469</v>
      </c>
      <c r="CB49" s="1" t="s">
        <v>9</v>
      </c>
      <c r="CC49" s="1"/>
      <c r="CD49" s="2" t="s">
        <v>10</v>
      </c>
      <c r="CE49" s="1">
        <v>0</v>
      </c>
      <c r="CF49" s="1">
        <v>1</v>
      </c>
      <c r="CG49" s="2" t="s">
        <v>157</v>
      </c>
      <c r="CH49" s="2" t="s">
        <v>158</v>
      </c>
      <c r="CI49" s="1">
        <v>200.15199999999999</v>
      </c>
      <c r="CJ49" s="3">
        <v>4.2200000000000001E-2</v>
      </c>
      <c r="CK49" s="1">
        <v>4.7429383886255918</v>
      </c>
      <c r="CL49" s="18" t="s">
        <v>11</v>
      </c>
    </row>
    <row r="50" spans="1:90" x14ac:dyDescent="0.2">
      <c r="A50" s="16">
        <v>13</v>
      </c>
      <c r="B50" s="21" t="s">
        <v>356</v>
      </c>
      <c r="C50" s="30">
        <v>1820.75</v>
      </c>
      <c r="D50" s="32">
        <v>3.2602503186263081</v>
      </c>
      <c r="E50" s="30">
        <v>87</v>
      </c>
      <c r="F50" s="32">
        <v>1.9395192526186185</v>
      </c>
      <c r="G50" s="32" t="s">
        <v>1</v>
      </c>
      <c r="H50" s="32" t="s">
        <v>1</v>
      </c>
      <c r="I50" s="32" t="s">
        <v>372</v>
      </c>
      <c r="J50" s="14" t="s">
        <v>3</v>
      </c>
      <c r="K50" s="14" t="s">
        <v>43</v>
      </c>
      <c r="L50" s="14" t="s">
        <v>384</v>
      </c>
      <c r="M50" s="27">
        <v>2193.6799999999998</v>
      </c>
      <c r="N50" s="27">
        <v>485.46</v>
      </c>
      <c r="O50" s="28">
        <v>4.5187657067523581</v>
      </c>
      <c r="P50" s="30">
        <v>462.83300000000003</v>
      </c>
      <c r="Q50" s="30">
        <v>136.82929999999999</v>
      </c>
      <c r="R50" s="30">
        <v>188.74473682999997</v>
      </c>
      <c r="S50" s="30">
        <v>81.8476</v>
      </c>
      <c r="T50" s="27">
        <v>17.2104</v>
      </c>
      <c r="U50" s="27">
        <v>11.2545</v>
      </c>
      <c r="V50" s="27">
        <v>8.9670000000000005</v>
      </c>
      <c r="W50" s="27">
        <v>14.2967</v>
      </c>
      <c r="X50" s="27">
        <v>11.0733</v>
      </c>
      <c r="Y50" s="27">
        <v>20.296099999999999</v>
      </c>
      <c r="Z50" s="27">
        <v>31.546700000000001</v>
      </c>
      <c r="AA50" s="27">
        <v>14.893800000000001</v>
      </c>
      <c r="AB50" s="27">
        <v>23.863299999999999</v>
      </c>
      <c r="AC50" s="27">
        <v>35.189900000000002</v>
      </c>
      <c r="AD50" s="27">
        <v>20.221499999999999</v>
      </c>
      <c r="AE50" s="27">
        <v>55.4114</v>
      </c>
      <c r="AH50" s="34"/>
      <c r="AI50" s="34"/>
      <c r="AJ50" s="24">
        <v>22872.616699999999</v>
      </c>
      <c r="AK50" s="24">
        <v>22872.616699999999</v>
      </c>
      <c r="AL50" s="1">
        <v>1</v>
      </c>
      <c r="AM50" s="1">
        <v>10697682.8233</v>
      </c>
      <c r="AN50" s="1">
        <v>13.443300000000001</v>
      </c>
      <c r="AO50" s="1" t="s">
        <v>45</v>
      </c>
      <c r="AP50" s="32">
        <v>0.47814089617914518</v>
      </c>
      <c r="AQ50" s="53">
        <v>0.47814089617914518</v>
      </c>
      <c r="AR50" s="53">
        <v>0.47315799577934786</v>
      </c>
      <c r="AS50" s="1">
        <v>10.697682820000001</v>
      </c>
      <c r="AT50" s="1">
        <v>22.872610000000002</v>
      </c>
      <c r="AU50" s="1">
        <v>0.4628329659</v>
      </c>
      <c r="AV50" s="1">
        <v>2193.6799999999998</v>
      </c>
      <c r="AW50" s="1">
        <v>485.46</v>
      </c>
      <c r="AX50" s="1">
        <v>0.22129936909667774</v>
      </c>
      <c r="AY50" s="1" t="s">
        <v>45</v>
      </c>
      <c r="AZ50" s="32" t="s">
        <v>7</v>
      </c>
      <c r="BA50" s="32">
        <v>55.4114</v>
      </c>
      <c r="BB50" s="32">
        <v>218.67689999999999</v>
      </c>
      <c r="BC50" s="32">
        <v>407.42160000000001</v>
      </c>
      <c r="BD50" s="3">
        <v>0</v>
      </c>
      <c r="BE50" s="3" t="s">
        <v>45</v>
      </c>
      <c r="BF50" s="1">
        <v>0</v>
      </c>
      <c r="BG50" s="1">
        <v>1</v>
      </c>
      <c r="BH50" s="1">
        <v>1</v>
      </c>
      <c r="BI50" s="14" t="s">
        <v>23</v>
      </c>
      <c r="BJ50" s="1"/>
      <c r="BK50" s="1">
        <v>4.76</v>
      </c>
      <c r="BL50" s="1">
        <v>0.52</v>
      </c>
      <c r="BM50" s="3">
        <v>446.19501129999998</v>
      </c>
      <c r="BN50" s="3">
        <v>0.47083456402024859</v>
      </c>
      <c r="BO50" s="3" t="s">
        <v>45</v>
      </c>
      <c r="BP50" s="3">
        <v>0.40780605531584824</v>
      </c>
      <c r="BQ50" s="1">
        <v>188.74470000000002</v>
      </c>
      <c r="BR50" s="1">
        <v>0.40780303046671262</v>
      </c>
      <c r="BS50" s="1">
        <v>0.47247473710820098</v>
      </c>
      <c r="BT50" s="1">
        <v>6.8160005876849741E-2</v>
      </c>
      <c r="BU50" s="1">
        <v>5.1559201699100964E-2</v>
      </c>
      <c r="BV50" s="1">
        <v>0</v>
      </c>
      <c r="BW50" s="1">
        <v>0</v>
      </c>
      <c r="BX50" s="1">
        <v>0</v>
      </c>
      <c r="BY50" s="3">
        <v>0.88028079242404933</v>
      </c>
      <c r="BZ50" s="3" t="s">
        <v>45</v>
      </c>
      <c r="CA50" s="3">
        <v>0.47247473710820098</v>
      </c>
      <c r="CB50" s="1" t="s">
        <v>9</v>
      </c>
      <c r="CC50" s="1"/>
      <c r="CD50" s="2" t="s">
        <v>10</v>
      </c>
      <c r="CE50" s="1">
        <v>0</v>
      </c>
      <c r="CF50" s="1">
        <v>1</v>
      </c>
      <c r="CG50" s="2" t="s">
        <v>44</v>
      </c>
      <c r="CH50" s="2" t="s">
        <v>45</v>
      </c>
      <c r="CI50" s="1">
        <v>4387.3599999999997</v>
      </c>
      <c r="CJ50" s="3">
        <v>0.97092000000000001</v>
      </c>
      <c r="CK50" s="1">
        <v>4.5187657067523581</v>
      </c>
      <c r="CL50" s="18" t="s">
        <v>11</v>
      </c>
    </row>
    <row r="51" spans="1:90" x14ac:dyDescent="0.2">
      <c r="A51" s="16">
        <v>92</v>
      </c>
      <c r="B51" s="21" t="s">
        <v>356</v>
      </c>
      <c r="C51" s="30">
        <v>1820.75</v>
      </c>
      <c r="D51" s="32">
        <v>3.2602503186263081</v>
      </c>
      <c r="E51" s="30">
        <v>87</v>
      </c>
      <c r="F51" s="32">
        <v>1.9395192526186185</v>
      </c>
      <c r="G51" s="32" t="s">
        <v>238</v>
      </c>
      <c r="H51" s="32" t="s">
        <v>184</v>
      </c>
      <c r="I51" s="32" t="s">
        <v>373</v>
      </c>
      <c r="J51" s="14" t="s">
        <v>3</v>
      </c>
      <c r="K51" s="14" t="s">
        <v>262</v>
      </c>
      <c r="L51" s="14" t="s">
        <v>263</v>
      </c>
      <c r="M51" s="27">
        <v>1053.4783500000001</v>
      </c>
      <c r="N51" s="27">
        <v>463.07</v>
      </c>
      <c r="O51" s="28">
        <v>2.2749872589457318</v>
      </c>
      <c r="P51" s="30">
        <v>725.08069999999998</v>
      </c>
      <c r="T51" s="27">
        <v>21.841899999999999</v>
      </c>
      <c r="V51" s="27">
        <v>2.1518999999999999</v>
      </c>
      <c r="X51" s="27">
        <v>9.7974999999999994</v>
      </c>
      <c r="Z51" s="27">
        <v>16.47</v>
      </c>
      <c r="AA51" s="27">
        <v>14.317600000000001</v>
      </c>
      <c r="AB51" s="27">
        <v>16.47</v>
      </c>
      <c r="AC51" s="27">
        <v>28.635100000000001</v>
      </c>
      <c r="AD51" s="27">
        <v>4.3038999999999996</v>
      </c>
      <c r="AE51" s="27">
        <v>32.939</v>
      </c>
      <c r="AH51" s="34"/>
      <c r="AI51" s="34"/>
      <c r="AJ51" s="24">
        <v>1884.2125000000001</v>
      </c>
      <c r="AK51" s="24">
        <v>1884.2125000000001</v>
      </c>
      <c r="AL51" s="1">
        <v>1</v>
      </c>
      <c r="AM51" s="1">
        <v>1440987.105</v>
      </c>
      <c r="AN51" s="1"/>
      <c r="AO51" s="1" t="s">
        <v>264</v>
      </c>
      <c r="AP51" s="32">
        <v>0.60622676300047817</v>
      </c>
      <c r="AQ51" s="53">
        <v>0.60622676300047817</v>
      </c>
      <c r="AR51" s="53"/>
      <c r="AS51" s="1">
        <v>1.4409871000000001</v>
      </c>
      <c r="AT51" s="1">
        <v>1.8842099999999999</v>
      </c>
      <c r="AU51" s="1">
        <v>0.72508000000000006</v>
      </c>
      <c r="AV51" s="1">
        <v>1053.4783500000001</v>
      </c>
      <c r="AW51" s="1">
        <v>463.07</v>
      </c>
      <c r="AX51" s="1">
        <v>0.43956290131638681</v>
      </c>
      <c r="AY51" s="1" t="s">
        <v>264</v>
      </c>
      <c r="AZ51" s="32" t="s">
        <v>251</v>
      </c>
      <c r="BA51" s="32">
        <v>32.939</v>
      </c>
      <c r="BB51" s="32">
        <v>0</v>
      </c>
      <c r="BC51" s="32">
        <v>692.14069999999992</v>
      </c>
      <c r="BD51" s="3">
        <v>264.42</v>
      </c>
      <c r="BE51" s="3" t="s">
        <v>264</v>
      </c>
      <c r="BF51" s="1">
        <v>0</v>
      </c>
      <c r="BG51" s="1">
        <v>1</v>
      </c>
      <c r="BH51" s="1">
        <v>1</v>
      </c>
      <c r="BI51" s="14" t="s">
        <v>8</v>
      </c>
      <c r="BJ51" s="1"/>
      <c r="BK51" s="1"/>
      <c r="BL51" s="1"/>
      <c r="BM51" s="3"/>
      <c r="BN51" s="3"/>
      <c r="BO51" s="3" t="s">
        <v>264</v>
      </c>
      <c r="BP51" s="3">
        <v>0.95457057400645196</v>
      </c>
      <c r="BQ51" s="1">
        <v>692.14170000000001</v>
      </c>
      <c r="BR51" s="1">
        <v>0.95457195316328247</v>
      </c>
      <c r="BS51" s="1">
        <v>0</v>
      </c>
      <c r="BT51" s="1">
        <v>2.2714712996774012E-2</v>
      </c>
      <c r="BU51" s="1">
        <v>2.2714712996774012E-2</v>
      </c>
      <c r="BV51" s="1">
        <v>0</v>
      </c>
      <c r="BW51" s="1">
        <v>0</v>
      </c>
      <c r="BX51" s="1">
        <v>0</v>
      </c>
      <c r="BY51" s="3">
        <v>0.58989392491070292</v>
      </c>
      <c r="BZ51" s="3" t="s">
        <v>264</v>
      </c>
      <c r="CA51" s="3">
        <v>0</v>
      </c>
      <c r="CB51" s="1" t="s">
        <v>9</v>
      </c>
      <c r="CC51" s="1"/>
      <c r="CD51" s="2" t="s">
        <v>10</v>
      </c>
      <c r="CE51" s="1">
        <v>0.36467664909574898</v>
      </c>
      <c r="CF51" s="1">
        <v>1</v>
      </c>
      <c r="CG51" s="2" t="s">
        <v>263</v>
      </c>
      <c r="CH51" s="2" t="s">
        <v>264</v>
      </c>
      <c r="CI51" s="1">
        <v>2106.9567000000002</v>
      </c>
      <c r="CJ51" s="3">
        <v>0.92613999999999996</v>
      </c>
      <c r="CK51" s="1">
        <v>2.2749872589457318</v>
      </c>
      <c r="CL51" s="18" t="s">
        <v>11</v>
      </c>
    </row>
    <row r="52" spans="1:90" x14ac:dyDescent="0.2">
      <c r="A52" s="16">
        <v>2</v>
      </c>
      <c r="B52" s="21" t="s">
        <v>356</v>
      </c>
      <c r="C52" s="30">
        <v>1820.75</v>
      </c>
      <c r="D52" s="32">
        <v>3.2602503186263081</v>
      </c>
      <c r="E52" s="30">
        <v>87</v>
      </c>
      <c r="F52" s="32">
        <v>1.9395192526186185</v>
      </c>
      <c r="G52" s="32" t="s">
        <v>1</v>
      </c>
      <c r="H52" s="32" t="s">
        <v>1</v>
      </c>
      <c r="I52" s="32" t="s">
        <v>372</v>
      </c>
      <c r="J52" s="14" t="s">
        <v>3</v>
      </c>
      <c r="K52" s="14" t="s">
        <v>4</v>
      </c>
      <c r="L52" s="14" t="s">
        <v>12</v>
      </c>
      <c r="M52" s="27">
        <v>2288.83</v>
      </c>
      <c r="N52" s="27">
        <v>648.11</v>
      </c>
      <c r="O52" s="28">
        <v>3.5315455709678911</v>
      </c>
      <c r="P52" s="30">
        <v>456.6037</v>
      </c>
      <c r="Q52" s="30">
        <v>191.04025000000001</v>
      </c>
      <c r="S52" s="30">
        <v>191.04025000000001</v>
      </c>
      <c r="T52" s="27">
        <v>8.5952000000000002</v>
      </c>
      <c r="U52" s="27">
        <v>12.600199999999999</v>
      </c>
      <c r="V52" s="27">
        <v>11.7036</v>
      </c>
      <c r="W52" s="27">
        <v>15.78</v>
      </c>
      <c r="X52" s="27">
        <v>14.448</v>
      </c>
      <c r="Y52" s="27">
        <v>26.856200000000001</v>
      </c>
      <c r="Z52" s="27">
        <v>39.456699999999998</v>
      </c>
      <c r="AA52" s="27">
        <v>23.363299999999999</v>
      </c>
      <c r="AB52" s="27">
        <v>35.066699999999997</v>
      </c>
      <c r="AC52" s="27">
        <v>50.2194</v>
      </c>
      <c r="AD52" s="27">
        <v>24.303799999999999</v>
      </c>
      <c r="AE52" s="27">
        <v>74.523200000000003</v>
      </c>
      <c r="AH52" s="34"/>
      <c r="AI52" s="34"/>
      <c r="AJ52" s="24">
        <v>22645.633999999998</v>
      </c>
      <c r="AK52" s="24">
        <v>22645.633999999998</v>
      </c>
      <c r="AL52" s="1">
        <v>1</v>
      </c>
      <c r="AM52" s="1">
        <v>10367976.983999999</v>
      </c>
      <c r="AN52" s="1">
        <v>3.1259999999999999</v>
      </c>
      <c r="AO52" s="1" t="s">
        <v>13</v>
      </c>
      <c r="AP52" s="32">
        <v>0.62014852992682401</v>
      </c>
      <c r="AQ52" s="53">
        <v>0.62014852992682401</v>
      </c>
      <c r="AR52" s="53">
        <v>0.61847986892243456</v>
      </c>
      <c r="AS52" s="1">
        <v>10.36797698</v>
      </c>
      <c r="AT52" s="1">
        <v>22.645630000000001</v>
      </c>
      <c r="AU52" s="1">
        <v>0.45660374240000001</v>
      </c>
      <c r="AV52" s="1">
        <v>2288.83</v>
      </c>
      <c r="AW52" s="1">
        <v>648.11</v>
      </c>
      <c r="AX52" s="1">
        <v>0.28316213960844627</v>
      </c>
      <c r="AY52" s="1" t="s">
        <v>13</v>
      </c>
      <c r="AZ52" s="32" t="s">
        <v>7</v>
      </c>
      <c r="BA52" s="32">
        <v>74.523200000000003</v>
      </c>
      <c r="BB52" s="32">
        <v>382.08050000000003</v>
      </c>
      <c r="BC52" s="32">
        <v>382.08050000000003</v>
      </c>
      <c r="BD52" s="3">
        <v>0</v>
      </c>
      <c r="BE52" s="3" t="s">
        <v>13</v>
      </c>
      <c r="BF52" s="1">
        <v>0</v>
      </c>
      <c r="BG52" s="1">
        <v>1</v>
      </c>
      <c r="BH52" s="1">
        <v>1</v>
      </c>
      <c r="BI52" s="14" t="s">
        <v>8</v>
      </c>
      <c r="BJ52" s="1"/>
      <c r="BK52" s="1"/>
      <c r="BL52" s="1"/>
      <c r="BM52" s="3"/>
      <c r="BN52" s="3"/>
      <c r="BO52" s="3" t="s">
        <v>13</v>
      </c>
      <c r="BP52" s="3">
        <v>-4.3801659965758688E-7</v>
      </c>
      <c r="BQ52" s="1">
        <v>0</v>
      </c>
      <c r="BR52" s="1">
        <v>0</v>
      </c>
      <c r="BS52" s="1">
        <v>0.83678800675509202</v>
      </c>
      <c r="BT52" s="1">
        <v>8.6413447810431671E-2</v>
      </c>
      <c r="BU52" s="1">
        <v>7.6798983451075845E-2</v>
      </c>
      <c r="BV52" s="1">
        <v>0</v>
      </c>
      <c r="BW52" s="1">
        <v>0</v>
      </c>
      <c r="BX52" s="1">
        <v>0</v>
      </c>
      <c r="BY52" s="3">
        <v>0.83678756873849247</v>
      </c>
      <c r="BZ52" s="3" t="s">
        <v>13</v>
      </c>
      <c r="CA52" s="3">
        <v>0.83678800675509202</v>
      </c>
      <c r="CB52" s="1" t="s">
        <v>9</v>
      </c>
      <c r="CC52" s="1"/>
      <c r="CD52" s="2" t="s">
        <v>10</v>
      </c>
      <c r="CE52" s="1">
        <v>0</v>
      </c>
      <c r="CF52" s="1">
        <v>1</v>
      </c>
      <c r="CG52" s="2" t="s">
        <v>12</v>
      </c>
      <c r="CH52" s="2" t="s">
        <v>13</v>
      </c>
      <c r="CI52" s="1">
        <v>4577.66</v>
      </c>
      <c r="CJ52" s="3">
        <v>1.2962199999999999</v>
      </c>
      <c r="CK52" s="1">
        <v>3.5315455709678911</v>
      </c>
      <c r="CL52" s="18" t="s">
        <v>11</v>
      </c>
    </row>
    <row r="53" spans="1:90" x14ac:dyDescent="0.2">
      <c r="A53" s="16">
        <v>8</v>
      </c>
      <c r="B53" s="21" t="s">
        <v>356</v>
      </c>
      <c r="C53" s="30">
        <v>1820.75</v>
      </c>
      <c r="D53" s="32">
        <v>3.2602503186263081</v>
      </c>
      <c r="E53" s="30">
        <v>87</v>
      </c>
      <c r="F53" s="32">
        <v>1.9395192526186185</v>
      </c>
      <c r="G53" s="32" t="s">
        <v>1</v>
      </c>
      <c r="H53" s="32" t="s">
        <v>1</v>
      </c>
      <c r="I53" s="32" t="s">
        <v>372</v>
      </c>
      <c r="J53" s="14" t="s">
        <v>3</v>
      </c>
      <c r="K53" s="14" t="s">
        <v>4</v>
      </c>
      <c r="L53" s="14" t="s">
        <v>29</v>
      </c>
      <c r="M53" s="27">
        <v>2133.13</v>
      </c>
      <c r="N53" s="27">
        <v>609.45000000000005</v>
      </c>
      <c r="O53" s="28">
        <v>3.5000902453031419</v>
      </c>
      <c r="P53" s="30">
        <v>491.7201</v>
      </c>
      <c r="Q53" s="30">
        <v>197.68585000000002</v>
      </c>
      <c r="S53" s="30">
        <v>197.68585000000002</v>
      </c>
      <c r="T53" s="27">
        <v>10.0198</v>
      </c>
      <c r="U53" s="27">
        <v>17.292899999999999</v>
      </c>
      <c r="V53" s="27">
        <v>16.339300000000001</v>
      </c>
      <c r="W53" s="27">
        <v>24.747499999999999</v>
      </c>
      <c r="X53" s="27">
        <v>23.072500000000002</v>
      </c>
      <c r="Y53" s="27">
        <v>31.407699999999998</v>
      </c>
      <c r="Z53" s="27">
        <v>48.884999999999998</v>
      </c>
      <c r="AA53" s="27">
        <v>31.308499999999999</v>
      </c>
      <c r="AB53" s="27">
        <v>47.647500000000001</v>
      </c>
      <c r="AC53" s="27">
        <v>62.716200000000001</v>
      </c>
      <c r="AD53" s="27">
        <v>33.632199999999997</v>
      </c>
      <c r="AE53" s="27">
        <v>96.348399999999998</v>
      </c>
      <c r="AH53" s="34"/>
      <c r="AI53" s="34"/>
      <c r="AJ53" s="24">
        <v>18574.717499999999</v>
      </c>
      <c r="AK53" s="24">
        <v>18574.717499999999</v>
      </c>
      <c r="AL53" s="1">
        <v>1</v>
      </c>
      <c r="AM53" s="1">
        <v>9158587.3025000002</v>
      </c>
      <c r="AN53" s="1">
        <v>2.5175000000000001</v>
      </c>
      <c r="AO53" s="1" t="s">
        <v>30</v>
      </c>
      <c r="AP53" s="32">
        <v>0.58103567701778047</v>
      </c>
      <c r="AQ53" s="53">
        <v>0.58103567701778047</v>
      </c>
      <c r="AR53" s="53">
        <v>0.57944810127937685</v>
      </c>
      <c r="AS53" s="1">
        <v>9.1585873000000007</v>
      </c>
      <c r="AT53" s="1">
        <v>18.574720000000003</v>
      </c>
      <c r="AU53" s="1">
        <v>0.4917200961</v>
      </c>
      <c r="AV53" s="1">
        <v>2133.13</v>
      </c>
      <c r="AW53" s="1">
        <v>609.45000000000005</v>
      </c>
      <c r="AX53" s="1">
        <v>0.28570691894071154</v>
      </c>
      <c r="AY53" s="1" t="s">
        <v>30</v>
      </c>
      <c r="AZ53" s="32" t="s">
        <v>7</v>
      </c>
      <c r="BA53" s="32">
        <v>96.348399999999998</v>
      </c>
      <c r="BB53" s="32">
        <v>395.37170000000003</v>
      </c>
      <c r="BC53" s="32">
        <v>395.37170000000003</v>
      </c>
      <c r="BD53" s="3">
        <v>0</v>
      </c>
      <c r="BE53" s="3" t="s">
        <v>30</v>
      </c>
      <c r="BF53" s="1">
        <v>0</v>
      </c>
      <c r="BG53" s="1">
        <v>1</v>
      </c>
      <c r="BH53" s="1">
        <v>1</v>
      </c>
      <c r="BI53" s="14" t="s">
        <v>8</v>
      </c>
      <c r="BJ53" s="1"/>
      <c r="BK53" s="1"/>
      <c r="BL53" s="1"/>
      <c r="BM53" s="3"/>
      <c r="BN53" s="3"/>
      <c r="BO53" s="3" t="s">
        <v>30</v>
      </c>
      <c r="BP53" s="3">
        <v>-3.7439998893673554E-4</v>
      </c>
      <c r="BQ53" s="1">
        <v>0</v>
      </c>
      <c r="BR53" s="1">
        <v>0</v>
      </c>
      <c r="BS53" s="1">
        <v>0.80405844707181995</v>
      </c>
      <c r="BT53" s="1">
        <v>9.9416314281234375E-2</v>
      </c>
      <c r="BU53" s="1">
        <v>9.6899638635882482E-2</v>
      </c>
      <c r="BV53" s="1">
        <v>0</v>
      </c>
      <c r="BW53" s="1">
        <v>0</v>
      </c>
      <c r="BX53" s="1">
        <v>0</v>
      </c>
      <c r="BY53" s="3">
        <v>0.80368404708288321</v>
      </c>
      <c r="BZ53" s="3" t="s">
        <v>30</v>
      </c>
      <c r="CA53" s="3">
        <v>0.80405844707181995</v>
      </c>
      <c r="CB53" s="1" t="s">
        <v>9</v>
      </c>
      <c r="CC53" s="1"/>
      <c r="CD53" s="2" t="s">
        <v>10</v>
      </c>
      <c r="CE53" s="1">
        <v>0</v>
      </c>
      <c r="CF53" s="1">
        <v>1</v>
      </c>
      <c r="CG53" s="2" t="s">
        <v>29</v>
      </c>
      <c r="CH53" s="2" t="s">
        <v>30</v>
      </c>
      <c r="CI53" s="1">
        <v>4266.26</v>
      </c>
      <c r="CJ53" s="3">
        <v>1.2189000000000001</v>
      </c>
      <c r="CK53" s="1">
        <v>3.5000902453031419</v>
      </c>
      <c r="CL53" s="18" t="s">
        <v>11</v>
      </c>
    </row>
    <row r="54" spans="1:90" x14ac:dyDescent="0.2">
      <c r="A54" s="16">
        <v>91</v>
      </c>
      <c r="B54" s="21" t="s">
        <v>356</v>
      </c>
      <c r="C54" s="30">
        <v>1820.75</v>
      </c>
      <c r="D54" s="32">
        <v>3.2602503186263081</v>
      </c>
      <c r="E54" s="30">
        <v>87</v>
      </c>
      <c r="F54" s="32">
        <v>1.9395192526186185</v>
      </c>
      <c r="G54" s="32" t="s">
        <v>238</v>
      </c>
      <c r="H54" s="32" t="s">
        <v>184</v>
      </c>
      <c r="I54" s="32" t="s">
        <v>373</v>
      </c>
      <c r="J54" s="14" t="s">
        <v>3</v>
      </c>
      <c r="K54" s="14" t="s">
        <v>257</v>
      </c>
      <c r="L54" s="14" t="s">
        <v>389</v>
      </c>
      <c r="M54" s="27">
        <v>1674.51</v>
      </c>
      <c r="N54" s="27">
        <v>527.85</v>
      </c>
      <c r="O54" s="28">
        <v>3.1723216822961069</v>
      </c>
      <c r="P54" s="30">
        <v>270.68970000000002</v>
      </c>
      <c r="T54" s="27">
        <v>37.909500000000001</v>
      </c>
      <c r="U54" s="27">
        <v>7.8710000000000004</v>
      </c>
      <c r="V54" s="27">
        <v>10.738799999999999</v>
      </c>
      <c r="W54" s="27">
        <v>9.5250000000000004</v>
      </c>
      <c r="X54" s="27">
        <v>12.66</v>
      </c>
      <c r="Y54" s="27">
        <v>11.342000000000001</v>
      </c>
      <c r="Z54" s="27">
        <v>19.215</v>
      </c>
      <c r="AA54" s="27">
        <v>12.456099999999999</v>
      </c>
      <c r="AB54" s="27">
        <v>23.195</v>
      </c>
      <c r="AC54" s="27">
        <v>23.798100000000002</v>
      </c>
      <c r="AD54" s="27">
        <v>18.6098</v>
      </c>
      <c r="AE54" s="27">
        <v>42.407899999999998</v>
      </c>
      <c r="AH54" s="34"/>
      <c r="AI54" s="34"/>
      <c r="AJ54" s="24">
        <v>4821.3874999999998</v>
      </c>
      <c r="AK54" s="24"/>
      <c r="AL54" s="1"/>
      <c r="AM54" s="1">
        <v>1312365.08</v>
      </c>
      <c r="AN54" s="1">
        <v>0</v>
      </c>
      <c r="AO54" s="1" t="s">
        <v>261</v>
      </c>
      <c r="AP54" s="32">
        <v>1.1645309092186031</v>
      </c>
      <c r="AQ54" s="53">
        <v>1.1645309092186031</v>
      </c>
      <c r="AR54" s="53"/>
      <c r="AS54" s="1">
        <v>1.3123650800000002</v>
      </c>
      <c r="AT54" s="1"/>
      <c r="AU54" s="1">
        <v>0.2706897184</v>
      </c>
      <c r="AV54" s="1">
        <v>1674.51</v>
      </c>
      <c r="AW54" s="1">
        <v>527.85</v>
      </c>
      <c r="AX54" s="1">
        <v>0.31522654388447963</v>
      </c>
      <c r="AY54" s="1" t="s">
        <v>261</v>
      </c>
      <c r="AZ54" s="32" t="s">
        <v>190</v>
      </c>
      <c r="BA54" s="32">
        <v>42.407899999999998</v>
      </c>
      <c r="BB54" s="32">
        <v>0</v>
      </c>
      <c r="BC54" s="32">
        <v>228.27970000000002</v>
      </c>
      <c r="BD54" s="3">
        <v>0</v>
      </c>
      <c r="BE54" s="3" t="s">
        <v>261</v>
      </c>
      <c r="BF54" s="1">
        <v>0</v>
      </c>
      <c r="BG54" s="1">
        <v>1</v>
      </c>
      <c r="BH54" s="1">
        <v>1</v>
      </c>
      <c r="BI54" s="14" t="s">
        <v>81</v>
      </c>
      <c r="BJ54" s="1"/>
      <c r="BK54" s="1"/>
      <c r="BL54" s="1"/>
      <c r="BM54" s="3"/>
      <c r="BN54" s="3"/>
      <c r="BO54" s="3" t="s">
        <v>261</v>
      </c>
      <c r="BP54" s="3">
        <v>0.84332614059567101</v>
      </c>
      <c r="BQ54" s="1">
        <v>228.28180000000003</v>
      </c>
      <c r="BR54" s="1">
        <v>0.84333389855616969</v>
      </c>
      <c r="BS54" s="1">
        <v>0</v>
      </c>
      <c r="BT54" s="1">
        <v>7.0985338562937553E-2</v>
      </c>
      <c r="BU54" s="1">
        <v>8.5688520841391447E-2</v>
      </c>
      <c r="BV54" s="1">
        <v>0</v>
      </c>
      <c r="BW54" s="1">
        <v>0</v>
      </c>
      <c r="BX54" s="1">
        <v>0</v>
      </c>
      <c r="BY54" s="3">
        <v>0.84332614059567101</v>
      </c>
      <c r="BZ54" s="3" t="s">
        <v>261</v>
      </c>
      <c r="CA54" s="3">
        <v>0</v>
      </c>
      <c r="CB54" s="1" t="s">
        <v>9</v>
      </c>
      <c r="CC54" s="1"/>
      <c r="CD54" s="2" t="s">
        <v>10</v>
      </c>
      <c r="CE54" s="1">
        <v>0</v>
      </c>
      <c r="CF54" s="1">
        <v>1</v>
      </c>
      <c r="CG54" s="2" t="s">
        <v>260</v>
      </c>
      <c r="CH54" s="2" t="s">
        <v>261</v>
      </c>
      <c r="CI54" s="1">
        <v>3349.02</v>
      </c>
      <c r="CJ54" s="3">
        <v>1.0557000000000001</v>
      </c>
      <c r="CK54" s="1">
        <v>3.1723216822961069</v>
      </c>
      <c r="CL54" s="18" t="s">
        <v>11</v>
      </c>
    </row>
    <row r="55" spans="1:90" x14ac:dyDescent="0.2">
      <c r="A55" s="16">
        <v>40</v>
      </c>
      <c r="B55" s="21" t="s">
        <v>356</v>
      </c>
      <c r="C55" s="30">
        <v>1820.75</v>
      </c>
      <c r="D55" s="32">
        <v>3.2602503186263081</v>
      </c>
      <c r="E55" s="30">
        <v>87</v>
      </c>
      <c r="F55" s="32">
        <v>1.9395192526186185</v>
      </c>
      <c r="G55" s="32" t="s">
        <v>94</v>
      </c>
      <c r="H55" s="32" t="s">
        <v>94</v>
      </c>
      <c r="I55" s="32" t="s">
        <v>372</v>
      </c>
      <c r="J55" s="14" t="s">
        <v>3</v>
      </c>
      <c r="K55" s="14" t="s">
        <v>120</v>
      </c>
      <c r="L55" s="14" t="s">
        <v>121</v>
      </c>
      <c r="M55" s="27">
        <v>1079.3800000000001</v>
      </c>
      <c r="N55" s="27">
        <v>288.81</v>
      </c>
      <c r="O55" s="28">
        <v>3.7373359648211633</v>
      </c>
      <c r="P55" s="30">
        <v>419.4427</v>
      </c>
      <c r="Q55" s="30">
        <v>110.78440000000001</v>
      </c>
      <c r="R55" s="30">
        <v>136.36322893000005</v>
      </c>
      <c r="S55" s="30">
        <v>100.26049999999999</v>
      </c>
      <c r="T55" s="27">
        <v>28.7392</v>
      </c>
      <c r="U55" s="27">
        <v>24.502199999999998</v>
      </c>
      <c r="V55" s="27">
        <v>22.8749</v>
      </c>
      <c r="W55" s="27">
        <v>25.513999999999999</v>
      </c>
      <c r="X55" s="27">
        <v>27.13</v>
      </c>
      <c r="Y55" s="27">
        <v>22.275300000000001</v>
      </c>
      <c r="Z55" s="27">
        <v>46.777999999999999</v>
      </c>
      <c r="AA55" s="27">
        <v>20.390699999999999</v>
      </c>
      <c r="AB55" s="27">
        <v>43.265999999999998</v>
      </c>
      <c r="AC55" s="27">
        <v>42.665999999999997</v>
      </c>
      <c r="AD55" s="27">
        <v>47.377099999999999</v>
      </c>
      <c r="AE55" s="27">
        <v>90.043099999999995</v>
      </c>
      <c r="AH55" s="34">
        <v>32.372</v>
      </c>
      <c r="AI55" s="34">
        <v>34.886000000000003</v>
      </c>
      <c r="AJ55" s="24">
        <v>16413.024000000001</v>
      </c>
      <c r="AK55" s="24">
        <v>16413.024000000001</v>
      </c>
      <c r="AL55" s="1">
        <v>1</v>
      </c>
      <c r="AM55" s="1">
        <v>6772043.6500000004</v>
      </c>
      <c r="AN55" s="1">
        <v>0</v>
      </c>
      <c r="AO55" s="1" t="s">
        <v>122</v>
      </c>
      <c r="AP55" s="32">
        <v>0.63791854248887836</v>
      </c>
      <c r="AQ55" s="53">
        <v>0.63791854248887836</v>
      </c>
      <c r="AR55" s="53">
        <v>0.64849536203659042</v>
      </c>
      <c r="AS55" s="1">
        <v>6.7720436500000005</v>
      </c>
      <c r="AT55" s="1">
        <v>16.413029999999999</v>
      </c>
      <c r="AU55" s="1">
        <v>0.41944269369999998</v>
      </c>
      <c r="AV55" s="1">
        <v>1079.3800000000001</v>
      </c>
      <c r="AW55" s="1">
        <v>288.81</v>
      </c>
      <c r="AX55" s="1">
        <v>0.26757027182271298</v>
      </c>
      <c r="AY55" s="1" t="s">
        <v>122</v>
      </c>
      <c r="AZ55" s="32" t="s">
        <v>7</v>
      </c>
      <c r="BA55" s="32">
        <v>90.043099999999995</v>
      </c>
      <c r="BB55" s="32">
        <v>211.04489999999998</v>
      </c>
      <c r="BC55" s="32">
        <v>329.39960000000002</v>
      </c>
      <c r="BD55" s="3">
        <v>0</v>
      </c>
      <c r="BE55" s="3" t="s">
        <v>122</v>
      </c>
      <c r="BF55" s="1">
        <v>0</v>
      </c>
      <c r="BG55" s="1">
        <v>1</v>
      </c>
      <c r="BH55" s="1">
        <v>1</v>
      </c>
      <c r="BI55" s="14" t="s">
        <v>8</v>
      </c>
      <c r="BJ55" s="1"/>
      <c r="BK55" s="1">
        <v>4.01</v>
      </c>
      <c r="BL55" s="1">
        <v>0.56999999999999995</v>
      </c>
      <c r="BM55" s="3">
        <v>504.96666670000002</v>
      </c>
      <c r="BN55" s="3">
        <v>0.49384756469805868</v>
      </c>
      <c r="BO55" s="3" t="s">
        <v>122</v>
      </c>
      <c r="BP55" s="3">
        <v>0.28216917352477466</v>
      </c>
      <c r="BQ55" s="1">
        <v>118.35470000000004</v>
      </c>
      <c r="BR55" s="1">
        <v>0.28217131922906286</v>
      </c>
      <c r="BS55" s="1">
        <v>0.50315549656723069</v>
      </c>
      <c r="BT55" s="1">
        <v>0.11152417243165752</v>
      </c>
      <c r="BU55" s="1">
        <v>0.10315115747633705</v>
      </c>
      <c r="BV55" s="1">
        <v>0</v>
      </c>
      <c r="BW55" s="1">
        <v>0</v>
      </c>
      <c r="BX55" s="1">
        <v>0</v>
      </c>
      <c r="BY55" s="3">
        <v>0.78532467009200546</v>
      </c>
      <c r="BZ55" s="3" t="s">
        <v>122</v>
      </c>
      <c r="CA55" s="3">
        <v>0.50315549656723069</v>
      </c>
      <c r="CB55" s="1" t="s">
        <v>9</v>
      </c>
      <c r="CC55" s="1"/>
      <c r="CD55" s="2" t="s">
        <v>10</v>
      </c>
      <c r="CE55" s="1">
        <v>0</v>
      </c>
      <c r="CF55" s="1">
        <v>1</v>
      </c>
      <c r="CG55" s="2" t="s">
        <v>121</v>
      </c>
      <c r="CH55" s="2" t="s">
        <v>122</v>
      </c>
      <c r="CI55" s="1">
        <v>2158.7600000000002</v>
      </c>
      <c r="CJ55" s="3">
        <v>0.57762000000000002</v>
      </c>
      <c r="CK55" s="1">
        <v>3.7373359648211633</v>
      </c>
      <c r="CL55" s="18" t="s">
        <v>11</v>
      </c>
    </row>
    <row r="56" spans="1:90" x14ac:dyDescent="0.2">
      <c r="A56" s="16">
        <v>42</v>
      </c>
      <c r="B56" s="21" t="s">
        <v>356</v>
      </c>
      <c r="C56" s="30">
        <v>1820.75</v>
      </c>
      <c r="D56" s="32">
        <v>3.2602503186263081</v>
      </c>
      <c r="E56" s="30">
        <v>87</v>
      </c>
      <c r="F56" s="32">
        <v>1.9395192526186185</v>
      </c>
      <c r="G56" s="32" t="s">
        <v>94</v>
      </c>
      <c r="H56" s="32" t="s">
        <v>94</v>
      </c>
      <c r="I56" s="32" t="s">
        <v>372</v>
      </c>
      <c r="J56" s="14" t="s">
        <v>3</v>
      </c>
      <c r="K56" s="14" t="s">
        <v>120</v>
      </c>
      <c r="L56" s="14" t="s">
        <v>391</v>
      </c>
      <c r="M56" s="27">
        <v>70.927000000000007</v>
      </c>
      <c r="N56" s="27">
        <v>24.89</v>
      </c>
      <c r="O56" s="28">
        <v>2.8496183206106873</v>
      </c>
      <c r="P56" s="30">
        <v>1054.4115999999999</v>
      </c>
      <c r="Q56" s="30">
        <v>190.89529999999999</v>
      </c>
      <c r="S56" s="30">
        <v>190.89529999999999</v>
      </c>
      <c r="T56" s="27">
        <v>30.077200000000001</v>
      </c>
      <c r="U56" s="27">
        <v>17.428799999999999</v>
      </c>
      <c r="V56" s="27">
        <v>14.0449</v>
      </c>
      <c r="W56" s="27">
        <v>19.499400000000001</v>
      </c>
      <c r="Y56" s="27">
        <v>25.328900000000001</v>
      </c>
      <c r="Z56" s="27">
        <v>42.76</v>
      </c>
      <c r="AA56" s="27">
        <v>21.391500000000001</v>
      </c>
      <c r="AB56" s="27">
        <v>35.438000000000002</v>
      </c>
      <c r="AC56" s="27">
        <v>46.718899999999998</v>
      </c>
      <c r="AD56" s="27">
        <v>31.473700000000001</v>
      </c>
      <c r="AE56" s="27">
        <v>78.192599999999999</v>
      </c>
      <c r="AH56" s="34">
        <v>30.207999999999998</v>
      </c>
      <c r="AI56" s="34">
        <v>30.207999999999998</v>
      </c>
      <c r="AJ56" s="24">
        <v>1266.375</v>
      </c>
      <c r="AK56" s="24">
        <v>1266.375</v>
      </c>
      <c r="AL56" s="1">
        <v>1</v>
      </c>
      <c r="AM56" s="1">
        <v>1343276.7849999999</v>
      </c>
      <c r="AN56" s="1">
        <v>23.452000000000002</v>
      </c>
      <c r="AO56" s="1" t="s">
        <v>126</v>
      </c>
      <c r="AP56" s="32">
        <v>0.33281519882800131</v>
      </c>
      <c r="AQ56" s="53">
        <v>0.33281519882800131</v>
      </c>
      <c r="AR56" s="53">
        <v>0.33083268420015621</v>
      </c>
      <c r="AS56" s="1">
        <v>1.34327679</v>
      </c>
      <c r="AT56" s="1">
        <v>1.26637</v>
      </c>
      <c r="AU56" s="1">
        <v>1.05441155</v>
      </c>
      <c r="AV56" s="1">
        <v>70.927000000000007</v>
      </c>
      <c r="AW56" s="1">
        <v>24.89</v>
      </c>
      <c r="AX56" s="1">
        <v>0.350924189659791</v>
      </c>
      <c r="AY56" s="1" t="s">
        <v>126</v>
      </c>
      <c r="AZ56" s="32" t="s">
        <v>66</v>
      </c>
      <c r="BA56" s="32">
        <v>78.192599999999999</v>
      </c>
      <c r="BB56" s="32">
        <v>381.79059999999998</v>
      </c>
      <c r="BC56" s="32">
        <v>976.21899999999994</v>
      </c>
      <c r="BD56" s="3">
        <v>0</v>
      </c>
      <c r="BE56" s="3" t="s">
        <v>126</v>
      </c>
      <c r="BF56" s="1">
        <v>601.10401514</v>
      </c>
      <c r="BG56" s="1">
        <v>1</v>
      </c>
      <c r="BH56" s="1">
        <v>1</v>
      </c>
      <c r="BI56" s="14" t="s">
        <v>8</v>
      </c>
      <c r="BJ56" s="1"/>
      <c r="BK56" s="1"/>
      <c r="BL56" s="1"/>
      <c r="BM56" s="3"/>
      <c r="BN56" s="3"/>
      <c r="BO56" s="3" t="s">
        <v>126</v>
      </c>
      <c r="BP56" s="3">
        <v>-6.3362496581031991E-3</v>
      </c>
      <c r="BQ56" s="1">
        <v>0</v>
      </c>
      <c r="BR56" s="1">
        <v>0</v>
      </c>
      <c r="BS56" s="1">
        <v>0.36208877064706041</v>
      </c>
      <c r="BT56" s="1">
        <v>4.0553423350046608E-2</v>
      </c>
      <c r="BU56" s="1">
        <v>3.3609266058909071E-2</v>
      </c>
      <c r="BV56" s="1">
        <v>0</v>
      </c>
      <c r="BW56" s="1">
        <v>0</v>
      </c>
      <c r="BX56" s="1">
        <v>0.57008478960208708</v>
      </c>
      <c r="BY56" s="3">
        <v>0.92583731059104435</v>
      </c>
      <c r="BZ56" s="3" t="s">
        <v>126</v>
      </c>
      <c r="CA56" s="3">
        <v>0.36208877064706041</v>
      </c>
      <c r="CB56" s="1" t="s">
        <v>34</v>
      </c>
      <c r="CC56" s="1"/>
      <c r="CD56" s="2" t="s">
        <v>35</v>
      </c>
      <c r="CE56" s="1">
        <v>0</v>
      </c>
      <c r="CF56" s="1">
        <v>1</v>
      </c>
      <c r="CG56" s="2" t="s">
        <v>125</v>
      </c>
      <c r="CH56" s="2" t="s">
        <v>126</v>
      </c>
      <c r="CI56" s="1">
        <v>141.85400000000001</v>
      </c>
      <c r="CJ56" s="3">
        <v>4.9779999999999998E-2</v>
      </c>
      <c r="CK56" s="1">
        <v>2.8496183206106873</v>
      </c>
      <c r="CL56" s="18" t="s">
        <v>11</v>
      </c>
    </row>
    <row r="57" spans="1:90" x14ac:dyDescent="0.2">
      <c r="A57" s="16">
        <v>16</v>
      </c>
      <c r="B57" s="21" t="s">
        <v>356</v>
      </c>
      <c r="C57" s="30">
        <v>1820.75</v>
      </c>
      <c r="D57" s="32">
        <v>3.2602503186263081</v>
      </c>
      <c r="E57" s="30">
        <v>87</v>
      </c>
      <c r="F57" s="32">
        <v>1.9395192526186185</v>
      </c>
      <c r="G57" s="32" t="s">
        <v>1</v>
      </c>
      <c r="H57" s="32" t="s">
        <v>1</v>
      </c>
      <c r="I57" s="32" t="s">
        <v>372</v>
      </c>
      <c r="J57" s="14" t="s">
        <v>3</v>
      </c>
      <c r="K57" s="14" t="s">
        <v>47</v>
      </c>
      <c r="L57" s="14" t="s">
        <v>53</v>
      </c>
      <c r="M57" s="27">
        <v>13.4964</v>
      </c>
      <c r="N57" s="27">
        <v>2.12</v>
      </c>
      <c r="O57" s="28">
        <v>6.3662264150943395</v>
      </c>
      <c r="P57" s="30">
        <v>337.23939999999999</v>
      </c>
      <c r="Q57" s="30">
        <v>121.4</v>
      </c>
      <c r="R57" s="30">
        <v>66.174399999999991</v>
      </c>
      <c r="S57" s="30">
        <v>87.7</v>
      </c>
      <c r="T57" s="27">
        <v>2.9331999999999998</v>
      </c>
      <c r="U57" s="27">
        <v>7.6033999999999997</v>
      </c>
      <c r="V57" s="27">
        <v>8.0164000000000009</v>
      </c>
      <c r="W57" s="27">
        <v>9.6850000000000005</v>
      </c>
      <c r="X57" s="27">
        <v>11.1775</v>
      </c>
      <c r="Y57" s="27">
        <v>22.571000000000002</v>
      </c>
      <c r="Z57" s="27">
        <v>29.142499999999998</v>
      </c>
      <c r="AA57" s="27">
        <v>27.985600000000002</v>
      </c>
      <c r="AB57" s="27">
        <v>32.822499999999998</v>
      </c>
      <c r="AC57" s="27">
        <v>50.556600000000003</v>
      </c>
      <c r="AD57" s="27">
        <v>15.6198</v>
      </c>
      <c r="AE57" s="27">
        <v>66.176299999999998</v>
      </c>
      <c r="AH57" s="34"/>
      <c r="AI57" s="34"/>
      <c r="AJ57" s="24">
        <v>4487.3549999999996</v>
      </c>
      <c r="AK57" s="24">
        <v>4487.3549999999996</v>
      </c>
      <c r="AL57" s="1">
        <v>1</v>
      </c>
      <c r="AM57" s="1">
        <v>1727415.8674999999</v>
      </c>
      <c r="AN57" s="1"/>
      <c r="AO57" s="1" t="s">
        <v>54</v>
      </c>
      <c r="AP57" s="32">
        <v>0.46583311017290574</v>
      </c>
      <c r="AQ57" s="53">
        <v>0.40529437308054317</v>
      </c>
      <c r="AR57" s="53">
        <v>0.40804772331880668</v>
      </c>
      <c r="AS57" s="1">
        <v>1.7274158700000002</v>
      </c>
      <c r="AT57" s="1">
        <v>4.4873500000000002</v>
      </c>
      <c r="AU57" s="1">
        <v>0.3372</v>
      </c>
      <c r="AV57" s="1">
        <v>13.4964</v>
      </c>
      <c r="AW57" s="1">
        <v>2.12</v>
      </c>
      <c r="AX57" s="1">
        <v>0.1570789247503038</v>
      </c>
      <c r="AY57" s="1" t="s">
        <v>54</v>
      </c>
      <c r="AZ57" s="32" t="s">
        <v>50</v>
      </c>
      <c r="BA57" s="32">
        <v>66.176299999999998</v>
      </c>
      <c r="BB57" s="32">
        <v>241.1234</v>
      </c>
      <c r="BC57" s="32">
        <v>271.06309999999996</v>
      </c>
      <c r="BD57" s="3">
        <v>0</v>
      </c>
      <c r="BE57" s="3" t="s">
        <v>54</v>
      </c>
      <c r="BF57" s="1">
        <v>0</v>
      </c>
      <c r="BG57" s="1">
        <v>1</v>
      </c>
      <c r="BH57" s="1">
        <v>1</v>
      </c>
      <c r="BI57" s="14" t="s">
        <v>8</v>
      </c>
      <c r="BJ57" s="1"/>
      <c r="BK57" s="1"/>
      <c r="BL57" s="1"/>
      <c r="BM57" s="3"/>
      <c r="BN57" s="3"/>
      <c r="BO57" s="3" t="s">
        <v>54</v>
      </c>
      <c r="BP57" s="3">
        <v>0.19622381014792445</v>
      </c>
      <c r="BQ57" s="1">
        <v>66.174399999999991</v>
      </c>
      <c r="BR57" s="1">
        <v>8.8778772587070079E-2</v>
      </c>
      <c r="BS57" s="1">
        <v>0.62003431390282404</v>
      </c>
      <c r="BT57" s="1">
        <v>8.6414873232487074E-2</v>
      </c>
      <c r="BU57" s="1">
        <v>9.7327002716764408E-2</v>
      </c>
      <c r="BV57" s="1">
        <v>0</v>
      </c>
      <c r="BW57" s="1">
        <v>0</v>
      </c>
      <c r="BX57" s="1">
        <v>0</v>
      </c>
      <c r="BY57" s="3">
        <v>0.81625812405074849</v>
      </c>
      <c r="BZ57" s="3" t="s">
        <v>54</v>
      </c>
      <c r="CA57" s="3">
        <v>0.62003431390282404</v>
      </c>
      <c r="CB57" s="1" t="s">
        <v>9</v>
      </c>
      <c r="CC57" s="1"/>
      <c r="CD57" s="2" t="s">
        <v>10</v>
      </c>
      <c r="CE57" s="1">
        <v>0</v>
      </c>
      <c r="CF57" s="1">
        <v>1</v>
      </c>
      <c r="CG57" s="2" t="s">
        <v>53</v>
      </c>
      <c r="CH57" s="2" t="s">
        <v>54</v>
      </c>
      <c r="CI57" s="1">
        <v>26.992799999999999</v>
      </c>
      <c r="CJ57" s="3">
        <v>4.2399999999999998E-3</v>
      </c>
      <c r="CK57" s="1">
        <v>6.3662264150943395</v>
      </c>
      <c r="CL57" s="18" t="s">
        <v>11</v>
      </c>
    </row>
    <row r="58" spans="1:90" x14ac:dyDescent="0.2">
      <c r="A58" s="16">
        <v>18</v>
      </c>
      <c r="B58" s="21" t="s">
        <v>356</v>
      </c>
      <c r="C58" s="30">
        <v>1820.75</v>
      </c>
      <c r="D58" s="32">
        <v>3.2602503186263081</v>
      </c>
      <c r="E58" s="30">
        <v>87</v>
      </c>
      <c r="F58" s="32">
        <v>1.9395192526186185</v>
      </c>
      <c r="G58" s="32" t="s">
        <v>1</v>
      </c>
      <c r="H58" s="32" t="s">
        <v>1</v>
      </c>
      <c r="I58" s="32" t="s">
        <v>372</v>
      </c>
      <c r="J58" s="14" t="s">
        <v>3</v>
      </c>
      <c r="K58" s="14" t="s">
        <v>47</v>
      </c>
      <c r="L58" s="14" t="s">
        <v>393</v>
      </c>
      <c r="M58" s="27">
        <v>33.084299999999999</v>
      </c>
      <c r="N58" s="27">
        <v>5.61</v>
      </c>
      <c r="O58" s="28">
        <v>5.8973796791443842</v>
      </c>
      <c r="P58" s="30">
        <v>329.57299999999998</v>
      </c>
      <c r="Q58" s="30">
        <v>129.9</v>
      </c>
      <c r="R58" s="30">
        <v>44.481999999999971</v>
      </c>
      <c r="S58" s="30">
        <v>109.75</v>
      </c>
      <c r="T58" s="27">
        <v>9.4260999999999999</v>
      </c>
      <c r="U58" s="27">
        <v>9.4872999999999994</v>
      </c>
      <c r="V58" s="27">
        <v>9.4872999999999994</v>
      </c>
      <c r="W58" s="27">
        <v>10.868</v>
      </c>
      <c r="X58" s="27">
        <v>10.178000000000001</v>
      </c>
      <c r="Y58" s="27">
        <v>13.3917</v>
      </c>
      <c r="Z58" s="27">
        <v>22.722000000000001</v>
      </c>
      <c r="AA58" s="27">
        <v>13.3917</v>
      </c>
      <c r="AB58" s="27">
        <v>22.719000000000001</v>
      </c>
      <c r="AC58" s="27">
        <v>26.7834</v>
      </c>
      <c r="AD58" s="27">
        <v>18.974599999999999</v>
      </c>
      <c r="AE58" s="27">
        <v>45.758000000000003</v>
      </c>
      <c r="AH58" s="34">
        <v>40.007199999999997</v>
      </c>
      <c r="AI58" s="34">
        <v>40.009300000000003</v>
      </c>
      <c r="AJ58" s="24">
        <v>3770.5479999999998</v>
      </c>
      <c r="AK58" s="24">
        <v>3770.5479999999998</v>
      </c>
      <c r="AL58" s="1">
        <v>1</v>
      </c>
      <c r="AM58" s="1">
        <v>1495856.92</v>
      </c>
      <c r="AN58" s="1"/>
      <c r="AO58" s="1" t="s">
        <v>58</v>
      </c>
      <c r="AP58" s="32">
        <v>0.51446248123615035</v>
      </c>
      <c r="AQ58" s="53">
        <v>0.44239006641128115</v>
      </c>
      <c r="AR58" s="53">
        <v>0.42742070895576628</v>
      </c>
      <c r="AS58" s="1">
        <v>1.49585692</v>
      </c>
      <c r="AT58" s="1">
        <v>3.7705500000000001</v>
      </c>
      <c r="AU58" s="1">
        <v>0.3296</v>
      </c>
      <c r="AV58" s="1">
        <v>33.084299999999999</v>
      </c>
      <c r="AW58" s="1">
        <v>5.61</v>
      </c>
      <c r="AX58" s="1">
        <v>0.16956683381543514</v>
      </c>
      <c r="AY58" s="1" t="s">
        <v>58</v>
      </c>
      <c r="AZ58" s="32" t="s">
        <v>50</v>
      </c>
      <c r="BA58" s="32">
        <v>45.758000000000003</v>
      </c>
      <c r="BB58" s="32">
        <v>257</v>
      </c>
      <c r="BC58" s="32">
        <v>283.815</v>
      </c>
      <c r="BD58" s="3">
        <v>0</v>
      </c>
      <c r="BE58" s="3" t="s">
        <v>58</v>
      </c>
      <c r="BF58" s="1">
        <v>0</v>
      </c>
      <c r="BG58" s="1">
        <v>1</v>
      </c>
      <c r="BH58" s="1">
        <v>1</v>
      </c>
      <c r="BI58" s="14" t="s">
        <v>8</v>
      </c>
      <c r="BJ58" s="1"/>
      <c r="BK58" s="1"/>
      <c r="BL58" s="1"/>
      <c r="BM58" s="3"/>
      <c r="BN58" s="3"/>
      <c r="BO58" s="3" t="s">
        <v>58</v>
      </c>
      <c r="BP58" s="3">
        <v>0.13496858055726646</v>
      </c>
      <c r="BQ58" s="1">
        <v>44.481999999999971</v>
      </c>
      <c r="BR58" s="1">
        <v>8.4290885479089625E-2</v>
      </c>
      <c r="BS58" s="1">
        <v>0.72715301314124647</v>
      </c>
      <c r="BT58" s="1">
        <v>6.894375449445192E-2</v>
      </c>
      <c r="BU58" s="1">
        <v>6.8934651807035174E-2</v>
      </c>
      <c r="BV58" s="1">
        <v>0</v>
      </c>
      <c r="BW58" s="1">
        <v>0</v>
      </c>
      <c r="BX58" s="1">
        <v>0</v>
      </c>
      <c r="BY58" s="3">
        <v>0.86212159369851293</v>
      </c>
      <c r="BZ58" s="3" t="s">
        <v>58</v>
      </c>
      <c r="CA58" s="3">
        <v>0.72715301314124647</v>
      </c>
      <c r="CB58" s="1" t="s">
        <v>34</v>
      </c>
      <c r="CC58" s="1"/>
      <c r="CD58" s="2" t="s">
        <v>35</v>
      </c>
      <c r="CE58" s="1">
        <v>0</v>
      </c>
      <c r="CF58" s="1">
        <v>1</v>
      </c>
      <c r="CG58" s="2" t="s">
        <v>57</v>
      </c>
      <c r="CH58" s="2" t="s">
        <v>58</v>
      </c>
      <c r="CI58" s="1">
        <v>66.168599999999998</v>
      </c>
      <c r="CJ58" s="3">
        <v>1.1220000000000001E-2</v>
      </c>
      <c r="CK58" s="1">
        <v>5.8973796791443842</v>
      </c>
      <c r="CL58" s="18" t="s">
        <v>11</v>
      </c>
    </row>
    <row r="59" spans="1:90" x14ac:dyDescent="0.2">
      <c r="A59" s="16">
        <v>49</v>
      </c>
      <c r="B59" s="21" t="s">
        <v>356</v>
      </c>
      <c r="C59" s="30">
        <v>1820.75</v>
      </c>
      <c r="D59" s="32">
        <v>3.2602503186263081</v>
      </c>
      <c r="E59" s="30">
        <v>87</v>
      </c>
      <c r="F59" s="32">
        <v>1.9395192526186185</v>
      </c>
      <c r="G59" s="32" t="s">
        <v>94</v>
      </c>
      <c r="H59" s="32" t="s">
        <v>94</v>
      </c>
      <c r="I59" s="32" t="s">
        <v>372</v>
      </c>
      <c r="J59" s="14" t="s">
        <v>3</v>
      </c>
      <c r="K59" s="14" t="s">
        <v>132</v>
      </c>
      <c r="L59" s="14" t="s">
        <v>398</v>
      </c>
      <c r="M59" s="27">
        <v>2275.58</v>
      </c>
      <c r="N59" s="27">
        <v>371.76</v>
      </c>
      <c r="O59" s="28">
        <v>6.1210996341725847</v>
      </c>
      <c r="P59" s="30">
        <v>429.60039999999998</v>
      </c>
      <c r="Q59" s="30">
        <v>57.816899999999997</v>
      </c>
      <c r="R59" s="30">
        <v>249.46594605299998</v>
      </c>
      <c r="S59" s="30">
        <v>48.186199999999999</v>
      </c>
      <c r="T59" s="27">
        <v>7.6847000000000003</v>
      </c>
      <c r="U59" s="27">
        <v>10.5198</v>
      </c>
      <c r="V59" s="27">
        <v>9.0516000000000005</v>
      </c>
      <c r="W59" s="27">
        <v>9.5732999999999997</v>
      </c>
      <c r="X59" s="27">
        <v>9.56</v>
      </c>
      <c r="Y59" s="27">
        <v>36.777799999999999</v>
      </c>
      <c r="Z59" s="27">
        <v>47.296700000000001</v>
      </c>
      <c r="AA59" s="27">
        <v>37.640900000000002</v>
      </c>
      <c r="AB59" s="27">
        <v>46.693300000000001</v>
      </c>
      <c r="AC59" s="27">
        <v>74.418700000000001</v>
      </c>
      <c r="AD59" s="27">
        <v>19.571400000000001</v>
      </c>
      <c r="AE59" s="27">
        <v>93.990099999999998</v>
      </c>
      <c r="AH59" s="34">
        <v>79.930000000000007</v>
      </c>
      <c r="AI59" s="34">
        <v>80.596699999999998</v>
      </c>
      <c r="AJ59" s="24">
        <v>32061.076700000001</v>
      </c>
      <c r="AK59" s="24">
        <v>32061.076700000001</v>
      </c>
      <c r="AL59" s="1">
        <v>1</v>
      </c>
      <c r="AM59" s="1">
        <v>13642798.939999999</v>
      </c>
      <c r="AN59" s="1">
        <v>0</v>
      </c>
      <c r="AO59" s="1" t="s">
        <v>142</v>
      </c>
      <c r="AP59" s="32">
        <v>0.38028209440847976</v>
      </c>
      <c r="AQ59" s="53">
        <v>0.38028209440847976</v>
      </c>
      <c r="AR59" s="53">
        <v>0.38392396340659213</v>
      </c>
      <c r="AS59" s="1">
        <v>13.642798939999999</v>
      </c>
      <c r="AT59" s="1">
        <v>32.061080000000004</v>
      </c>
      <c r="AU59" s="1">
        <v>0.42960039719999998</v>
      </c>
      <c r="AV59" s="1">
        <v>2275.58</v>
      </c>
      <c r="AW59" s="1">
        <v>371.76</v>
      </c>
      <c r="AX59" s="1">
        <v>0.1633693388059308</v>
      </c>
      <c r="AY59" s="1" t="s">
        <v>142</v>
      </c>
      <c r="AZ59" s="32" t="s">
        <v>7</v>
      </c>
      <c r="BA59" s="32">
        <v>93.990099999999998</v>
      </c>
      <c r="BB59" s="32">
        <v>106.00309999999999</v>
      </c>
      <c r="BC59" s="32">
        <v>335.6103</v>
      </c>
      <c r="BD59" s="3">
        <v>0</v>
      </c>
      <c r="BE59" s="3" t="s">
        <v>142</v>
      </c>
      <c r="BF59" s="1">
        <v>0</v>
      </c>
      <c r="BG59" s="1">
        <v>1</v>
      </c>
      <c r="BH59" s="1">
        <v>1</v>
      </c>
      <c r="BI59" s="14" t="s">
        <v>8</v>
      </c>
      <c r="BJ59" s="1"/>
      <c r="BK59" s="1">
        <v>4.67</v>
      </c>
      <c r="BL59" s="1">
        <v>0.47</v>
      </c>
      <c r="BM59" s="3">
        <v>524.59523809999996</v>
      </c>
      <c r="BN59" s="3">
        <v>0.40818662992098148</v>
      </c>
      <c r="BO59" s="3" t="s">
        <v>142</v>
      </c>
      <c r="BP59" s="3">
        <v>0.53446714667863437</v>
      </c>
      <c r="BQ59" s="1">
        <v>229.60720000000001</v>
      </c>
      <c r="BR59" s="1">
        <v>0.534466913904177</v>
      </c>
      <c r="BS59" s="1">
        <v>0.24674814083040889</v>
      </c>
      <c r="BT59" s="1">
        <v>0.11009463678339221</v>
      </c>
      <c r="BU59" s="1">
        <v>0.10869007570756453</v>
      </c>
      <c r="BV59" s="1">
        <v>0</v>
      </c>
      <c r="BW59" s="1">
        <v>0</v>
      </c>
      <c r="BX59" s="1">
        <v>0</v>
      </c>
      <c r="BY59" s="3">
        <v>0.78121528750904323</v>
      </c>
      <c r="BZ59" s="3" t="s">
        <v>142</v>
      </c>
      <c r="CA59" s="3">
        <v>0.24674814083040889</v>
      </c>
      <c r="CB59" s="1" t="s">
        <v>34</v>
      </c>
      <c r="CC59" s="1"/>
      <c r="CD59" s="2" t="s">
        <v>35</v>
      </c>
      <c r="CE59" s="1">
        <v>0</v>
      </c>
      <c r="CF59" s="1">
        <v>1</v>
      </c>
      <c r="CG59" s="2" t="s">
        <v>141</v>
      </c>
      <c r="CH59" s="2" t="s">
        <v>142</v>
      </c>
      <c r="CI59" s="1">
        <v>4551.16</v>
      </c>
      <c r="CJ59" s="3">
        <v>0.74351999999999996</v>
      </c>
      <c r="CK59" s="1">
        <v>6.1210996341725847</v>
      </c>
      <c r="CL59" s="18" t="s">
        <v>11</v>
      </c>
    </row>
    <row r="60" spans="1:90" x14ac:dyDescent="0.2">
      <c r="A60" s="16">
        <v>53</v>
      </c>
      <c r="B60" s="21" t="s">
        <v>356</v>
      </c>
      <c r="C60" s="30">
        <v>1820.75</v>
      </c>
      <c r="D60" s="32">
        <v>3.2602503186263081</v>
      </c>
      <c r="E60" s="30">
        <v>87</v>
      </c>
      <c r="F60" s="32">
        <v>1.9395192526186185</v>
      </c>
      <c r="G60" s="32" t="s">
        <v>94</v>
      </c>
      <c r="H60" s="32" t="s">
        <v>94</v>
      </c>
      <c r="I60" s="32" t="s">
        <v>372</v>
      </c>
      <c r="J60" s="14" t="s">
        <v>3</v>
      </c>
      <c r="K60" s="14" t="s">
        <v>132</v>
      </c>
      <c r="L60" s="14" t="s">
        <v>150</v>
      </c>
      <c r="M60" s="27">
        <v>91.724999999999994</v>
      </c>
      <c r="N60" s="27">
        <v>18.420000000000002</v>
      </c>
      <c r="O60" s="28">
        <v>4.9796416938110752</v>
      </c>
      <c r="P60" s="30">
        <v>506.8698</v>
      </c>
      <c r="Q60" s="30">
        <v>129.3133</v>
      </c>
      <c r="R60" s="30">
        <v>298.56272710799999</v>
      </c>
      <c r="S60" s="30">
        <v>33.803600000000003</v>
      </c>
      <c r="T60" s="27">
        <v>4.6406999999999998</v>
      </c>
      <c r="U60" s="27">
        <v>8.2301000000000002</v>
      </c>
      <c r="V60" s="27">
        <v>6.0871000000000004</v>
      </c>
      <c r="W60" s="27">
        <v>7.5232999999999999</v>
      </c>
      <c r="X60" s="27">
        <v>6.7133000000000003</v>
      </c>
      <c r="Y60" s="27">
        <v>31.375900000000001</v>
      </c>
      <c r="Z60" s="27">
        <v>39.606699999999996</v>
      </c>
      <c r="AA60" s="27">
        <v>30.497</v>
      </c>
      <c r="AB60" s="27">
        <v>36.583300000000001</v>
      </c>
      <c r="AC60" s="27">
        <v>61.872900000000001</v>
      </c>
      <c r="AD60" s="27">
        <v>14.317299999999999</v>
      </c>
      <c r="AE60" s="27">
        <v>76.190200000000004</v>
      </c>
      <c r="AH60" s="34">
        <v>40.5167</v>
      </c>
      <c r="AI60" s="34">
        <v>46.963299999999997</v>
      </c>
      <c r="AJ60" s="24">
        <v>3681.2932999999998</v>
      </c>
      <c r="AK60" s="24">
        <v>3681.2932999999998</v>
      </c>
      <c r="AL60" s="1">
        <v>1</v>
      </c>
      <c r="AM60" s="1">
        <v>1848757.5633</v>
      </c>
      <c r="AN60" s="1">
        <v>0</v>
      </c>
      <c r="AO60" s="1" t="s">
        <v>151</v>
      </c>
      <c r="AP60" s="32">
        <v>0.39619180611621185</v>
      </c>
      <c r="AQ60" s="53">
        <v>0.39619180611621185</v>
      </c>
      <c r="AR60" s="53">
        <v>0.39987290116054436</v>
      </c>
      <c r="AS60" s="1">
        <v>1.8487575600000001</v>
      </c>
      <c r="AT60" s="1">
        <v>3.6812900000000002</v>
      </c>
      <c r="AU60" s="1">
        <v>0.50686979990000003</v>
      </c>
      <c r="AV60" s="1">
        <v>91.724999999999994</v>
      </c>
      <c r="AW60" s="1">
        <v>18.420000000000002</v>
      </c>
      <c r="AX60" s="1">
        <v>0.20081766148814389</v>
      </c>
      <c r="AY60" s="1" t="s">
        <v>151</v>
      </c>
      <c r="AZ60" s="32" t="s">
        <v>7</v>
      </c>
      <c r="BA60" s="32">
        <v>76.190200000000004</v>
      </c>
      <c r="BB60" s="32">
        <v>163.11689999999999</v>
      </c>
      <c r="BC60" s="32">
        <v>430.67959999999999</v>
      </c>
      <c r="BD60" s="3">
        <v>0</v>
      </c>
      <c r="BE60" s="3" t="s">
        <v>151</v>
      </c>
      <c r="BF60" s="1">
        <v>0</v>
      </c>
      <c r="BG60" s="1">
        <v>1</v>
      </c>
      <c r="BH60" s="1">
        <v>1</v>
      </c>
      <c r="BI60" s="14" t="s">
        <v>23</v>
      </c>
      <c r="BJ60" s="1"/>
      <c r="BK60" s="1"/>
      <c r="BL60" s="1"/>
      <c r="BM60" s="3"/>
      <c r="BN60" s="3"/>
      <c r="BO60" s="3" t="s">
        <v>151</v>
      </c>
      <c r="BP60" s="3">
        <v>0.52787303563952714</v>
      </c>
      <c r="BQ60" s="1">
        <v>267.56270000000001</v>
      </c>
      <c r="BR60" s="1">
        <v>0.52787264106087994</v>
      </c>
      <c r="BS60" s="1">
        <v>0.32181222870251885</v>
      </c>
      <c r="BT60" s="1">
        <v>7.8139790533979334E-2</v>
      </c>
      <c r="BU60" s="1">
        <v>7.217494512397464E-2</v>
      </c>
      <c r="BV60" s="1">
        <v>0</v>
      </c>
      <c r="BW60" s="1">
        <v>0</v>
      </c>
      <c r="BX60" s="1">
        <v>0</v>
      </c>
      <c r="BY60" s="3">
        <v>0.84968526434204605</v>
      </c>
      <c r="BZ60" s="3" t="s">
        <v>151</v>
      </c>
      <c r="CA60" s="3">
        <v>0.32181222870251885</v>
      </c>
      <c r="CB60" s="1" t="s">
        <v>9</v>
      </c>
      <c r="CC60" s="1"/>
      <c r="CD60" s="2" t="s">
        <v>10</v>
      </c>
      <c r="CE60" s="1">
        <v>0</v>
      </c>
      <c r="CF60" s="1">
        <v>1</v>
      </c>
      <c r="CG60" s="2" t="s">
        <v>150</v>
      </c>
      <c r="CH60" s="2" t="s">
        <v>151</v>
      </c>
      <c r="CI60" s="1">
        <v>183.45</v>
      </c>
      <c r="CJ60" s="3">
        <v>3.6839999999999998E-2</v>
      </c>
      <c r="CK60" s="1">
        <v>4.9796416938110752</v>
      </c>
      <c r="CL60" s="18" t="s">
        <v>11</v>
      </c>
    </row>
    <row r="61" spans="1:90" x14ac:dyDescent="0.2">
      <c r="A61" s="16">
        <v>29</v>
      </c>
      <c r="B61" s="21" t="s">
        <v>366</v>
      </c>
      <c r="C61" s="30">
        <v>1373.73</v>
      </c>
      <c r="D61" s="32">
        <v>3.1379013826269126</v>
      </c>
      <c r="E61" s="30">
        <v>21.9</v>
      </c>
      <c r="F61" s="32">
        <v>1.3404441148401183</v>
      </c>
      <c r="G61" s="32" t="s">
        <v>1</v>
      </c>
      <c r="H61" s="32" t="s">
        <v>1</v>
      </c>
      <c r="I61" s="32" t="s">
        <v>372</v>
      </c>
      <c r="J61" s="14" t="s">
        <v>3</v>
      </c>
      <c r="K61" s="14" t="s">
        <v>91</v>
      </c>
      <c r="L61" s="14" t="s">
        <v>379</v>
      </c>
      <c r="M61" s="27">
        <v>1764.63</v>
      </c>
      <c r="N61" s="27">
        <v>212.54</v>
      </c>
      <c r="O61" s="28">
        <v>8.302578338195163</v>
      </c>
      <c r="P61" s="30">
        <v>239.76669999999999</v>
      </c>
      <c r="Q61" s="30">
        <v>77.465000000000003</v>
      </c>
      <c r="R61" s="30">
        <v>142.72</v>
      </c>
      <c r="T61" s="27">
        <v>12.656700000000001</v>
      </c>
      <c r="U61" s="27">
        <v>7.7567000000000004</v>
      </c>
      <c r="V61" s="27">
        <v>7.0366999999999997</v>
      </c>
      <c r="W61" s="27">
        <v>10.69</v>
      </c>
      <c r="X61" s="27">
        <v>8.8966999999999992</v>
      </c>
      <c r="Y61" s="27">
        <v>17.173300000000001</v>
      </c>
      <c r="Z61" s="27">
        <v>24.93</v>
      </c>
      <c r="AA61" s="27">
        <v>11.8833</v>
      </c>
      <c r="AB61" s="27">
        <v>18.920000000000002</v>
      </c>
      <c r="AC61" s="27">
        <v>29.06</v>
      </c>
      <c r="AD61" s="27">
        <v>14.7933</v>
      </c>
      <c r="AE61" s="27">
        <v>43.85</v>
      </c>
      <c r="AH61" s="34"/>
      <c r="AI61" s="34"/>
      <c r="AJ61" s="24">
        <v>23187.51</v>
      </c>
      <c r="AK61" s="24">
        <v>23187.51</v>
      </c>
      <c r="AL61" s="1">
        <v>1</v>
      </c>
      <c r="AM61" s="1">
        <v>5533485.4500000002</v>
      </c>
      <c r="AN61" s="1">
        <v>6.4633000000000003</v>
      </c>
      <c r="AO61" s="1" t="s">
        <v>93</v>
      </c>
      <c r="AP61" s="32">
        <v>0.50233353817144999</v>
      </c>
      <c r="AQ61" s="53">
        <v>0.50233353817144999</v>
      </c>
      <c r="AR61" s="53">
        <v>0.50471052324145582</v>
      </c>
      <c r="AS61" s="1">
        <v>5.5334854500000006</v>
      </c>
      <c r="AT61" s="1">
        <v>23.18751</v>
      </c>
      <c r="AU61" s="1">
        <v>0.23977000000000001</v>
      </c>
      <c r="AV61" s="1">
        <v>1764.63</v>
      </c>
      <c r="AW61" s="1">
        <v>212.54</v>
      </c>
      <c r="AX61" s="1">
        <v>0.12044451244736858</v>
      </c>
      <c r="AY61" s="1" t="s">
        <v>93</v>
      </c>
      <c r="AZ61" s="32" t="s">
        <v>7</v>
      </c>
      <c r="BA61" s="32">
        <v>43.85</v>
      </c>
      <c r="BB61" s="32">
        <v>77.465000000000003</v>
      </c>
      <c r="BC61" s="32">
        <v>195.91669999999999</v>
      </c>
      <c r="BD61" s="3">
        <v>0</v>
      </c>
      <c r="BE61" s="3" t="s">
        <v>93</v>
      </c>
      <c r="BF61" s="1">
        <v>0</v>
      </c>
      <c r="BG61" s="1">
        <v>1</v>
      </c>
      <c r="BH61" s="1">
        <v>1</v>
      </c>
      <c r="BI61" s="14" t="s">
        <v>8</v>
      </c>
      <c r="BJ61" s="1"/>
      <c r="BK61" s="1"/>
      <c r="BL61" s="1"/>
      <c r="BM61" s="3"/>
      <c r="BN61" s="3"/>
      <c r="BO61" s="3" t="s">
        <v>93</v>
      </c>
      <c r="BP61" s="3">
        <v>0.4940289873447814</v>
      </c>
      <c r="BQ61" s="1">
        <v>118.45169999999999</v>
      </c>
      <c r="BR61" s="1">
        <v>0.4940289873447814</v>
      </c>
      <c r="BS61" s="1">
        <v>0.32308489877868779</v>
      </c>
      <c r="BT61" s="1">
        <v>0.10397607340802539</v>
      </c>
      <c r="BU61" s="1">
        <v>7.8910040468505444E-2</v>
      </c>
      <c r="BV61" s="1">
        <v>0</v>
      </c>
      <c r="BW61" s="1">
        <v>0</v>
      </c>
      <c r="BX61" s="1">
        <v>0</v>
      </c>
      <c r="BY61" s="3">
        <v>0.81711388612346914</v>
      </c>
      <c r="BZ61" s="3" t="s">
        <v>93</v>
      </c>
      <c r="CA61" s="3">
        <v>0.32308489877868779</v>
      </c>
      <c r="CB61" s="1" t="s">
        <v>9</v>
      </c>
      <c r="CC61" s="1"/>
      <c r="CD61" s="2" t="s">
        <v>10</v>
      </c>
      <c r="CE61" s="1">
        <v>0</v>
      </c>
      <c r="CF61" s="1">
        <v>1</v>
      </c>
      <c r="CG61" s="2" t="s">
        <v>92</v>
      </c>
      <c r="CH61" s="2" t="s">
        <v>93</v>
      </c>
      <c r="CI61" s="1">
        <v>3529.26</v>
      </c>
      <c r="CJ61" s="3">
        <v>0.42508000000000001</v>
      </c>
      <c r="CK61" s="1">
        <v>8.302578338195163</v>
      </c>
      <c r="CL61" s="18" t="s">
        <v>24</v>
      </c>
    </row>
    <row r="62" spans="1:90" x14ac:dyDescent="0.2">
      <c r="A62" s="16">
        <v>55</v>
      </c>
      <c r="B62" s="21" t="s">
        <v>366</v>
      </c>
      <c r="C62" s="30">
        <v>1373.73</v>
      </c>
      <c r="D62" s="32">
        <v>3.1379013826269126</v>
      </c>
      <c r="E62" s="30">
        <v>21.9</v>
      </c>
      <c r="F62" s="32">
        <v>1.3404441148401183</v>
      </c>
      <c r="G62" s="32" t="s">
        <v>94</v>
      </c>
      <c r="H62" s="32" t="s">
        <v>94</v>
      </c>
      <c r="I62" s="32" t="s">
        <v>372</v>
      </c>
      <c r="J62" s="14" t="s">
        <v>3</v>
      </c>
      <c r="K62" s="14" t="s">
        <v>154</v>
      </c>
      <c r="L62" s="14" t="s">
        <v>380</v>
      </c>
      <c r="M62" s="27">
        <v>2251.9</v>
      </c>
      <c r="N62" s="27">
        <v>510</v>
      </c>
      <c r="O62" s="28">
        <v>4.4154901960784319</v>
      </c>
      <c r="P62" s="30">
        <v>342.01330000000002</v>
      </c>
      <c r="Q62" s="30">
        <v>113.52</v>
      </c>
      <c r="R62" s="30">
        <v>182.77</v>
      </c>
      <c r="T62" s="27">
        <v>17.02</v>
      </c>
      <c r="U62" s="27">
        <v>11.386699999999999</v>
      </c>
      <c r="V62" s="27">
        <v>6.4633000000000003</v>
      </c>
      <c r="W62" s="27">
        <v>15.91</v>
      </c>
      <c r="X62" s="27">
        <v>8.3033000000000001</v>
      </c>
      <c r="Y62" s="27">
        <v>24.616700000000002</v>
      </c>
      <c r="Z62" s="27">
        <v>36.003300000000003</v>
      </c>
      <c r="AA62" s="27">
        <v>16.943300000000001</v>
      </c>
      <c r="AB62" s="27">
        <v>23.4</v>
      </c>
      <c r="AC62" s="27">
        <v>41.556699999999999</v>
      </c>
      <c r="AD62" s="27">
        <v>17.846699999999998</v>
      </c>
      <c r="AE62" s="27">
        <v>59.406700000000001</v>
      </c>
      <c r="AH62" s="34"/>
      <c r="AI62" s="34"/>
      <c r="AJ62" s="24">
        <v>27333.8933</v>
      </c>
      <c r="AK62" s="24">
        <v>27333.8933</v>
      </c>
      <c r="AL62" s="1">
        <v>1</v>
      </c>
      <c r="AM62" s="1">
        <v>8979457.6699999999</v>
      </c>
      <c r="AN62" s="1">
        <v>14.0733</v>
      </c>
      <c r="AO62" s="1" t="s">
        <v>156</v>
      </c>
      <c r="AP62" s="32">
        <v>0.6621701092211163</v>
      </c>
      <c r="AQ62" s="53">
        <v>0.6621701092211163</v>
      </c>
      <c r="AR62" s="53">
        <v>0.68940204752890499</v>
      </c>
      <c r="AS62" s="1">
        <v>8.9794576700000004</v>
      </c>
      <c r="AT62" s="1">
        <v>27.3339</v>
      </c>
      <c r="AU62" s="1">
        <v>0.34201999999999999</v>
      </c>
      <c r="AV62" s="1">
        <v>2251.9</v>
      </c>
      <c r="AW62" s="1">
        <v>510</v>
      </c>
      <c r="AX62" s="1">
        <v>0.22647542075580618</v>
      </c>
      <c r="AY62" s="1" t="s">
        <v>156</v>
      </c>
      <c r="AZ62" s="32" t="s">
        <v>7</v>
      </c>
      <c r="BA62" s="32">
        <v>59.406700000000001</v>
      </c>
      <c r="BB62" s="32">
        <v>113.52</v>
      </c>
      <c r="BC62" s="32">
        <v>282.60660000000001</v>
      </c>
      <c r="BD62" s="3">
        <v>0</v>
      </c>
      <c r="BE62" s="3" t="s">
        <v>156</v>
      </c>
      <c r="BF62" s="1">
        <v>0</v>
      </c>
      <c r="BG62" s="1">
        <v>0</v>
      </c>
      <c r="BH62" s="1">
        <v>1</v>
      </c>
      <c r="BI62" s="14" t="s">
        <v>23</v>
      </c>
      <c r="BJ62" s="1"/>
      <c r="BK62" s="1"/>
      <c r="BL62" s="1"/>
      <c r="BM62" s="3"/>
      <c r="BN62" s="3"/>
      <c r="BO62" s="3" t="s">
        <v>156</v>
      </c>
      <c r="BP62" s="3">
        <v>0.49439597816810044</v>
      </c>
      <c r="BQ62" s="1">
        <v>169.08660000000003</v>
      </c>
      <c r="BR62" s="1">
        <v>0.4943860370342324</v>
      </c>
      <c r="BS62" s="1">
        <v>0.33191691668131035</v>
      </c>
      <c r="BT62" s="1">
        <v>0.10526871323425142</v>
      </c>
      <c r="BU62" s="1">
        <v>6.8418391916337751E-2</v>
      </c>
      <c r="BV62" s="1">
        <v>0</v>
      </c>
      <c r="BW62" s="1">
        <v>0</v>
      </c>
      <c r="BX62" s="1">
        <v>0</v>
      </c>
      <c r="BY62" s="3">
        <v>0.82631289484941084</v>
      </c>
      <c r="BZ62" s="3" t="s">
        <v>156</v>
      </c>
      <c r="CA62" s="3">
        <v>0.33191691668131035</v>
      </c>
      <c r="CB62" s="1" t="s">
        <v>9</v>
      </c>
      <c r="CC62" s="1"/>
      <c r="CD62" s="2" t="s">
        <v>10</v>
      </c>
      <c r="CE62" s="1">
        <v>0</v>
      </c>
      <c r="CF62" s="1">
        <v>1</v>
      </c>
      <c r="CG62" s="2" t="s">
        <v>155</v>
      </c>
      <c r="CH62" s="2" t="s">
        <v>156</v>
      </c>
      <c r="CI62" s="1">
        <v>4503.8</v>
      </c>
      <c r="CJ62" s="3">
        <v>1.02</v>
      </c>
      <c r="CK62" s="1">
        <v>4.4154901960784319</v>
      </c>
      <c r="CL62" s="18" t="s">
        <v>24</v>
      </c>
    </row>
    <row r="63" spans="1:90" x14ac:dyDescent="0.2">
      <c r="A63" s="16">
        <v>64</v>
      </c>
      <c r="B63" s="21" t="s">
        <v>366</v>
      </c>
      <c r="C63" s="30">
        <v>1373.73</v>
      </c>
      <c r="D63" s="32">
        <v>3.1379013826269126</v>
      </c>
      <c r="E63" s="30">
        <v>21.9</v>
      </c>
      <c r="F63" s="32">
        <v>1.3404441148401183</v>
      </c>
      <c r="G63" s="32" t="s">
        <v>94</v>
      </c>
      <c r="H63" s="32" t="s">
        <v>94</v>
      </c>
      <c r="I63" s="32" t="s">
        <v>372</v>
      </c>
      <c r="J63" s="14" t="s">
        <v>3</v>
      </c>
      <c r="K63" s="14" t="s">
        <v>179</v>
      </c>
      <c r="L63" s="14" t="s">
        <v>383</v>
      </c>
      <c r="M63" s="27">
        <v>34.798250000000003</v>
      </c>
      <c r="N63" s="27">
        <v>3</v>
      </c>
      <c r="O63" s="28">
        <v>11.599416666666668</v>
      </c>
      <c r="P63" s="30">
        <v>366.00749999999999</v>
      </c>
      <c r="Q63" s="30">
        <v>47.8</v>
      </c>
      <c r="R63" s="30">
        <v>247.85</v>
      </c>
      <c r="S63" s="30">
        <v>44.67</v>
      </c>
      <c r="T63" s="27">
        <v>4.97</v>
      </c>
      <c r="U63" s="27">
        <v>4.8600000000000003</v>
      </c>
      <c r="V63" s="27">
        <v>4.26</v>
      </c>
      <c r="W63" s="27">
        <v>7.36</v>
      </c>
      <c r="X63" s="27">
        <v>6.36</v>
      </c>
      <c r="Y63" s="27">
        <v>17.3125</v>
      </c>
      <c r="Z63" s="27">
        <v>21.9725</v>
      </c>
      <c r="AA63" s="27">
        <v>18.407499999999999</v>
      </c>
      <c r="AB63" s="27">
        <v>22.67</v>
      </c>
      <c r="AC63" s="27">
        <v>35.72</v>
      </c>
      <c r="AD63" s="27">
        <v>9.1199999999999992</v>
      </c>
      <c r="AE63" s="27">
        <v>44.84</v>
      </c>
      <c r="AH63" s="34"/>
      <c r="AI63" s="34"/>
      <c r="AJ63" s="24">
        <v>1961.0274999999999</v>
      </c>
      <c r="AK63" s="24">
        <v>1961.0274999999999</v>
      </c>
      <c r="AL63" s="1">
        <v>1</v>
      </c>
      <c r="AM63" s="1">
        <v>717667.66</v>
      </c>
      <c r="AN63" s="1">
        <v>0</v>
      </c>
      <c r="AO63" s="1" t="s">
        <v>181</v>
      </c>
      <c r="AP63" s="32">
        <v>0.23554337828655217</v>
      </c>
      <c r="AQ63" s="53">
        <v>0.23554337828655217</v>
      </c>
      <c r="AR63" s="53">
        <v>0.2355725658122852</v>
      </c>
      <c r="AS63" s="1">
        <v>0.71766766000000004</v>
      </c>
      <c r="AT63" s="1">
        <v>1.9610300000000001</v>
      </c>
      <c r="AU63" s="1">
        <v>0.36601</v>
      </c>
      <c r="AV63" s="1">
        <v>34.798250000000003</v>
      </c>
      <c r="AW63" s="1">
        <v>3</v>
      </c>
      <c r="AX63" s="1">
        <v>8.6211231886660952E-2</v>
      </c>
      <c r="AY63" s="1" t="s">
        <v>181</v>
      </c>
      <c r="AZ63" s="32" t="s">
        <v>105</v>
      </c>
      <c r="BA63" s="32">
        <v>44.84</v>
      </c>
      <c r="BB63" s="32">
        <v>92.47</v>
      </c>
      <c r="BC63" s="32">
        <v>321.16750000000002</v>
      </c>
      <c r="BD63" s="3">
        <v>0</v>
      </c>
      <c r="BE63" s="3" t="s">
        <v>181</v>
      </c>
      <c r="BF63" s="1">
        <v>0</v>
      </c>
      <c r="BG63" s="1">
        <v>0</v>
      </c>
      <c r="BH63" s="1">
        <v>1</v>
      </c>
      <c r="BI63" s="14" t="s">
        <v>8</v>
      </c>
      <c r="BJ63" s="1"/>
      <c r="BK63" s="1"/>
      <c r="BL63" s="1"/>
      <c r="BM63" s="3"/>
      <c r="BN63" s="3"/>
      <c r="BO63" s="3" t="s">
        <v>181</v>
      </c>
      <c r="BP63" s="3">
        <v>0.62538335963060865</v>
      </c>
      <c r="BQ63" s="1">
        <v>228.69749999999999</v>
      </c>
      <c r="BR63" s="1">
        <v>0.62484375320177876</v>
      </c>
      <c r="BS63" s="1">
        <v>0.25264509607043573</v>
      </c>
      <c r="BT63" s="1">
        <v>6.0032922822619759E-2</v>
      </c>
      <c r="BU63" s="1">
        <v>6.1938621476335873E-2</v>
      </c>
      <c r="BV63" s="1">
        <v>0</v>
      </c>
      <c r="BW63" s="1">
        <v>0</v>
      </c>
      <c r="BX63" s="1">
        <v>0</v>
      </c>
      <c r="BY63" s="3">
        <v>0.87802845570104437</v>
      </c>
      <c r="BZ63" s="3" t="s">
        <v>181</v>
      </c>
      <c r="CA63" s="3">
        <v>0.25264509607043573</v>
      </c>
      <c r="CB63" s="1" t="s">
        <v>9</v>
      </c>
      <c r="CC63" s="1"/>
      <c r="CD63" s="2" t="s">
        <v>10</v>
      </c>
      <c r="CE63" s="1">
        <v>0</v>
      </c>
      <c r="CF63" s="1">
        <v>1</v>
      </c>
      <c r="CG63" s="2" t="s">
        <v>180</v>
      </c>
      <c r="CH63" s="2" t="s">
        <v>181</v>
      </c>
      <c r="CI63" s="1">
        <v>69.596500000000006</v>
      </c>
      <c r="CJ63" s="3">
        <v>6.0000000000000001E-3</v>
      </c>
      <c r="CK63" s="1">
        <v>11.34</v>
      </c>
      <c r="CL63" s="18" t="s">
        <v>24</v>
      </c>
    </row>
    <row r="64" spans="1:90" x14ac:dyDescent="0.2">
      <c r="A64" s="16">
        <v>6</v>
      </c>
      <c r="B64" s="21" t="s">
        <v>366</v>
      </c>
      <c r="C64" s="30">
        <v>1373.73</v>
      </c>
      <c r="D64" s="32">
        <v>3.1379013826269126</v>
      </c>
      <c r="E64" s="30">
        <v>21.9</v>
      </c>
      <c r="F64" s="32">
        <v>1.3404441148401183</v>
      </c>
      <c r="G64" s="32" t="s">
        <v>1</v>
      </c>
      <c r="H64" s="32" t="s">
        <v>1</v>
      </c>
      <c r="I64" s="32" t="s">
        <v>372</v>
      </c>
      <c r="J64" s="14" t="s">
        <v>3</v>
      </c>
      <c r="K64" s="14" t="s">
        <v>4</v>
      </c>
      <c r="L64" s="14" t="s">
        <v>387</v>
      </c>
      <c r="M64" s="27">
        <v>2426.25</v>
      </c>
      <c r="N64" s="27">
        <v>395.8</v>
      </c>
      <c r="O64" s="28">
        <v>6.1299898938858011</v>
      </c>
      <c r="P64" s="30">
        <v>398.67329999999998</v>
      </c>
      <c r="Q64" s="30">
        <v>167.07329999999999</v>
      </c>
      <c r="S64" s="30">
        <v>167.07329999999999</v>
      </c>
      <c r="T64" s="27">
        <v>7.8</v>
      </c>
      <c r="U64" s="27">
        <v>10.636699999999999</v>
      </c>
      <c r="V64" s="27">
        <v>9.2766999999999999</v>
      </c>
      <c r="W64" s="27">
        <v>13.9533</v>
      </c>
      <c r="X64" s="27">
        <v>12.1967</v>
      </c>
      <c r="Y64" s="27">
        <v>24.263300000000001</v>
      </c>
      <c r="Z64" s="27">
        <v>34.9</v>
      </c>
      <c r="AA64" s="27">
        <v>20.350000000000001</v>
      </c>
      <c r="AB64" s="27">
        <v>29.6267</v>
      </c>
      <c r="AC64" s="27">
        <v>44.613300000000002</v>
      </c>
      <c r="AD64" s="27">
        <v>19.9133</v>
      </c>
      <c r="AE64" s="27">
        <v>64.526700000000005</v>
      </c>
      <c r="AH64" s="34"/>
      <c r="AI64" s="34"/>
      <c r="AJ64" s="24">
        <v>20690.986700000001</v>
      </c>
      <c r="AK64" s="24">
        <v>20690.986700000001</v>
      </c>
      <c r="AL64" s="1">
        <v>1</v>
      </c>
      <c r="AM64" s="1">
        <v>7963280.4232999999</v>
      </c>
      <c r="AN64" s="1">
        <v>4.76</v>
      </c>
      <c r="AO64" s="1" t="s">
        <v>26</v>
      </c>
      <c r="AP64" s="32">
        <v>0.40919157693405789</v>
      </c>
      <c r="AQ64" s="53">
        <v>0.40919157693405789</v>
      </c>
      <c r="AR64" s="53">
        <v>0.42386689940671235</v>
      </c>
      <c r="AS64" s="1">
        <v>7.9632804200000002</v>
      </c>
      <c r="AT64" s="1">
        <v>20.690990000000003</v>
      </c>
      <c r="AU64" s="1">
        <v>0.39867000000000002</v>
      </c>
      <c r="AV64" s="1">
        <v>2426.25</v>
      </c>
      <c r="AW64" s="1">
        <v>395.8</v>
      </c>
      <c r="AX64" s="1">
        <v>0.16313240597630088</v>
      </c>
      <c r="AY64" s="1" t="s">
        <v>26</v>
      </c>
      <c r="AZ64" s="32" t="s">
        <v>7</v>
      </c>
      <c r="BA64" s="32">
        <v>64.526700000000005</v>
      </c>
      <c r="BB64" s="32">
        <v>334.14659999999998</v>
      </c>
      <c r="BC64" s="32">
        <v>334.14659999999998</v>
      </c>
      <c r="BD64" s="3">
        <v>0</v>
      </c>
      <c r="BE64" s="3" t="s">
        <v>26</v>
      </c>
      <c r="BF64" s="1">
        <v>0</v>
      </c>
      <c r="BG64" s="1">
        <v>1</v>
      </c>
      <c r="BH64" s="1">
        <v>1</v>
      </c>
      <c r="BI64" s="14" t="s">
        <v>8</v>
      </c>
      <c r="BJ64" s="1"/>
      <c r="BK64" s="1"/>
      <c r="BL64" s="1"/>
      <c r="BM64" s="3"/>
      <c r="BN64" s="3"/>
      <c r="BO64" s="3" t="s">
        <v>26</v>
      </c>
      <c r="BP64" s="3">
        <v>0</v>
      </c>
      <c r="BQ64" s="1">
        <v>0</v>
      </c>
      <c r="BR64" s="1">
        <v>0</v>
      </c>
      <c r="BS64" s="1">
        <v>0.8381464221456516</v>
      </c>
      <c r="BT64" s="1">
        <v>8.754034945405173E-2</v>
      </c>
      <c r="BU64" s="1">
        <v>7.431322840029668E-2</v>
      </c>
      <c r="BV64" s="1">
        <v>0</v>
      </c>
      <c r="BW64" s="1">
        <v>0</v>
      </c>
      <c r="BX64" s="1">
        <v>0</v>
      </c>
      <c r="BY64" s="3">
        <v>0.8381464221456516</v>
      </c>
      <c r="BZ64" s="3" t="s">
        <v>26</v>
      </c>
      <c r="CA64" s="3">
        <v>0.8381464221456516</v>
      </c>
      <c r="CB64" s="1" t="s">
        <v>9</v>
      </c>
      <c r="CC64" s="1"/>
      <c r="CD64" s="2" t="s">
        <v>10</v>
      </c>
      <c r="CE64" s="1">
        <v>0</v>
      </c>
      <c r="CF64" s="1">
        <v>1</v>
      </c>
      <c r="CG64" s="2" t="s">
        <v>25</v>
      </c>
      <c r="CH64" s="2" t="s">
        <v>26</v>
      </c>
      <c r="CI64" s="1">
        <v>4852.5</v>
      </c>
      <c r="CJ64" s="3">
        <v>0.79159999999999997</v>
      </c>
      <c r="CK64" s="1">
        <v>6.1299898938858011</v>
      </c>
      <c r="CL64" s="18" t="s">
        <v>24</v>
      </c>
    </row>
    <row r="65" spans="1:90" x14ac:dyDescent="0.2">
      <c r="A65" s="16">
        <v>19</v>
      </c>
      <c r="B65" s="21" t="s">
        <v>366</v>
      </c>
      <c r="C65" s="30">
        <v>1373.73</v>
      </c>
      <c r="D65" s="32">
        <v>3.1379013826269126</v>
      </c>
      <c r="E65" s="30">
        <v>21.9</v>
      </c>
      <c r="F65" s="32">
        <v>1.3404441148401183</v>
      </c>
      <c r="G65" s="32" t="s">
        <v>1</v>
      </c>
      <c r="H65" s="32" t="s">
        <v>1</v>
      </c>
      <c r="I65" s="32" t="s">
        <v>372</v>
      </c>
      <c r="J65" s="14" t="s">
        <v>3</v>
      </c>
      <c r="K65" s="14" t="s">
        <v>47</v>
      </c>
      <c r="L65" s="14" t="s">
        <v>393</v>
      </c>
      <c r="M65" s="27">
        <v>37.7241</v>
      </c>
      <c r="N65" s="27">
        <v>4.4000000000000004</v>
      </c>
      <c r="O65" s="28">
        <v>8.5736590909090911</v>
      </c>
      <c r="P65" s="30">
        <v>323.48</v>
      </c>
      <c r="Q65" s="30">
        <v>119.3</v>
      </c>
      <c r="R65" s="30">
        <v>64.036000000000001</v>
      </c>
      <c r="S65" s="30">
        <v>96.23</v>
      </c>
      <c r="T65" s="27">
        <v>8.3859999999999992</v>
      </c>
      <c r="U65" s="27">
        <v>7.85</v>
      </c>
      <c r="V65" s="27">
        <v>7.75</v>
      </c>
      <c r="W65" s="27">
        <v>10.486000000000001</v>
      </c>
      <c r="X65" s="27">
        <v>10.023999999999999</v>
      </c>
      <c r="Y65" s="27">
        <v>14.518000000000001</v>
      </c>
      <c r="Z65" s="27">
        <v>22.366</v>
      </c>
      <c r="AA65" s="27">
        <v>13.798</v>
      </c>
      <c r="AB65" s="27">
        <v>21.547999999999998</v>
      </c>
      <c r="AC65" s="27">
        <v>28.314</v>
      </c>
      <c r="AD65" s="27">
        <v>15.6</v>
      </c>
      <c r="AE65" s="27">
        <v>43.915999999999997</v>
      </c>
      <c r="AH65" s="34"/>
      <c r="AI65" s="34"/>
      <c r="AJ65" s="24">
        <v>3367.0740000000001</v>
      </c>
      <c r="AK65" s="24">
        <v>3367.0740000000001</v>
      </c>
      <c r="AL65" s="1">
        <v>1</v>
      </c>
      <c r="AM65" s="1">
        <v>1240205.264</v>
      </c>
      <c r="AN65" s="1">
        <v>0</v>
      </c>
      <c r="AO65" s="1" t="s">
        <v>60</v>
      </c>
      <c r="AP65" s="32">
        <v>0.36054502230784236</v>
      </c>
      <c r="AQ65" s="53">
        <v>0.31939403778023723</v>
      </c>
      <c r="AR65" s="53">
        <v>0.3166593834847829</v>
      </c>
      <c r="AS65" s="1">
        <v>1.2402052699999999</v>
      </c>
      <c r="AT65" s="1">
        <v>3.36707</v>
      </c>
      <c r="AU65" s="1">
        <v>0.32350000000000001</v>
      </c>
      <c r="AV65" s="1">
        <v>37.7241</v>
      </c>
      <c r="AW65" s="1">
        <v>4.4000000000000004</v>
      </c>
      <c r="AX65" s="1">
        <v>0.116636314716587</v>
      </c>
      <c r="AY65" s="1" t="s">
        <v>60</v>
      </c>
      <c r="AZ65" s="32" t="s">
        <v>50</v>
      </c>
      <c r="BA65" s="32">
        <v>43.915999999999997</v>
      </c>
      <c r="BB65" s="32">
        <v>243.29</v>
      </c>
      <c r="BC65" s="32">
        <v>279.56400000000002</v>
      </c>
      <c r="BD65" s="3">
        <v>0</v>
      </c>
      <c r="BE65" s="3" t="s">
        <v>60</v>
      </c>
      <c r="BF65" s="1">
        <v>0</v>
      </c>
      <c r="BG65" s="1">
        <v>1</v>
      </c>
      <c r="BH65" s="1">
        <v>1</v>
      </c>
      <c r="BI65" s="14" t="s">
        <v>8</v>
      </c>
      <c r="BJ65" s="1"/>
      <c r="BK65" s="1"/>
      <c r="BL65" s="1"/>
      <c r="BM65" s="3"/>
      <c r="BN65" s="3"/>
      <c r="BO65" s="3" t="s">
        <v>60</v>
      </c>
      <c r="BP65" s="3">
        <v>0.19795968838877209</v>
      </c>
      <c r="BQ65" s="1">
        <v>64.036000000000001</v>
      </c>
      <c r="BR65" s="1">
        <v>0.11213676270557685</v>
      </c>
      <c r="BS65" s="1">
        <v>0.66628539631507355</v>
      </c>
      <c r="BT65" s="1">
        <v>6.9141832570792622E-2</v>
      </c>
      <c r="BU65" s="1">
        <v>6.6613082725361678E-2</v>
      </c>
      <c r="BV65" s="1">
        <v>0</v>
      </c>
      <c r="BW65" s="1">
        <v>0</v>
      </c>
      <c r="BX65" s="1">
        <v>0</v>
      </c>
      <c r="BY65" s="3">
        <v>0.86424508470384565</v>
      </c>
      <c r="BZ65" s="3" t="s">
        <v>60</v>
      </c>
      <c r="CA65" s="3">
        <v>0.66628539631507355</v>
      </c>
      <c r="CB65" s="1" t="s">
        <v>34</v>
      </c>
      <c r="CC65" s="1"/>
      <c r="CD65" s="2" t="s">
        <v>35</v>
      </c>
      <c r="CE65" s="1">
        <v>0</v>
      </c>
      <c r="CF65" s="1">
        <v>1</v>
      </c>
      <c r="CG65" s="2" t="s">
        <v>59</v>
      </c>
      <c r="CH65" s="2" t="s">
        <v>60</v>
      </c>
      <c r="CI65" s="1">
        <v>75.4482</v>
      </c>
      <c r="CJ65" s="3">
        <v>8.8000000000000005E-3</v>
      </c>
      <c r="CK65" s="1">
        <v>8.5736590909090911</v>
      </c>
      <c r="CL65" s="18" t="s">
        <v>24</v>
      </c>
    </row>
    <row r="66" spans="1:90" s="7" customFormat="1" x14ac:dyDescent="0.2">
      <c r="A66" s="16">
        <v>74</v>
      </c>
      <c r="B66" s="21" t="s">
        <v>366</v>
      </c>
      <c r="C66" s="30">
        <v>1373.73</v>
      </c>
      <c r="D66" s="32">
        <v>3.1379013826269126</v>
      </c>
      <c r="E66" s="30">
        <v>30.6</v>
      </c>
      <c r="F66" s="32">
        <v>1.4857214264815801</v>
      </c>
      <c r="G66" s="32" t="s">
        <v>183</v>
      </c>
      <c r="H66" s="32" t="s">
        <v>184</v>
      </c>
      <c r="I66" s="32" t="s">
        <v>373</v>
      </c>
      <c r="J66" s="14" t="s">
        <v>3</v>
      </c>
      <c r="K66" s="14" t="s">
        <v>211</v>
      </c>
      <c r="L66" s="14" t="s">
        <v>396</v>
      </c>
      <c r="M66" s="27">
        <v>34.682850000000002</v>
      </c>
      <c r="N66" s="27">
        <v>2.3333350000000004</v>
      </c>
      <c r="O66" s="28">
        <v>14.864067954237173</v>
      </c>
      <c r="P66" s="30">
        <v>215.91329999999999</v>
      </c>
      <c r="Q66" s="30"/>
      <c r="R66" s="30"/>
      <c r="S66" s="30"/>
      <c r="T66" s="27">
        <v>9.35</v>
      </c>
      <c r="U66" s="27">
        <v>3.0232999999999999</v>
      </c>
      <c r="V66" s="27">
        <v>2.6766999999999999</v>
      </c>
      <c r="W66" s="27">
        <v>4.3099999999999996</v>
      </c>
      <c r="X66" s="27">
        <v>3.9933000000000001</v>
      </c>
      <c r="Y66" s="27">
        <v>29.3</v>
      </c>
      <c r="Z66" s="27">
        <v>24.76</v>
      </c>
      <c r="AA66" s="27">
        <v>16.010000000000002</v>
      </c>
      <c r="AB66" s="27">
        <v>18.686699999999998</v>
      </c>
      <c r="AC66" s="27">
        <v>45.313299999999998</v>
      </c>
      <c r="AD66" s="27">
        <v>5.7</v>
      </c>
      <c r="AE66" s="27">
        <v>51.01</v>
      </c>
      <c r="AF66" s="27"/>
      <c r="AG66" s="27"/>
      <c r="AH66" s="34"/>
      <c r="AI66" s="34"/>
      <c r="AJ66" s="24">
        <v>2224.2800000000002</v>
      </c>
      <c r="AK66" s="24"/>
      <c r="AL66" s="1"/>
      <c r="AM66" s="1">
        <v>479231.48330000002</v>
      </c>
      <c r="AN66" s="1"/>
      <c r="AO66" s="1" t="s">
        <v>215</v>
      </c>
      <c r="AP66" s="32">
        <v>0.31159434014463122</v>
      </c>
      <c r="AQ66" s="53">
        <v>0.31159434014463122</v>
      </c>
      <c r="AR66" s="53"/>
      <c r="AS66" s="1">
        <v>0.47923147999999999</v>
      </c>
      <c r="AT66" s="1"/>
      <c r="AU66" s="1">
        <v>0.21590999999999999</v>
      </c>
      <c r="AV66" s="1">
        <v>34.682850000000002</v>
      </c>
      <c r="AW66" s="1">
        <v>2.3333350000000004</v>
      </c>
      <c r="AX66" s="1">
        <v>6.7276333980627323E-2</v>
      </c>
      <c r="AY66" s="1" t="s">
        <v>215</v>
      </c>
      <c r="AZ66" s="32" t="s">
        <v>190</v>
      </c>
      <c r="BA66" s="32">
        <v>51.01</v>
      </c>
      <c r="BB66" s="32">
        <v>0</v>
      </c>
      <c r="BC66" s="32">
        <v>172.4666</v>
      </c>
      <c r="BD66" s="3">
        <v>0</v>
      </c>
      <c r="BE66" s="3" t="s">
        <v>215</v>
      </c>
      <c r="BF66" s="1">
        <v>0</v>
      </c>
      <c r="BG66" s="1">
        <v>0</v>
      </c>
      <c r="BH66" s="1">
        <v>1</v>
      </c>
      <c r="BI66" s="14" t="s">
        <v>8</v>
      </c>
      <c r="BJ66" s="1"/>
      <c r="BK66" s="1"/>
      <c r="BL66" s="1"/>
      <c r="BM66" s="3"/>
      <c r="BN66" s="3"/>
      <c r="BO66" s="3" t="s">
        <v>215</v>
      </c>
      <c r="BP66" s="3">
        <v>0.79877710173481664</v>
      </c>
      <c r="BQ66" s="1">
        <v>164.9033</v>
      </c>
      <c r="BR66" s="1">
        <v>0.76374776356991447</v>
      </c>
      <c r="BS66" s="1">
        <v>0</v>
      </c>
      <c r="BT66" s="1">
        <v>0.11467565916504451</v>
      </c>
      <c r="BU66" s="1">
        <v>8.6547239100138798E-2</v>
      </c>
      <c r="BV66" s="1">
        <v>0</v>
      </c>
      <c r="BW66" s="1">
        <v>0</v>
      </c>
      <c r="BX66" s="1">
        <v>0</v>
      </c>
      <c r="BY66" s="3">
        <v>0.79877710173481664</v>
      </c>
      <c r="BZ66" s="3" t="s">
        <v>215</v>
      </c>
      <c r="CA66" s="3">
        <v>0</v>
      </c>
      <c r="CB66" s="1" t="s">
        <v>34</v>
      </c>
      <c r="CC66" s="1"/>
      <c r="CD66" s="2" t="s">
        <v>35</v>
      </c>
      <c r="CE66" s="1">
        <v>0</v>
      </c>
      <c r="CF66" s="1">
        <v>1</v>
      </c>
      <c r="CG66" s="2" t="s">
        <v>214</v>
      </c>
      <c r="CH66" s="2" t="s">
        <v>215</v>
      </c>
      <c r="CI66" s="1">
        <v>69.365700000000004</v>
      </c>
      <c r="CJ66" s="3">
        <v>4.6666700000000004E-3</v>
      </c>
      <c r="CK66" s="1">
        <v>14.864067954237173</v>
      </c>
      <c r="CL66" s="18" t="s">
        <v>24</v>
      </c>
    </row>
    <row r="67" spans="1:90" x14ac:dyDescent="0.2">
      <c r="A67" s="16">
        <v>48</v>
      </c>
      <c r="B67" s="21" t="s">
        <v>366</v>
      </c>
      <c r="C67" s="30">
        <v>1373.73</v>
      </c>
      <c r="D67" s="32">
        <v>3.1379013826269126</v>
      </c>
      <c r="E67" s="30">
        <v>21.9</v>
      </c>
      <c r="F67" s="32">
        <v>1.3404441148401183</v>
      </c>
      <c r="G67" s="32" t="s">
        <v>94</v>
      </c>
      <c r="H67" s="32" t="s">
        <v>94</v>
      </c>
      <c r="I67" s="32" t="s">
        <v>372</v>
      </c>
      <c r="J67" s="14" t="s">
        <v>3</v>
      </c>
      <c r="K67" s="14" t="s">
        <v>132</v>
      </c>
      <c r="L67" s="14" t="s">
        <v>139</v>
      </c>
      <c r="M67" s="27">
        <v>568.29999999999995</v>
      </c>
      <c r="N67" s="27">
        <v>75.099999999999994</v>
      </c>
      <c r="O67" s="28">
        <v>7.5672436750998671</v>
      </c>
      <c r="P67" s="30">
        <v>460.05329999999998</v>
      </c>
      <c r="Q67" s="30">
        <v>76.650000000000006</v>
      </c>
      <c r="R67" s="30">
        <v>245.62</v>
      </c>
      <c r="S67" s="30">
        <v>82.043300000000002</v>
      </c>
      <c r="T67" s="27">
        <v>5.8367000000000004</v>
      </c>
      <c r="U67" s="27">
        <v>9</v>
      </c>
      <c r="V67" s="27">
        <v>9.06</v>
      </c>
      <c r="W67" s="27">
        <v>17.216699999999999</v>
      </c>
      <c r="X67" s="27">
        <v>18.153300000000002</v>
      </c>
      <c r="Y67" s="27">
        <v>32.729999999999997</v>
      </c>
      <c r="Z67" s="27">
        <v>41.703299999999999</v>
      </c>
      <c r="AA67" s="27">
        <v>30.6633</v>
      </c>
      <c r="AB67" s="27">
        <v>41.58</v>
      </c>
      <c r="AC67" s="27">
        <v>63.393300000000004</v>
      </c>
      <c r="AD67" s="27">
        <v>18.056699999999999</v>
      </c>
      <c r="AE67" s="27">
        <v>81.45</v>
      </c>
      <c r="AH67" s="34"/>
      <c r="AI67" s="34"/>
      <c r="AJ67" s="24">
        <v>14042.9067</v>
      </c>
      <c r="AK67" s="24">
        <v>14042.9067</v>
      </c>
      <c r="AL67" s="1">
        <v>1</v>
      </c>
      <c r="AM67" s="1">
        <v>6449884.9199999999</v>
      </c>
      <c r="AN67" s="1">
        <v>0</v>
      </c>
      <c r="AO67" s="1" t="s">
        <v>140</v>
      </c>
      <c r="AP67" s="32">
        <v>0.287248153699105</v>
      </c>
      <c r="AQ67" s="53">
        <v>0.287248153699105</v>
      </c>
      <c r="AR67" s="53">
        <v>0.28771826152633817</v>
      </c>
      <c r="AS67" s="1">
        <v>6.4498849199999997</v>
      </c>
      <c r="AT67" s="1">
        <v>14.042909999999999</v>
      </c>
      <c r="AU67" s="1">
        <v>0.46005000000000001</v>
      </c>
      <c r="AV67" s="1">
        <v>568.29999999999995</v>
      </c>
      <c r="AW67" s="1">
        <v>75.099999999999994</v>
      </c>
      <c r="AX67" s="1">
        <v>0.13214851310927328</v>
      </c>
      <c r="AY67" s="1" t="s">
        <v>140</v>
      </c>
      <c r="AZ67" s="32" t="s">
        <v>7</v>
      </c>
      <c r="BA67" s="32">
        <v>81.45</v>
      </c>
      <c r="BB67" s="32">
        <v>158.69330000000002</v>
      </c>
      <c r="BC67" s="32">
        <v>378.60329999999999</v>
      </c>
      <c r="BD67" s="3">
        <v>0</v>
      </c>
      <c r="BE67" s="3" t="s">
        <v>140</v>
      </c>
      <c r="BF67" s="1">
        <v>0</v>
      </c>
      <c r="BG67" s="1">
        <v>0</v>
      </c>
      <c r="BH67" s="1">
        <v>1</v>
      </c>
      <c r="BI67" s="14" t="s">
        <v>8</v>
      </c>
      <c r="BJ67" s="1"/>
      <c r="BK67" s="1"/>
      <c r="BL67" s="1"/>
      <c r="BM67" s="3"/>
      <c r="BN67" s="3"/>
      <c r="BO67" s="3" t="s">
        <v>140</v>
      </c>
      <c r="BP67" s="3">
        <v>0.47402485755454848</v>
      </c>
      <c r="BQ67" s="1">
        <v>219.91</v>
      </c>
      <c r="BR67" s="1">
        <v>0.47800983060006302</v>
      </c>
      <c r="BS67" s="1">
        <v>0.3449454661014279</v>
      </c>
      <c r="BT67" s="1">
        <v>9.0648844383900737E-2</v>
      </c>
      <c r="BU67" s="1">
        <v>9.0380831960122879E-2</v>
      </c>
      <c r="BV67" s="1">
        <v>0</v>
      </c>
      <c r="BW67" s="1">
        <v>0</v>
      </c>
      <c r="BX67" s="1">
        <v>0</v>
      </c>
      <c r="BY67" s="3">
        <v>0.81897032365597644</v>
      </c>
      <c r="BZ67" s="3" t="s">
        <v>140</v>
      </c>
      <c r="CA67" s="3">
        <v>0.3449454661014279</v>
      </c>
      <c r="CB67" s="1" t="s">
        <v>9</v>
      </c>
      <c r="CC67" s="1"/>
      <c r="CD67" s="2" t="s">
        <v>10</v>
      </c>
      <c r="CE67" s="1">
        <v>0</v>
      </c>
      <c r="CF67" s="1">
        <v>1</v>
      </c>
      <c r="CG67" s="2" t="s">
        <v>139</v>
      </c>
      <c r="CH67" s="2" t="s">
        <v>140</v>
      </c>
      <c r="CI67" s="1">
        <v>1136.5999999999999</v>
      </c>
      <c r="CJ67" s="3">
        <v>0.1502</v>
      </c>
      <c r="CK67" s="1">
        <v>7.5672436750998671</v>
      </c>
      <c r="CL67" s="18" t="s">
        <v>24</v>
      </c>
    </row>
    <row r="68" spans="1:90" x14ac:dyDescent="0.2">
      <c r="A68" s="16">
        <v>50</v>
      </c>
      <c r="B68" s="21" t="s">
        <v>366</v>
      </c>
      <c r="C68" s="30">
        <v>1373.73</v>
      </c>
      <c r="D68" s="32">
        <v>3.1379013826269126</v>
      </c>
      <c r="E68" s="30">
        <v>21.9</v>
      </c>
      <c r="F68" s="32">
        <v>1.3404441148401183</v>
      </c>
      <c r="G68" s="32" t="s">
        <v>94</v>
      </c>
      <c r="H68" s="32" t="s">
        <v>94</v>
      </c>
      <c r="I68" s="32" t="s">
        <v>372</v>
      </c>
      <c r="J68" s="14" t="s">
        <v>3</v>
      </c>
      <c r="K68" s="14" t="s">
        <v>132</v>
      </c>
      <c r="L68" s="14" t="s">
        <v>398</v>
      </c>
      <c r="M68" s="27">
        <v>2356.65</v>
      </c>
      <c r="N68" s="27">
        <v>319.8</v>
      </c>
      <c r="O68" s="28">
        <v>7.3691369606003763</v>
      </c>
      <c r="P68" s="30">
        <v>445.84</v>
      </c>
      <c r="Q68" s="30">
        <v>56.773299999999999</v>
      </c>
      <c r="R68" s="30">
        <v>273.5</v>
      </c>
      <c r="S68" s="30">
        <v>45.976700000000001</v>
      </c>
      <c r="T68" s="27">
        <v>7.9675000000000002</v>
      </c>
      <c r="U68" s="27">
        <v>9.56</v>
      </c>
      <c r="V68" s="27">
        <v>9.25</v>
      </c>
      <c r="W68" s="27">
        <v>27.38</v>
      </c>
      <c r="X68" s="27">
        <v>29.046700000000001</v>
      </c>
      <c r="Y68" s="27">
        <v>34.646700000000003</v>
      </c>
      <c r="Z68" s="27">
        <v>44.203299999999999</v>
      </c>
      <c r="AA68" s="27">
        <v>36.53</v>
      </c>
      <c r="AB68" s="27">
        <v>45.783299999999997</v>
      </c>
      <c r="AC68" s="27">
        <v>71.173299999999998</v>
      </c>
      <c r="AD68" s="27">
        <v>18.813300000000002</v>
      </c>
      <c r="AE68" s="27">
        <v>89.986699999999999</v>
      </c>
      <c r="AH68" s="34"/>
      <c r="AI68" s="34"/>
      <c r="AJ68" s="24">
        <v>28834.154999999999</v>
      </c>
      <c r="AK68" s="24">
        <v>28834.154999999999</v>
      </c>
      <c r="AL68" s="1">
        <v>1</v>
      </c>
      <c r="AM68" s="1">
        <v>12897720.237500001</v>
      </c>
      <c r="AN68" s="1">
        <v>0.12</v>
      </c>
      <c r="AO68" s="1" t="s">
        <v>144</v>
      </c>
      <c r="AP68" s="32">
        <v>0.30437175026765007</v>
      </c>
      <c r="AQ68" s="53">
        <v>0.30437175026765007</v>
      </c>
      <c r="AR68" s="53">
        <v>0.30337345147878525</v>
      </c>
      <c r="AS68" s="1">
        <v>12.89772024</v>
      </c>
      <c r="AT68" s="1">
        <v>28.834150000000001</v>
      </c>
      <c r="AU68" s="1">
        <v>0.44583999999999996</v>
      </c>
      <c r="AV68" s="1">
        <v>2356.65</v>
      </c>
      <c r="AW68" s="1">
        <v>319.8</v>
      </c>
      <c r="AX68" s="1">
        <v>0.13570110113932912</v>
      </c>
      <c r="AY68" s="1" t="s">
        <v>144</v>
      </c>
      <c r="AZ68" s="32" t="s">
        <v>7</v>
      </c>
      <c r="BA68" s="32">
        <v>89.986699999999999</v>
      </c>
      <c r="BB68" s="32">
        <v>102.75</v>
      </c>
      <c r="BC68" s="32">
        <v>355.85329999999999</v>
      </c>
      <c r="BD68" s="3">
        <v>0</v>
      </c>
      <c r="BE68" s="3" t="s">
        <v>144</v>
      </c>
      <c r="BF68" s="1">
        <v>0</v>
      </c>
      <c r="BG68" s="1">
        <v>0</v>
      </c>
      <c r="BH68" s="1">
        <v>1</v>
      </c>
      <c r="BI68" s="14" t="s">
        <v>8</v>
      </c>
      <c r="BJ68" s="1"/>
      <c r="BK68" s="1"/>
      <c r="BL68" s="1"/>
      <c r="BM68" s="3"/>
      <c r="BN68" s="3"/>
      <c r="BO68" s="3" t="s">
        <v>144</v>
      </c>
      <c r="BP68" s="3">
        <v>0.56770007177462767</v>
      </c>
      <c r="BQ68" s="1">
        <v>253.10329999999999</v>
      </c>
      <c r="BR68" s="1">
        <v>0.56769984747891622</v>
      </c>
      <c r="BS68" s="1">
        <v>0.23046384353131169</v>
      </c>
      <c r="BT68" s="1">
        <v>9.9146106226448955E-2</v>
      </c>
      <c r="BU68" s="1">
        <v>0.1026899784676117</v>
      </c>
      <c r="BV68" s="1">
        <v>0</v>
      </c>
      <c r="BW68" s="1">
        <v>0</v>
      </c>
      <c r="BX68" s="1">
        <v>0</v>
      </c>
      <c r="BY68" s="3">
        <v>0.79816391530593933</v>
      </c>
      <c r="BZ68" s="3" t="s">
        <v>144</v>
      </c>
      <c r="CA68" s="3">
        <v>0.23046384353131169</v>
      </c>
      <c r="CB68" s="1" t="s">
        <v>34</v>
      </c>
      <c r="CC68" s="1"/>
      <c r="CD68" s="2" t="s">
        <v>35</v>
      </c>
      <c r="CE68" s="1">
        <v>0</v>
      </c>
      <c r="CF68" s="1">
        <v>1</v>
      </c>
      <c r="CG68" s="2" t="s">
        <v>143</v>
      </c>
      <c r="CH68" s="2" t="s">
        <v>144</v>
      </c>
      <c r="CI68" s="1">
        <v>4713.3</v>
      </c>
      <c r="CJ68" s="3">
        <v>0.63959999999999995</v>
      </c>
      <c r="CK68" s="1">
        <v>7.3691369606003763</v>
      </c>
      <c r="CL68" s="18" t="s">
        <v>24</v>
      </c>
    </row>
    <row r="69" spans="1:90" x14ac:dyDescent="0.2">
      <c r="A69" s="16">
        <v>80</v>
      </c>
      <c r="B69" s="21" t="s">
        <v>366</v>
      </c>
      <c r="C69" s="30">
        <v>1373.73</v>
      </c>
      <c r="D69" s="32">
        <v>3.1379013826269126</v>
      </c>
      <c r="E69" s="30">
        <v>30.6</v>
      </c>
      <c r="F69" s="32">
        <v>1.4857214264815801</v>
      </c>
      <c r="G69" s="32" t="s">
        <v>183</v>
      </c>
      <c r="H69" s="32" t="s">
        <v>184</v>
      </c>
      <c r="I69" s="32" t="s">
        <v>373</v>
      </c>
      <c r="J69" s="14" t="s">
        <v>186</v>
      </c>
      <c r="K69" s="14" t="s">
        <v>230</v>
      </c>
      <c r="L69" s="14" t="s">
        <v>378</v>
      </c>
      <c r="M69" s="27">
        <v>804.34</v>
      </c>
      <c r="N69" s="27">
        <v>39.5</v>
      </c>
      <c r="O69" s="28">
        <v>20.363037974683547</v>
      </c>
      <c r="P69" s="30">
        <v>124.645</v>
      </c>
      <c r="T69" s="27">
        <v>17.7075</v>
      </c>
      <c r="U69" s="27">
        <v>2.06</v>
      </c>
      <c r="V69" s="27">
        <v>2.0950000000000002</v>
      </c>
      <c r="W69" s="27">
        <v>3.1324999999999998</v>
      </c>
      <c r="X69" s="27">
        <v>3.2</v>
      </c>
      <c r="Y69" s="27">
        <v>31.95</v>
      </c>
      <c r="Z69" s="27">
        <v>34.83</v>
      </c>
      <c r="AA69" s="27">
        <v>18.017499999999998</v>
      </c>
      <c r="AB69" s="27">
        <v>21.355</v>
      </c>
      <c r="AC69" s="27">
        <v>49.965000000000003</v>
      </c>
      <c r="AD69" s="27">
        <v>4.1574999999999998</v>
      </c>
      <c r="AE69" s="27">
        <v>54.122500000000002</v>
      </c>
      <c r="AH69" s="34"/>
      <c r="AI69" s="34"/>
      <c r="AJ69" s="24"/>
      <c r="AK69" s="24"/>
      <c r="AL69" s="1"/>
      <c r="AM69" s="1">
        <v>453840.54</v>
      </c>
      <c r="AN69" s="1"/>
      <c r="AO69" s="1" t="s">
        <v>233</v>
      </c>
      <c r="AP69" s="32">
        <v>0.39400341721258447</v>
      </c>
      <c r="AQ69" s="53">
        <v>0.39400341721258447</v>
      </c>
      <c r="AR69" s="53"/>
      <c r="AS69" s="1">
        <v>0.45384053999999996</v>
      </c>
      <c r="AT69" s="1"/>
      <c r="AU69" s="1">
        <v>0.12464</v>
      </c>
      <c r="AV69" s="1">
        <v>804.34</v>
      </c>
      <c r="AW69" s="1">
        <v>39.5</v>
      </c>
      <c r="AX69" s="1">
        <v>4.9108585921376527E-2</v>
      </c>
      <c r="AY69" s="1" t="s">
        <v>233</v>
      </c>
      <c r="AZ69" s="32" t="s">
        <v>190</v>
      </c>
      <c r="BA69" s="32">
        <v>54.122500000000002</v>
      </c>
      <c r="BB69" s="32">
        <v>0</v>
      </c>
      <c r="BC69" s="32">
        <v>68.459999999999994</v>
      </c>
      <c r="BD69" s="3">
        <v>0</v>
      </c>
      <c r="BE69" s="3" t="s">
        <v>233</v>
      </c>
      <c r="BF69" s="1">
        <v>0</v>
      </c>
      <c r="BG69" s="1">
        <v>0</v>
      </c>
      <c r="BH69" s="1">
        <v>1</v>
      </c>
      <c r="BI69" s="14" t="s">
        <v>23</v>
      </c>
      <c r="BJ69" s="1"/>
      <c r="BK69" s="1"/>
      <c r="BL69" s="1"/>
      <c r="BM69" s="3"/>
      <c r="BN69" s="3"/>
      <c r="BO69" s="3" t="s">
        <v>233</v>
      </c>
      <c r="BP69" s="3">
        <v>0.54923984114886282</v>
      </c>
      <c r="BQ69" s="1">
        <v>70.522499999999994</v>
      </c>
      <c r="BR69" s="1">
        <v>0.56578683461029322</v>
      </c>
      <c r="BS69" s="1">
        <v>0</v>
      </c>
      <c r="BT69" s="1">
        <v>0.2794335913995748</v>
      </c>
      <c r="BU69" s="1">
        <v>0.17132656745156244</v>
      </c>
      <c r="BV69" s="1">
        <v>0</v>
      </c>
      <c r="BW69" s="1">
        <v>0</v>
      </c>
      <c r="BX69" s="1">
        <v>0</v>
      </c>
      <c r="BY69" s="3">
        <v>0.54923984114886282</v>
      </c>
      <c r="BZ69" s="3" t="s">
        <v>233</v>
      </c>
      <c r="CA69" s="3">
        <v>0</v>
      </c>
      <c r="CB69" s="1" t="s">
        <v>34</v>
      </c>
      <c r="CC69" s="1"/>
      <c r="CD69" s="2" t="s">
        <v>35</v>
      </c>
      <c r="CE69" s="1">
        <v>0</v>
      </c>
      <c r="CF69" s="1">
        <v>1</v>
      </c>
      <c r="CG69" s="2" t="s">
        <v>231</v>
      </c>
      <c r="CH69" s="2" t="s">
        <v>232</v>
      </c>
      <c r="CI69" s="1">
        <v>1608.68</v>
      </c>
      <c r="CJ69" s="3">
        <v>7.9000000000000001E-2</v>
      </c>
      <c r="CK69" s="1">
        <v>20.363037974683547</v>
      </c>
      <c r="CL69" s="18" t="s">
        <v>24</v>
      </c>
    </row>
    <row r="70" spans="1:90" x14ac:dyDescent="0.2">
      <c r="A70" s="16">
        <v>60</v>
      </c>
      <c r="B70" s="21" t="s">
        <v>366</v>
      </c>
      <c r="C70" s="30">
        <v>1373.73</v>
      </c>
      <c r="D70" s="32">
        <v>3.1379013826269126</v>
      </c>
      <c r="E70" s="30">
        <v>30.6</v>
      </c>
      <c r="F70" s="32">
        <v>1.4857214264815801</v>
      </c>
      <c r="G70" s="32" t="s">
        <v>94</v>
      </c>
      <c r="H70" s="32" t="s">
        <v>94</v>
      </c>
      <c r="I70" s="32" t="s">
        <v>372</v>
      </c>
      <c r="J70" s="14" t="s">
        <v>3</v>
      </c>
      <c r="K70" s="14" t="s">
        <v>166</v>
      </c>
      <c r="L70" s="14" t="s">
        <v>400</v>
      </c>
      <c r="M70" s="27">
        <v>5135.6750000000002</v>
      </c>
      <c r="N70" s="27">
        <v>760</v>
      </c>
      <c r="O70" s="28">
        <v>6.7574671052631583</v>
      </c>
      <c r="P70" s="30">
        <v>300.70999999999998</v>
      </c>
      <c r="Q70" s="30">
        <v>122.9525</v>
      </c>
      <c r="R70" s="30">
        <v>93.09</v>
      </c>
      <c r="S70" s="30">
        <v>39.3125</v>
      </c>
      <c r="T70" s="27">
        <v>11.38</v>
      </c>
      <c r="U70" s="27">
        <v>6.9</v>
      </c>
      <c r="V70" s="27">
        <v>5.6275000000000004</v>
      </c>
      <c r="W70" s="27">
        <v>9.6</v>
      </c>
      <c r="X70" s="27">
        <v>8.0350000000000001</v>
      </c>
      <c r="Y70" s="27">
        <v>26.2</v>
      </c>
      <c r="Z70" s="27">
        <v>33.097499999999997</v>
      </c>
      <c r="AA70" s="27">
        <v>20.215</v>
      </c>
      <c r="AB70" s="27">
        <v>25.844999999999999</v>
      </c>
      <c r="AC70" s="27">
        <v>46.422499999999999</v>
      </c>
      <c r="AD70" s="27">
        <v>12.522500000000001</v>
      </c>
      <c r="AE70" s="27">
        <v>58.942500000000003</v>
      </c>
      <c r="AH70" s="34"/>
      <c r="AI70" s="34"/>
      <c r="AJ70" s="24">
        <v>32538.05</v>
      </c>
      <c r="AK70" s="24">
        <v>32538.05</v>
      </c>
      <c r="AL70" s="1">
        <v>1</v>
      </c>
      <c r="AM70" s="1">
        <v>9880489.7799999993</v>
      </c>
      <c r="AN70" s="1">
        <v>0.93</v>
      </c>
      <c r="AO70" s="1" t="s">
        <v>170</v>
      </c>
      <c r="AP70" s="32">
        <v>0.49211679745248205</v>
      </c>
      <c r="AQ70" s="53">
        <v>0.49211679745248205</v>
      </c>
      <c r="AR70" s="53">
        <v>0.48733668932423885</v>
      </c>
      <c r="AS70" s="1">
        <v>9.8804897799999996</v>
      </c>
      <c r="AT70" s="1">
        <v>32.538049999999998</v>
      </c>
      <c r="AU70" s="1">
        <v>0.30070999999999998</v>
      </c>
      <c r="AV70" s="1">
        <v>5135.6750000000002</v>
      </c>
      <c r="AW70" s="1">
        <v>760</v>
      </c>
      <c r="AX70" s="1">
        <v>0.14798444216193585</v>
      </c>
      <c r="AY70" s="1" t="s">
        <v>170</v>
      </c>
      <c r="AZ70" s="32" t="s">
        <v>7</v>
      </c>
      <c r="BA70" s="32">
        <v>58.942500000000003</v>
      </c>
      <c r="BB70" s="32">
        <v>162.26499999999999</v>
      </c>
      <c r="BC70" s="32">
        <v>241.76750000000001</v>
      </c>
      <c r="BD70" s="3">
        <v>0</v>
      </c>
      <c r="BE70" s="3" t="s">
        <v>170</v>
      </c>
      <c r="BF70" s="1">
        <v>0</v>
      </c>
      <c r="BG70" s="1">
        <v>0</v>
      </c>
      <c r="BH70" s="1">
        <v>1</v>
      </c>
      <c r="BI70" s="14" t="s">
        <v>23</v>
      </c>
      <c r="BJ70" s="1"/>
      <c r="BK70" s="1"/>
      <c r="BL70" s="1"/>
      <c r="BM70" s="3"/>
      <c r="BN70" s="3"/>
      <c r="BO70" s="3" t="s">
        <v>170</v>
      </c>
      <c r="BP70" s="3">
        <v>0.26438262778091848</v>
      </c>
      <c r="BQ70" s="1">
        <v>79.502499999999998</v>
      </c>
      <c r="BR70" s="1">
        <v>0.26438262778091848</v>
      </c>
      <c r="BS70" s="1">
        <v>0.53960626517242527</v>
      </c>
      <c r="BT70" s="1">
        <v>0.11006451398357221</v>
      </c>
      <c r="BU70" s="1">
        <v>8.594659306308404E-2</v>
      </c>
      <c r="BV70" s="1">
        <v>0</v>
      </c>
      <c r="BW70" s="1">
        <v>0</v>
      </c>
      <c r="BX70" s="1">
        <v>0</v>
      </c>
      <c r="BY70" s="3">
        <v>0.80398889295334375</v>
      </c>
      <c r="BZ70" s="3" t="s">
        <v>170</v>
      </c>
      <c r="CA70" s="3">
        <v>0.53960626517242527</v>
      </c>
      <c r="CB70" s="1" t="s">
        <v>34</v>
      </c>
      <c r="CC70" s="1"/>
      <c r="CD70" s="2" t="s">
        <v>35</v>
      </c>
      <c r="CE70" s="1">
        <v>0</v>
      </c>
      <c r="CF70" s="1">
        <v>1</v>
      </c>
      <c r="CG70" s="2" t="s">
        <v>169</v>
      </c>
      <c r="CH70" s="2" t="s">
        <v>170</v>
      </c>
      <c r="CI70" s="1">
        <v>10271.35</v>
      </c>
      <c r="CJ70" s="3">
        <v>1.52</v>
      </c>
      <c r="CK70" s="1">
        <v>6.7574671052631583</v>
      </c>
      <c r="CL70" s="18" t="s">
        <v>24</v>
      </c>
    </row>
    <row r="71" spans="1:90" x14ac:dyDescent="0.2">
      <c r="A71" s="16">
        <v>34</v>
      </c>
      <c r="B71" s="21" t="s">
        <v>368</v>
      </c>
      <c r="C71" s="30">
        <v>364.7</v>
      </c>
      <c r="D71" s="32">
        <v>2.5619357633137811</v>
      </c>
      <c r="E71" s="30">
        <v>175</v>
      </c>
      <c r="F71" s="32">
        <v>2.2430380486862944</v>
      </c>
      <c r="G71" s="32" t="s">
        <v>94</v>
      </c>
      <c r="H71" s="32" t="s">
        <v>94</v>
      </c>
      <c r="I71" s="32" t="s">
        <v>372</v>
      </c>
      <c r="J71" s="14" t="s">
        <v>3</v>
      </c>
      <c r="K71" s="14" t="s">
        <v>95</v>
      </c>
      <c r="L71" s="14" t="s">
        <v>107</v>
      </c>
      <c r="M71" s="27">
        <v>77.504000000000005</v>
      </c>
      <c r="N71" s="27">
        <v>29.55</v>
      </c>
      <c r="O71" s="28">
        <v>2.6228087986463624</v>
      </c>
      <c r="P71" s="30">
        <v>455.08800000000002</v>
      </c>
      <c r="Q71" s="30">
        <v>60.847999999999999</v>
      </c>
      <c r="R71" s="30">
        <v>240.83</v>
      </c>
      <c r="S71" s="30">
        <v>27.747499999999999</v>
      </c>
      <c r="T71" s="27">
        <v>22.402000000000001</v>
      </c>
      <c r="U71" s="27">
        <v>21.776</v>
      </c>
      <c r="V71" s="27">
        <v>8.24</v>
      </c>
      <c r="W71" s="27">
        <v>22.468</v>
      </c>
      <c r="X71" s="27">
        <v>11.742000000000001</v>
      </c>
      <c r="Y71" s="27">
        <v>17.456</v>
      </c>
      <c r="Z71" s="27">
        <v>39.231999999999999</v>
      </c>
      <c r="AA71" s="27">
        <v>10.856</v>
      </c>
      <c r="AB71" s="27">
        <v>19.096</v>
      </c>
      <c r="AC71" s="27">
        <v>28.308</v>
      </c>
      <c r="AD71" s="27">
        <v>30.015999999999998</v>
      </c>
      <c r="AE71" s="27">
        <v>58.326000000000001</v>
      </c>
      <c r="AF71" s="27">
        <v>51.05</v>
      </c>
      <c r="AG71" s="27">
        <v>21.518000000000001</v>
      </c>
      <c r="AH71" s="34">
        <v>36.130000000000003</v>
      </c>
      <c r="AI71" s="34">
        <v>39.537500000000001</v>
      </c>
      <c r="AJ71" s="24">
        <v>1839.9359999999999</v>
      </c>
      <c r="AK71" s="24">
        <v>1269.9100000000001</v>
      </c>
      <c r="AL71" s="1">
        <v>1.494</v>
      </c>
      <c r="AM71" s="1">
        <v>823047.446</v>
      </c>
      <c r="AN71" s="1">
        <v>16.748000000000001</v>
      </c>
      <c r="AO71" s="1" t="s">
        <v>108</v>
      </c>
      <c r="AP71" s="32">
        <v>0.58827642261262969</v>
      </c>
      <c r="AQ71" s="53">
        <v>0.83779174250321597</v>
      </c>
      <c r="AR71" s="53">
        <v>0.58827642261262969</v>
      </c>
      <c r="AS71" s="1">
        <v>0.82304743999999996</v>
      </c>
      <c r="AT71" s="1">
        <v>1.2699100000000001</v>
      </c>
      <c r="AU71" s="1">
        <v>0.45508999999999999</v>
      </c>
      <c r="AV71" s="1">
        <v>77.504000000000005</v>
      </c>
      <c r="AW71" s="1">
        <v>29.55</v>
      </c>
      <c r="AX71" s="1">
        <v>0.38127064409578854</v>
      </c>
      <c r="AY71" s="1" t="s">
        <v>108</v>
      </c>
      <c r="AZ71" s="32" t="s">
        <v>98</v>
      </c>
      <c r="BA71" s="32">
        <v>130.89400000000001</v>
      </c>
      <c r="BB71" s="32">
        <v>88.595500000000001</v>
      </c>
      <c r="BC71" s="32">
        <v>324.19400000000002</v>
      </c>
      <c r="BD71" s="3">
        <v>0</v>
      </c>
      <c r="BE71" s="3" t="s">
        <v>108</v>
      </c>
      <c r="BF71" s="1">
        <v>0</v>
      </c>
      <c r="BG71" s="1">
        <v>1</v>
      </c>
      <c r="BH71" s="1">
        <v>0</v>
      </c>
      <c r="BI71" s="14" t="s">
        <v>23</v>
      </c>
      <c r="BJ71" s="1"/>
      <c r="BK71" s="1"/>
      <c r="BL71" s="1"/>
      <c r="BM71" s="3"/>
      <c r="BN71" s="3"/>
      <c r="BO71" s="3" t="s">
        <v>108</v>
      </c>
      <c r="BP71" s="3">
        <v>0.51769437998804624</v>
      </c>
      <c r="BQ71" s="1">
        <v>235.5985</v>
      </c>
      <c r="BR71" s="1">
        <v>0.51769877474246739</v>
      </c>
      <c r="BS71" s="1">
        <v>0.19467773265829905</v>
      </c>
      <c r="BT71" s="1">
        <v>8.6207502724747739E-2</v>
      </c>
      <c r="BU71" s="1">
        <v>4.19611152128819E-2</v>
      </c>
      <c r="BV71" s="1">
        <v>0.11217610659916323</v>
      </c>
      <c r="BW71" s="1">
        <v>4.728316281686179E-2</v>
      </c>
      <c r="BX71" s="1">
        <v>0</v>
      </c>
      <c r="BY71" s="3">
        <v>0.87183138206237043</v>
      </c>
      <c r="BZ71" s="3" t="s">
        <v>108</v>
      </c>
      <c r="CA71" s="3">
        <v>0.19467773265829905</v>
      </c>
      <c r="CB71" s="1" t="s">
        <v>9</v>
      </c>
      <c r="CC71" s="1"/>
      <c r="CD71" s="2" t="s">
        <v>10</v>
      </c>
      <c r="CE71" s="1">
        <v>0</v>
      </c>
      <c r="CF71" s="1">
        <v>1</v>
      </c>
      <c r="CG71" s="2" t="s">
        <v>107</v>
      </c>
      <c r="CH71" s="2" t="s">
        <v>108</v>
      </c>
      <c r="CI71" s="1">
        <v>155.00800000000001</v>
      </c>
      <c r="CJ71" s="3">
        <v>5.91E-2</v>
      </c>
      <c r="CK71" s="1">
        <v>2.6228087986463624</v>
      </c>
      <c r="CL71" s="18" t="s">
        <v>106</v>
      </c>
    </row>
    <row r="72" spans="1:90" x14ac:dyDescent="0.2">
      <c r="A72" s="16">
        <v>79</v>
      </c>
      <c r="B72" s="21" t="s">
        <v>369</v>
      </c>
      <c r="C72" s="30">
        <v>386.9</v>
      </c>
      <c r="D72" s="32">
        <v>2.587598729721245</v>
      </c>
      <c r="E72" s="30">
        <v>227</v>
      </c>
      <c r="F72" s="32">
        <v>2.3560258571931225</v>
      </c>
      <c r="G72" s="32" t="s">
        <v>183</v>
      </c>
      <c r="H72" s="32" t="s">
        <v>184</v>
      </c>
      <c r="I72" s="32" t="s">
        <v>373</v>
      </c>
      <c r="J72" s="14" t="s">
        <v>3</v>
      </c>
      <c r="K72" s="14" t="s">
        <v>227</v>
      </c>
      <c r="L72" s="14" t="s">
        <v>228</v>
      </c>
      <c r="M72" s="27">
        <v>57.1828</v>
      </c>
      <c r="N72" s="27">
        <v>3.23</v>
      </c>
      <c r="O72" s="28">
        <v>17.703653250773993</v>
      </c>
      <c r="P72" s="30">
        <v>179.52889999999999</v>
      </c>
      <c r="T72" s="27">
        <v>14.007199999999999</v>
      </c>
      <c r="U72" s="27">
        <v>3.0396999999999998</v>
      </c>
      <c r="V72" s="27">
        <v>3.3881000000000001</v>
      </c>
      <c r="W72" s="27">
        <v>3.87</v>
      </c>
      <c r="X72" s="27">
        <v>4.4466999999999999</v>
      </c>
      <c r="Y72" s="27">
        <v>11.633900000000001</v>
      </c>
      <c r="Z72" s="27">
        <v>14.673299999999999</v>
      </c>
      <c r="AA72" s="27">
        <v>10.8887</v>
      </c>
      <c r="AB72" s="27">
        <v>14.2767</v>
      </c>
      <c r="AC72" s="27">
        <v>22.522600000000001</v>
      </c>
      <c r="AD72" s="27">
        <v>6.4278000000000004</v>
      </c>
      <c r="AE72" s="27">
        <v>28.950399999999998</v>
      </c>
      <c r="AH72" s="34"/>
      <c r="AI72" s="34"/>
      <c r="AJ72" s="24">
        <v>3727.3615</v>
      </c>
      <c r="AK72" s="24"/>
      <c r="AL72" s="1"/>
      <c r="AM72" s="1">
        <v>674630.95239999995</v>
      </c>
      <c r="AN72" s="1"/>
      <c r="AO72" s="1" t="s">
        <v>229</v>
      </c>
      <c r="AP72" s="32">
        <v>0.31463196909908575</v>
      </c>
      <c r="AQ72" s="53">
        <v>0.31463196909908575</v>
      </c>
      <c r="AR72" s="53"/>
      <c r="AS72" s="1">
        <v>0.67463095239999993</v>
      </c>
      <c r="AT72" s="1"/>
      <c r="AU72" s="1">
        <v>0.17952885330000001</v>
      </c>
      <c r="AV72" s="1">
        <v>57.1828</v>
      </c>
      <c r="AW72" s="1">
        <v>3.23</v>
      </c>
      <c r="AX72" s="1">
        <v>5.6485516623879913E-2</v>
      </c>
      <c r="AY72" s="1" t="s">
        <v>229</v>
      </c>
      <c r="AZ72" s="32" t="s">
        <v>190</v>
      </c>
      <c r="BA72" s="32">
        <v>28.950399999999998</v>
      </c>
      <c r="BB72" s="32">
        <v>0</v>
      </c>
      <c r="BC72" s="32">
        <v>150.5789</v>
      </c>
      <c r="BD72" s="3">
        <v>0</v>
      </c>
      <c r="BE72" s="3" t="s">
        <v>229</v>
      </c>
      <c r="BF72" s="1">
        <v>0</v>
      </c>
      <c r="BG72" s="1">
        <v>1</v>
      </c>
      <c r="BH72" s="1">
        <v>0</v>
      </c>
      <c r="BI72" s="14" t="s">
        <v>81</v>
      </c>
      <c r="BJ72" s="1"/>
      <c r="BK72" s="1"/>
      <c r="BL72" s="1"/>
      <c r="BM72" s="3"/>
      <c r="BN72" s="3"/>
      <c r="BO72" s="3" t="s">
        <v>229</v>
      </c>
      <c r="BP72" s="3">
        <v>0.83874462551711726</v>
      </c>
      <c r="BQ72" s="1">
        <v>150.57849999999999</v>
      </c>
      <c r="BR72" s="1">
        <v>0.83874239746358381</v>
      </c>
      <c r="BS72" s="1">
        <v>0</v>
      </c>
      <c r="BT72" s="1">
        <v>8.1732244780645349E-2</v>
      </c>
      <c r="BU72" s="1">
        <v>7.9523129702237363E-2</v>
      </c>
      <c r="BV72" s="1">
        <v>0</v>
      </c>
      <c r="BW72" s="1">
        <v>0</v>
      </c>
      <c r="BX72" s="1">
        <v>0</v>
      </c>
      <c r="BY72" s="3">
        <v>0.83874462551711726</v>
      </c>
      <c r="BZ72" s="3" t="s">
        <v>229</v>
      </c>
      <c r="CA72" s="3">
        <v>0</v>
      </c>
      <c r="CB72" s="1" t="s">
        <v>9</v>
      </c>
      <c r="CC72" s="1"/>
      <c r="CD72" s="2" t="s">
        <v>10</v>
      </c>
      <c r="CE72" s="1">
        <v>0</v>
      </c>
      <c r="CF72" s="1">
        <v>1</v>
      </c>
      <c r="CG72" s="2" t="s">
        <v>228</v>
      </c>
      <c r="CH72" s="2" t="s">
        <v>229</v>
      </c>
      <c r="CI72" s="1">
        <v>114.3656</v>
      </c>
      <c r="CJ72" s="3">
        <v>6.4599999999999996E-3</v>
      </c>
      <c r="CK72" s="1">
        <v>17.703653250773993</v>
      </c>
      <c r="CL72" s="18" t="s">
        <v>226</v>
      </c>
    </row>
    <row r="73" spans="1:90" x14ac:dyDescent="0.2">
      <c r="A73" s="16">
        <v>35</v>
      </c>
      <c r="B73" s="21" t="s">
        <v>357</v>
      </c>
      <c r="C73" s="30">
        <v>778</v>
      </c>
      <c r="D73" s="32">
        <v>2.890979596989689</v>
      </c>
      <c r="E73" s="30">
        <v>104.9</v>
      </c>
      <c r="F73" s="32">
        <v>2.020775488193558</v>
      </c>
      <c r="G73" s="32" t="s">
        <v>94</v>
      </c>
      <c r="H73" s="32" t="s">
        <v>94</v>
      </c>
      <c r="I73" s="32" t="s">
        <v>372</v>
      </c>
      <c r="J73" s="14" t="s">
        <v>3</v>
      </c>
      <c r="K73" s="14" t="s">
        <v>95</v>
      </c>
      <c r="L73" s="14" t="s">
        <v>109</v>
      </c>
      <c r="M73" s="27">
        <v>12.65</v>
      </c>
      <c r="N73" s="27">
        <v>1.65</v>
      </c>
      <c r="O73" s="28">
        <v>7.666666666666667</v>
      </c>
      <c r="P73" s="30">
        <v>243.5</v>
      </c>
      <c r="Q73" s="30">
        <v>52.235999999999997</v>
      </c>
      <c r="R73" s="30">
        <v>167.72</v>
      </c>
      <c r="T73" s="27">
        <v>16.972000000000001</v>
      </c>
      <c r="U73" s="27">
        <v>4.3979999999999997</v>
      </c>
      <c r="W73" s="27">
        <v>6.226</v>
      </c>
      <c r="X73" s="27">
        <v>3.8359999999999999</v>
      </c>
      <c r="Y73" s="27">
        <v>15.388</v>
      </c>
      <c r="Z73" s="27">
        <v>19.783999999999999</v>
      </c>
      <c r="AA73" s="27">
        <v>18.495999999999999</v>
      </c>
      <c r="AB73" s="27">
        <v>20.634</v>
      </c>
      <c r="AC73" s="27">
        <v>33.881999999999998</v>
      </c>
      <c r="AD73" s="27">
        <v>4.3979999999999997</v>
      </c>
      <c r="AE73" s="27">
        <v>38.28</v>
      </c>
      <c r="AH73" s="34"/>
      <c r="AI73" s="34"/>
      <c r="AJ73" s="24">
        <v>1425.914</v>
      </c>
      <c r="AK73" s="24">
        <v>1075.4359999999999</v>
      </c>
      <c r="AL73" s="1">
        <v>1.35</v>
      </c>
      <c r="AM73" s="1">
        <v>353398.41399999999</v>
      </c>
      <c r="AN73" s="1">
        <v>1.6140000000000001</v>
      </c>
      <c r="AO73" s="1" t="s">
        <v>110</v>
      </c>
      <c r="AP73" s="32">
        <v>0.39693099527158493</v>
      </c>
      <c r="AQ73" s="53">
        <v>0.53566645835193283</v>
      </c>
      <c r="AR73" s="53">
        <v>0.39693099527158493</v>
      </c>
      <c r="AS73" s="1">
        <v>0.35339841</v>
      </c>
      <c r="AT73" s="1">
        <v>1.07544</v>
      </c>
      <c r="AU73" s="1">
        <v>0.24349999999999999</v>
      </c>
      <c r="AV73" s="1">
        <v>12.65</v>
      </c>
      <c r="AW73" s="1">
        <v>1.65</v>
      </c>
      <c r="AX73" s="1">
        <v>0.12610340479192939</v>
      </c>
      <c r="AY73" s="1" t="s">
        <v>110</v>
      </c>
      <c r="AZ73" s="32" t="s">
        <v>98</v>
      </c>
      <c r="BA73" s="32">
        <v>38.28</v>
      </c>
      <c r="BB73" s="32">
        <v>52.235999999999997</v>
      </c>
      <c r="BC73" s="32">
        <v>205.22</v>
      </c>
      <c r="BD73" s="3">
        <v>0</v>
      </c>
      <c r="BE73" s="3" t="s">
        <v>110</v>
      </c>
      <c r="BF73" s="1">
        <v>0</v>
      </c>
      <c r="BG73" s="1">
        <v>1</v>
      </c>
      <c r="BH73" s="1">
        <v>0</v>
      </c>
      <c r="BI73" s="14" t="s">
        <v>23</v>
      </c>
      <c r="BJ73" s="1"/>
      <c r="BK73" s="1"/>
      <c r="BL73" s="1"/>
      <c r="BM73" s="3"/>
      <c r="BN73" s="3"/>
      <c r="BO73" s="3" t="s">
        <v>110</v>
      </c>
      <c r="BP73" s="3">
        <v>0.61949075975359347</v>
      </c>
      <c r="BQ73" s="1">
        <v>152.98400000000001</v>
      </c>
      <c r="BR73" s="1">
        <v>0.62827104722792615</v>
      </c>
      <c r="BS73" s="1">
        <v>0.21452156057494864</v>
      </c>
      <c r="BT73" s="1">
        <v>8.1248459958932234E-2</v>
      </c>
      <c r="BU73" s="1">
        <v>8.4739219712525668E-2</v>
      </c>
      <c r="BV73" s="1">
        <v>0</v>
      </c>
      <c r="BW73" s="1">
        <v>0</v>
      </c>
      <c r="BX73" s="1">
        <v>0</v>
      </c>
      <c r="BY73" s="3">
        <v>0.83401232032854211</v>
      </c>
      <c r="BZ73" s="3" t="s">
        <v>110</v>
      </c>
      <c r="CA73" s="3">
        <v>0.21452156057494864</v>
      </c>
      <c r="CB73" s="1" t="s">
        <v>9</v>
      </c>
      <c r="CC73" s="1"/>
      <c r="CD73" s="2" t="s">
        <v>10</v>
      </c>
      <c r="CE73" s="1">
        <v>0</v>
      </c>
      <c r="CF73" s="1">
        <v>1</v>
      </c>
      <c r="CG73" s="2" t="s">
        <v>109</v>
      </c>
      <c r="CH73" s="2" t="s">
        <v>110</v>
      </c>
      <c r="CI73" s="1">
        <v>25.3</v>
      </c>
      <c r="CJ73" s="3">
        <v>3.3E-3</v>
      </c>
      <c r="CK73" s="1">
        <v>7.93</v>
      </c>
      <c r="CL73" s="18" t="s">
        <v>82</v>
      </c>
    </row>
    <row r="74" spans="1:90" x14ac:dyDescent="0.2">
      <c r="A74" s="16">
        <v>26</v>
      </c>
      <c r="B74" s="21" t="s">
        <v>357</v>
      </c>
      <c r="C74" s="30">
        <v>778</v>
      </c>
      <c r="D74" s="32">
        <v>2.890979596989689</v>
      </c>
      <c r="E74" s="30">
        <v>104.9</v>
      </c>
      <c r="F74" s="32">
        <v>2.020775488193558</v>
      </c>
      <c r="G74" s="32" t="s">
        <v>1</v>
      </c>
      <c r="H74" s="32" t="s">
        <v>1</v>
      </c>
      <c r="I74" s="32" t="s">
        <v>372</v>
      </c>
      <c r="J74" s="14" t="s">
        <v>3</v>
      </c>
      <c r="K74" s="14" t="s">
        <v>83</v>
      </c>
      <c r="L74" s="14" t="s">
        <v>84</v>
      </c>
      <c r="M74" s="27">
        <v>14.65</v>
      </c>
      <c r="N74" s="27">
        <v>2.75</v>
      </c>
      <c r="O74" s="28">
        <v>5.3272727272727272</v>
      </c>
      <c r="P74" s="30">
        <v>474.42599999999999</v>
      </c>
      <c r="Q74" s="30">
        <v>68.808000000000007</v>
      </c>
      <c r="R74" s="30">
        <v>326.04000000000002</v>
      </c>
      <c r="S74" s="30">
        <v>62.48</v>
      </c>
      <c r="T74" s="27">
        <v>15.022</v>
      </c>
      <c r="U74" s="27">
        <v>8.6259999999999994</v>
      </c>
      <c r="V74" s="27">
        <v>7.6820000000000004</v>
      </c>
      <c r="W74" s="27">
        <v>10.444000000000001</v>
      </c>
      <c r="X74" s="27">
        <v>9.4760000000000009</v>
      </c>
      <c r="Y74" s="27">
        <v>11.888</v>
      </c>
      <c r="Z74" s="27">
        <v>20.513999999999999</v>
      </c>
      <c r="AA74" s="27">
        <v>10.706</v>
      </c>
      <c r="AB74" s="27">
        <v>18.39</v>
      </c>
      <c r="AC74" s="27">
        <v>22.594000000000001</v>
      </c>
      <c r="AD74" s="27">
        <v>16.309999999999999</v>
      </c>
      <c r="AE74" s="27">
        <v>38.904000000000003</v>
      </c>
      <c r="AH74" s="34"/>
      <c r="AI74" s="34"/>
      <c r="AJ74" s="24">
        <v>685.22400000000005</v>
      </c>
      <c r="AK74" s="24">
        <v>685.22400000000005</v>
      </c>
      <c r="AL74" s="1">
        <v>1</v>
      </c>
      <c r="AM74" s="1">
        <v>326256.348</v>
      </c>
      <c r="AN74" s="1">
        <v>0</v>
      </c>
      <c r="AO74" s="1" t="s">
        <v>85</v>
      </c>
      <c r="AP74" s="32">
        <v>0.39566070986279273</v>
      </c>
      <c r="AQ74" s="53">
        <v>0.39566070986279273</v>
      </c>
      <c r="AR74" s="53">
        <v>0.39424493860661391</v>
      </c>
      <c r="AS74" s="1">
        <v>0.32625634999999997</v>
      </c>
      <c r="AT74" s="1">
        <v>0.68522000000000005</v>
      </c>
      <c r="AU74" s="1">
        <v>0.47443000000000002</v>
      </c>
      <c r="AV74" s="1">
        <v>14.65</v>
      </c>
      <c r="AW74" s="1">
        <v>2.75</v>
      </c>
      <c r="AX74" s="1">
        <v>0.18761726078799248</v>
      </c>
      <c r="AY74" s="1" t="s">
        <v>85</v>
      </c>
      <c r="AZ74" s="32" t="s">
        <v>66</v>
      </c>
      <c r="BA74" s="32">
        <v>38.904000000000003</v>
      </c>
      <c r="BB74" s="32">
        <v>131.28800000000001</v>
      </c>
      <c r="BC74" s="32">
        <v>435.52199999999999</v>
      </c>
      <c r="BD74" s="3">
        <v>0</v>
      </c>
      <c r="BE74" s="3" t="s">
        <v>85</v>
      </c>
      <c r="BF74" s="1">
        <v>0</v>
      </c>
      <c r="BG74" s="1">
        <v>1</v>
      </c>
      <c r="BH74" s="1">
        <v>1</v>
      </c>
      <c r="BI74" s="14" t="s">
        <v>8</v>
      </c>
      <c r="BJ74" s="1"/>
      <c r="BK74" s="1"/>
      <c r="BL74" s="1"/>
      <c r="BM74" s="3"/>
      <c r="BN74" s="3"/>
      <c r="BO74" s="3" t="s">
        <v>85</v>
      </c>
      <c r="BP74" s="3">
        <v>0.64126755279010839</v>
      </c>
      <c r="BQ74" s="1">
        <v>304.23399999999998</v>
      </c>
      <c r="BR74" s="1">
        <v>0.6412675527901085</v>
      </c>
      <c r="BS74" s="1">
        <v>0.27673019606851229</v>
      </c>
      <c r="BT74" s="1">
        <v>4.3239620088275095E-2</v>
      </c>
      <c r="BU74" s="1">
        <v>3.8762631053104173E-2</v>
      </c>
      <c r="BV74" s="1">
        <v>0</v>
      </c>
      <c r="BW74" s="1">
        <v>0</v>
      </c>
      <c r="BX74" s="1">
        <v>0</v>
      </c>
      <c r="BY74" s="3">
        <v>0.91799774885862073</v>
      </c>
      <c r="BZ74" s="3" t="s">
        <v>85</v>
      </c>
      <c r="CA74" s="3">
        <v>0.27673019606851229</v>
      </c>
      <c r="CB74" s="1" t="s">
        <v>9</v>
      </c>
      <c r="CC74" s="1"/>
      <c r="CD74" s="2" t="s">
        <v>10</v>
      </c>
      <c r="CE74" s="1">
        <v>0</v>
      </c>
      <c r="CF74" s="1">
        <v>1</v>
      </c>
      <c r="CG74" s="2" t="s">
        <v>84</v>
      </c>
      <c r="CH74" s="2" t="s">
        <v>85</v>
      </c>
      <c r="CI74" s="1">
        <v>29.3</v>
      </c>
      <c r="CJ74" s="3">
        <v>5.4999999999999997E-3</v>
      </c>
      <c r="CK74" s="1">
        <v>5.33</v>
      </c>
      <c r="CL74" s="18" t="s">
        <v>82</v>
      </c>
    </row>
    <row r="75" spans="1:90" x14ac:dyDescent="0.2">
      <c r="A75" s="16">
        <v>75</v>
      </c>
      <c r="B75" s="21" t="s">
        <v>357</v>
      </c>
      <c r="C75" s="30">
        <v>778</v>
      </c>
      <c r="D75" s="32">
        <v>2.890979596989689</v>
      </c>
      <c r="E75" s="30">
        <v>104.9</v>
      </c>
      <c r="F75" s="32">
        <v>2.020775488193558</v>
      </c>
      <c r="G75" s="32" t="s">
        <v>183</v>
      </c>
      <c r="H75" s="32" t="s">
        <v>184</v>
      </c>
      <c r="I75" s="32" t="s">
        <v>373</v>
      </c>
      <c r="J75" s="14" t="s">
        <v>3</v>
      </c>
      <c r="K75" s="14" t="s">
        <v>211</v>
      </c>
      <c r="L75" s="14" t="s">
        <v>396</v>
      </c>
      <c r="M75" s="27">
        <v>217.25</v>
      </c>
      <c r="N75" s="27">
        <v>12.5</v>
      </c>
      <c r="O75" s="28">
        <v>17.38</v>
      </c>
      <c r="P75" s="30">
        <v>107.1825</v>
      </c>
      <c r="T75" s="27">
        <v>11.282500000000001</v>
      </c>
      <c r="U75" s="27">
        <v>2.2366999999999999</v>
      </c>
      <c r="V75" s="27">
        <v>3.05</v>
      </c>
      <c r="W75" s="27">
        <v>2.8325</v>
      </c>
      <c r="X75" s="27">
        <v>4.8624999999999998</v>
      </c>
      <c r="Y75" s="27">
        <v>21.2575</v>
      </c>
      <c r="Z75" s="27">
        <v>23.22</v>
      </c>
      <c r="AA75" s="27">
        <v>13.095000000000001</v>
      </c>
      <c r="AB75" s="27">
        <v>16.425000000000001</v>
      </c>
      <c r="AC75" s="27">
        <v>34.352499999999999</v>
      </c>
      <c r="AD75" s="27">
        <v>5.43</v>
      </c>
      <c r="AE75" s="27">
        <v>38.32</v>
      </c>
      <c r="AH75" s="34"/>
      <c r="AI75" s="34"/>
      <c r="AJ75" s="24">
        <v>2640.9850000000001</v>
      </c>
      <c r="AK75" s="24">
        <v>2640.9850000000001</v>
      </c>
      <c r="AL75" s="1">
        <v>1</v>
      </c>
      <c r="AM75" s="1">
        <v>287561.50750000001</v>
      </c>
      <c r="AN75" s="1">
        <v>0</v>
      </c>
      <c r="AO75" s="1" t="s">
        <v>217</v>
      </c>
      <c r="AP75" s="32">
        <v>0.53682962595214778</v>
      </c>
      <c r="AQ75" s="53">
        <v>0.53682962595214778</v>
      </c>
      <c r="AR75" s="53"/>
      <c r="AS75" s="1">
        <v>0.28756151000000002</v>
      </c>
      <c r="AT75" s="1"/>
      <c r="AU75" s="1">
        <v>0.10718000000000001</v>
      </c>
      <c r="AV75" s="1">
        <v>217.25</v>
      </c>
      <c r="AW75" s="1">
        <v>12.5</v>
      </c>
      <c r="AX75" s="1">
        <v>5.9523809523809521E-2</v>
      </c>
      <c r="AY75" s="1" t="s">
        <v>217</v>
      </c>
      <c r="AZ75" s="32" t="s">
        <v>190</v>
      </c>
      <c r="BA75" s="32">
        <v>38.32</v>
      </c>
      <c r="BB75" s="32">
        <v>0</v>
      </c>
      <c r="BC75" s="32">
        <v>67.537499999999994</v>
      </c>
      <c r="BD75" s="3">
        <v>0</v>
      </c>
      <c r="BE75" s="3" t="s">
        <v>217</v>
      </c>
      <c r="BF75" s="1">
        <v>0</v>
      </c>
      <c r="BG75" s="1">
        <v>1</v>
      </c>
      <c r="BH75" s="1">
        <v>0</v>
      </c>
      <c r="BI75" s="14" t="s">
        <v>8</v>
      </c>
      <c r="BJ75" s="1"/>
      <c r="BK75" s="1"/>
      <c r="BL75" s="1"/>
      <c r="BM75" s="3"/>
      <c r="BN75" s="3"/>
      <c r="BO75" s="3" t="s">
        <v>217</v>
      </c>
      <c r="BP75" s="3">
        <v>0.63011685676299778</v>
      </c>
      <c r="BQ75" s="1">
        <v>68.862499999999997</v>
      </c>
      <c r="BR75" s="1">
        <v>0.64247894945536821</v>
      </c>
      <c r="BS75" s="1">
        <v>0</v>
      </c>
      <c r="BT75" s="1">
        <v>0.21663984325799451</v>
      </c>
      <c r="BU75" s="1">
        <v>0.15324329997900776</v>
      </c>
      <c r="BV75" s="1">
        <v>0</v>
      </c>
      <c r="BW75" s="1">
        <v>0</v>
      </c>
      <c r="BX75" s="1">
        <v>0</v>
      </c>
      <c r="BY75" s="3">
        <v>0.63011685676299778</v>
      </c>
      <c r="BZ75" s="3" t="s">
        <v>217</v>
      </c>
      <c r="CA75" s="3">
        <v>0</v>
      </c>
      <c r="CB75" s="1" t="s">
        <v>34</v>
      </c>
      <c r="CC75" s="1"/>
      <c r="CD75" s="2" t="s">
        <v>35</v>
      </c>
      <c r="CE75" s="1">
        <v>0</v>
      </c>
      <c r="CF75" s="1">
        <v>1</v>
      </c>
      <c r="CG75" s="2" t="s">
        <v>216</v>
      </c>
      <c r="CH75" s="2" t="s">
        <v>217</v>
      </c>
      <c r="CI75" s="1">
        <v>434.5</v>
      </c>
      <c r="CJ75" s="3">
        <v>2.5000000000000001E-2</v>
      </c>
      <c r="CK75" s="1">
        <v>16.8</v>
      </c>
      <c r="CL75" s="18" t="s">
        <v>82</v>
      </c>
    </row>
    <row r="76" spans="1:90" x14ac:dyDescent="0.2">
      <c r="A76" s="16">
        <v>9</v>
      </c>
      <c r="B76" s="21" t="s">
        <v>370</v>
      </c>
      <c r="C76" s="30">
        <v>410.3</v>
      </c>
      <c r="D76" s="32">
        <v>2.6131015169669127</v>
      </c>
      <c r="E76" s="30">
        <v>175</v>
      </c>
      <c r="F76" s="32">
        <v>2.2430380486862944</v>
      </c>
      <c r="G76" s="32" t="s">
        <v>1</v>
      </c>
      <c r="H76" s="32" t="s">
        <v>1</v>
      </c>
      <c r="I76" s="32" t="s">
        <v>372</v>
      </c>
      <c r="J76" s="14" t="s">
        <v>3</v>
      </c>
      <c r="K76" s="14" t="s">
        <v>4</v>
      </c>
      <c r="L76" s="14" t="s">
        <v>388</v>
      </c>
      <c r="M76" s="27">
        <v>1543.11</v>
      </c>
      <c r="N76" s="27">
        <v>406.74</v>
      </c>
      <c r="O76" s="28">
        <v>3.7938486502433983</v>
      </c>
      <c r="P76" s="30">
        <v>499.02330000000001</v>
      </c>
      <c r="Q76" s="30">
        <v>207.13</v>
      </c>
      <c r="S76" s="30">
        <v>207.13</v>
      </c>
      <c r="T76" s="27">
        <v>13.08</v>
      </c>
      <c r="U76" s="27">
        <v>19.14</v>
      </c>
      <c r="V76" s="27">
        <v>18.77</v>
      </c>
      <c r="W76" s="27">
        <v>24.366700000000002</v>
      </c>
      <c r="X76" s="27">
        <v>23.07</v>
      </c>
      <c r="Y76" s="27">
        <v>23.6</v>
      </c>
      <c r="Z76" s="27">
        <v>40.869999999999997</v>
      </c>
      <c r="AA76" s="27">
        <v>23.253299999999999</v>
      </c>
      <c r="AB76" s="27">
        <v>40.32</v>
      </c>
      <c r="AC76" s="27">
        <v>46.853299999999997</v>
      </c>
      <c r="AD76" s="27">
        <v>37.909999999999997</v>
      </c>
      <c r="AE76" s="27">
        <v>84.763300000000001</v>
      </c>
      <c r="AH76" s="34"/>
      <c r="AI76" s="34"/>
      <c r="AJ76" s="24">
        <v>21415.69</v>
      </c>
      <c r="AK76" s="24">
        <v>21415.69</v>
      </c>
      <c r="AL76" s="1">
        <v>1</v>
      </c>
      <c r="AM76" s="1">
        <v>10883585.51</v>
      </c>
      <c r="AN76" s="1">
        <v>3.69</v>
      </c>
      <c r="AO76" s="1" t="s">
        <v>33</v>
      </c>
      <c r="AP76" s="32">
        <v>0.52820443908854453</v>
      </c>
      <c r="AQ76" s="53">
        <v>0.52820443908854453</v>
      </c>
      <c r="AR76" s="53">
        <v>0.51865680033586781</v>
      </c>
      <c r="AS76" s="1">
        <v>10.88358551</v>
      </c>
      <c r="AT76" s="1">
        <v>21.415689999999998</v>
      </c>
      <c r="AU76" s="1">
        <v>0.49901999999999996</v>
      </c>
      <c r="AV76" s="1">
        <v>1543.11</v>
      </c>
      <c r="AW76" s="1">
        <v>406.74</v>
      </c>
      <c r="AX76" s="1">
        <v>0.26358457919396544</v>
      </c>
      <c r="AY76" s="1" t="s">
        <v>33</v>
      </c>
      <c r="AZ76" s="32" t="s">
        <v>7</v>
      </c>
      <c r="BA76" s="32">
        <v>84.763300000000001</v>
      </c>
      <c r="BB76" s="32">
        <v>414.26</v>
      </c>
      <c r="BC76" s="32">
        <v>414.26</v>
      </c>
      <c r="BD76" s="3">
        <v>0</v>
      </c>
      <c r="BE76" s="3" t="s">
        <v>33</v>
      </c>
      <c r="BF76" s="1">
        <v>0</v>
      </c>
      <c r="BG76" s="1">
        <v>1</v>
      </c>
      <c r="BH76" s="1">
        <v>1</v>
      </c>
      <c r="BI76" s="14" t="s">
        <v>8</v>
      </c>
      <c r="BJ76" s="1"/>
      <c r="BK76" s="1"/>
      <c r="BL76" s="1"/>
      <c r="BM76" s="3"/>
      <c r="BN76" s="3"/>
      <c r="BO76" s="3" t="s">
        <v>33</v>
      </c>
      <c r="BP76" s="3">
        <v>7.1605874916061962E-3</v>
      </c>
      <c r="BQ76" s="1">
        <v>0</v>
      </c>
      <c r="BR76" s="1">
        <v>0</v>
      </c>
      <c r="BS76" s="1">
        <v>0.83014159859870262</v>
      </c>
      <c r="BT76" s="1">
        <v>8.1899983427627526E-2</v>
      </c>
      <c r="BU76" s="1">
        <v>8.0797830482063668E-2</v>
      </c>
      <c r="BV76" s="1">
        <v>0</v>
      </c>
      <c r="BW76" s="1">
        <v>0</v>
      </c>
      <c r="BX76" s="1">
        <v>0</v>
      </c>
      <c r="BY76" s="3">
        <v>0.83730218609030882</v>
      </c>
      <c r="BZ76" s="3" t="s">
        <v>33</v>
      </c>
      <c r="CA76" s="3">
        <v>0.83014159859870262</v>
      </c>
      <c r="CB76" s="1" t="s">
        <v>34</v>
      </c>
      <c r="CC76" s="1"/>
      <c r="CD76" s="2" t="s">
        <v>35</v>
      </c>
      <c r="CE76" s="1">
        <v>0</v>
      </c>
      <c r="CF76" s="1">
        <v>1</v>
      </c>
      <c r="CG76" s="2" t="s">
        <v>32</v>
      </c>
      <c r="CH76" s="2" t="s">
        <v>33</v>
      </c>
      <c r="CI76" s="1">
        <v>3086.22</v>
      </c>
      <c r="CJ76" s="3">
        <v>0.81347999999999998</v>
      </c>
      <c r="CK76" s="1">
        <v>3.7938486502433983</v>
      </c>
      <c r="CL76" s="18" t="s">
        <v>31</v>
      </c>
    </row>
    <row r="77" spans="1:90" x14ac:dyDescent="0.2">
      <c r="A77" s="16">
        <v>30</v>
      </c>
      <c r="B77" s="21" t="s">
        <v>370</v>
      </c>
      <c r="C77" s="30">
        <v>410.3</v>
      </c>
      <c r="D77" s="32">
        <v>2.6131015169669127</v>
      </c>
      <c r="E77" s="30">
        <v>175</v>
      </c>
      <c r="F77" s="32">
        <v>2.2430380486862944</v>
      </c>
      <c r="G77" s="32" t="s">
        <v>94</v>
      </c>
      <c r="H77" s="32" t="s">
        <v>94</v>
      </c>
      <c r="I77" s="32" t="s">
        <v>372</v>
      </c>
      <c r="J77" s="14" t="s">
        <v>3</v>
      </c>
      <c r="K77" s="14" t="s">
        <v>95</v>
      </c>
      <c r="L77" s="14" t="s">
        <v>96</v>
      </c>
      <c r="M77" s="27">
        <v>104.176</v>
      </c>
      <c r="N77" s="27">
        <v>29.52</v>
      </c>
      <c r="O77" s="28">
        <v>3.5289972899728999</v>
      </c>
      <c r="P77" s="30">
        <v>518.62800000000004</v>
      </c>
      <c r="Q77" s="30">
        <v>51.716000000000001</v>
      </c>
      <c r="R77" s="30">
        <v>366.85</v>
      </c>
      <c r="S77" s="30">
        <v>43.094999999999999</v>
      </c>
      <c r="T77" s="27">
        <v>24.553999999999998</v>
      </c>
      <c r="U77" s="27">
        <v>15.64</v>
      </c>
      <c r="V77" s="27">
        <v>6.7160000000000002</v>
      </c>
      <c r="W77" s="27">
        <v>15.378</v>
      </c>
      <c r="X77" s="27">
        <v>10.675000000000001</v>
      </c>
      <c r="Y77" s="27">
        <v>17.076000000000001</v>
      </c>
      <c r="Z77" s="27">
        <v>31.292000000000002</v>
      </c>
      <c r="AA77" s="27">
        <v>18.952000000000002</v>
      </c>
      <c r="AB77" s="27">
        <v>25.667999999999999</v>
      </c>
      <c r="AC77" s="27">
        <v>36.03</v>
      </c>
      <c r="AD77" s="27">
        <v>22.356000000000002</v>
      </c>
      <c r="AE77" s="27">
        <v>58.387999999999998</v>
      </c>
      <c r="AH77" s="34">
        <v>31.707999999999998</v>
      </c>
      <c r="AI77" s="34">
        <v>42.442</v>
      </c>
      <c r="AJ77" s="24">
        <v>1189.0440000000001</v>
      </c>
      <c r="AK77" s="24">
        <v>752.46400000000006</v>
      </c>
      <c r="AL77" s="1">
        <v>1.5960000000000001</v>
      </c>
      <c r="AM77" s="1">
        <v>617749.55200000003</v>
      </c>
      <c r="AN77" s="1">
        <v>7.9859999999999998</v>
      </c>
      <c r="AO77" s="1" t="s">
        <v>97</v>
      </c>
      <c r="AP77" s="32">
        <v>0.34515936049690288</v>
      </c>
      <c r="AQ77" s="53">
        <v>0.54637527785070761</v>
      </c>
      <c r="AR77" s="53">
        <v>0.34515936049690288</v>
      </c>
      <c r="AS77" s="1">
        <v>0.61774955000000009</v>
      </c>
      <c r="AT77" s="1">
        <v>0.75246000000000002</v>
      </c>
      <c r="AU77" s="1">
        <v>0.51863000000000004</v>
      </c>
      <c r="AV77" s="1">
        <v>104.176</v>
      </c>
      <c r="AW77" s="1">
        <v>29.52</v>
      </c>
      <c r="AX77" s="1">
        <v>0.28336661035171246</v>
      </c>
      <c r="AY77" s="1" t="s">
        <v>97</v>
      </c>
      <c r="AZ77" s="32" t="s">
        <v>98</v>
      </c>
      <c r="BA77" s="32">
        <v>58.387999999999998</v>
      </c>
      <c r="BB77" s="32">
        <v>94.811000000000007</v>
      </c>
      <c r="BC77" s="32">
        <v>460.24</v>
      </c>
      <c r="BD77" s="3">
        <v>0</v>
      </c>
      <c r="BE77" s="3" t="s">
        <v>97</v>
      </c>
      <c r="BF77" s="1">
        <v>0</v>
      </c>
      <c r="BG77" s="1">
        <v>1</v>
      </c>
      <c r="BH77" s="1">
        <v>0</v>
      </c>
      <c r="BI77" s="14" t="s">
        <v>23</v>
      </c>
      <c r="BJ77" s="1"/>
      <c r="BK77" s="1"/>
      <c r="BL77" s="1"/>
      <c r="BM77" s="3"/>
      <c r="BN77" s="3"/>
      <c r="BO77" s="3" t="s">
        <v>97</v>
      </c>
      <c r="BP77" s="3">
        <v>0.70736057443871136</v>
      </c>
      <c r="BQ77" s="1">
        <v>365.42900000000009</v>
      </c>
      <c r="BR77" s="1">
        <v>0.70460715580338906</v>
      </c>
      <c r="BS77" s="1">
        <v>0.18281118643806352</v>
      </c>
      <c r="BT77" s="1">
        <v>6.0336117602597619E-2</v>
      </c>
      <c r="BU77" s="1">
        <v>4.9492121520627499E-2</v>
      </c>
      <c r="BV77" s="1">
        <v>0</v>
      </c>
      <c r="BW77" s="1">
        <v>0</v>
      </c>
      <c r="BX77" s="1">
        <v>0</v>
      </c>
      <c r="BY77" s="3">
        <v>0.89017176087677485</v>
      </c>
      <c r="BZ77" s="3" t="s">
        <v>97</v>
      </c>
      <c r="CA77" s="3">
        <v>0.18281118643806352</v>
      </c>
      <c r="CB77" s="1" t="s">
        <v>9</v>
      </c>
      <c r="CC77" s="1"/>
      <c r="CD77" s="2" t="s">
        <v>10</v>
      </c>
      <c r="CE77" s="1">
        <v>0</v>
      </c>
      <c r="CF77" s="1">
        <v>1</v>
      </c>
      <c r="CG77" s="2" t="s">
        <v>96</v>
      </c>
      <c r="CH77" s="2" t="s">
        <v>97</v>
      </c>
      <c r="CI77" s="1">
        <v>208.352</v>
      </c>
      <c r="CJ77" s="3">
        <v>5.9040000000000002E-2</v>
      </c>
      <c r="CK77" s="1">
        <v>3.5289972899728999</v>
      </c>
      <c r="CL77" s="18" t="s">
        <v>31</v>
      </c>
    </row>
    <row r="78" spans="1:90" x14ac:dyDescent="0.2">
      <c r="A78" s="16">
        <v>37</v>
      </c>
      <c r="B78" s="21" t="s">
        <v>370</v>
      </c>
      <c r="C78" s="30">
        <v>410.3</v>
      </c>
      <c r="D78" s="32">
        <v>2.6131015169669127</v>
      </c>
      <c r="E78" s="30">
        <v>175</v>
      </c>
      <c r="F78" s="32">
        <v>2.2430380486862944</v>
      </c>
      <c r="G78" s="32" t="s">
        <v>94</v>
      </c>
      <c r="H78" s="32" t="s">
        <v>94</v>
      </c>
      <c r="I78" s="32" t="s">
        <v>372</v>
      </c>
      <c r="J78" s="14" t="s">
        <v>3</v>
      </c>
      <c r="K78" s="14" t="s">
        <v>95</v>
      </c>
      <c r="L78" s="14" t="s">
        <v>114</v>
      </c>
      <c r="M78" s="27">
        <v>13.6609</v>
      </c>
      <c r="N78" s="27">
        <v>2.3199999999999998</v>
      </c>
      <c r="O78" s="28">
        <v>5.8883189655172421</v>
      </c>
      <c r="P78" s="30">
        <v>256.90199999999999</v>
      </c>
      <c r="Q78" s="30">
        <v>76.548000000000002</v>
      </c>
      <c r="R78" s="30">
        <v>147.74</v>
      </c>
      <c r="T78" s="27">
        <v>18.687999999999999</v>
      </c>
      <c r="U78" s="27">
        <v>12.198</v>
      </c>
      <c r="V78" s="27">
        <v>0.72399999999999998</v>
      </c>
      <c r="W78" s="27">
        <v>12.227499999999999</v>
      </c>
      <c r="X78" s="27">
        <v>3.875</v>
      </c>
      <c r="Y78" s="27">
        <v>11.984</v>
      </c>
      <c r="Z78" s="27">
        <v>24.18</v>
      </c>
      <c r="AA78" s="27">
        <v>17.670000000000002</v>
      </c>
      <c r="AB78" s="27">
        <v>18.39</v>
      </c>
      <c r="AC78" s="27">
        <v>29.655999999999999</v>
      </c>
      <c r="AD78" s="27">
        <v>12.917999999999999</v>
      </c>
      <c r="AE78" s="27">
        <v>42.572000000000003</v>
      </c>
      <c r="AH78" s="34">
        <v>34.573999999999998</v>
      </c>
      <c r="AI78" s="34">
        <v>36.064</v>
      </c>
      <c r="AJ78" s="24">
        <v>1121.69</v>
      </c>
      <c r="AK78" s="24">
        <v>503.26499999999999</v>
      </c>
      <c r="AL78" s="1">
        <v>2.3374999999999999</v>
      </c>
      <c r="AM78" s="1">
        <v>286082.34000000003</v>
      </c>
      <c r="AN78" s="1">
        <v>1.5202</v>
      </c>
      <c r="AO78" s="1" t="s">
        <v>115</v>
      </c>
      <c r="AP78" s="32">
        <v>0.29875146009177356</v>
      </c>
      <c r="AQ78" s="53">
        <v>0.66106561537553832</v>
      </c>
      <c r="AR78" s="53">
        <v>0.29875146009177356</v>
      </c>
      <c r="AS78" s="1">
        <v>0.28608234000000005</v>
      </c>
      <c r="AT78" s="1">
        <v>0.50326000000000004</v>
      </c>
      <c r="AU78" s="1">
        <v>0.25689999999999996</v>
      </c>
      <c r="AV78" s="1">
        <v>13.6609</v>
      </c>
      <c r="AW78" s="1">
        <v>2.3199999999999998</v>
      </c>
      <c r="AX78" s="1">
        <v>0.16982775658997576</v>
      </c>
      <c r="AY78" s="1" t="s">
        <v>115</v>
      </c>
      <c r="AZ78" s="32" t="s">
        <v>98</v>
      </c>
      <c r="BA78" s="32">
        <v>42.572000000000003</v>
      </c>
      <c r="BB78" s="32">
        <v>76.548000000000002</v>
      </c>
      <c r="BC78" s="32">
        <v>214.33</v>
      </c>
      <c r="BD78" s="3">
        <v>0</v>
      </c>
      <c r="BE78" s="3" t="s">
        <v>115</v>
      </c>
      <c r="BF78" s="1">
        <v>0</v>
      </c>
      <c r="BG78" s="1">
        <v>1</v>
      </c>
      <c r="BH78" s="1">
        <v>0</v>
      </c>
      <c r="BI78" s="14" t="s">
        <v>23</v>
      </c>
      <c r="BJ78" s="1"/>
      <c r="BK78" s="1"/>
      <c r="BL78" s="1"/>
      <c r="BM78" s="3"/>
      <c r="BN78" s="3"/>
      <c r="BO78" s="3" t="s">
        <v>115</v>
      </c>
      <c r="BP78" s="3">
        <v>0.53632902818973771</v>
      </c>
      <c r="BQ78" s="1">
        <v>137.78199999999998</v>
      </c>
      <c r="BR78" s="1">
        <v>0.53632124311994456</v>
      </c>
      <c r="BS78" s="1">
        <v>0.29796576126304974</v>
      </c>
      <c r="BT78" s="1">
        <v>9.4121493799191908E-2</v>
      </c>
      <c r="BU78" s="1">
        <v>7.1583716748020651E-2</v>
      </c>
      <c r="BV78" s="1">
        <v>0</v>
      </c>
      <c r="BW78" s="1">
        <v>0</v>
      </c>
      <c r="BX78" s="1">
        <v>0</v>
      </c>
      <c r="BY78" s="3">
        <v>0.83429478945278746</v>
      </c>
      <c r="BZ78" s="3" t="s">
        <v>115</v>
      </c>
      <c r="CA78" s="3">
        <v>0.29796576126304974</v>
      </c>
      <c r="CB78" s="1" t="s">
        <v>9</v>
      </c>
      <c r="CC78" s="1"/>
      <c r="CD78" s="2" t="s">
        <v>10</v>
      </c>
      <c r="CE78" s="1">
        <v>0</v>
      </c>
      <c r="CF78" s="1">
        <v>1</v>
      </c>
      <c r="CG78" s="2" t="s">
        <v>114</v>
      </c>
      <c r="CH78" s="2" t="s">
        <v>115</v>
      </c>
      <c r="CI78" s="1">
        <v>27.3218</v>
      </c>
      <c r="CJ78" s="3">
        <v>4.64E-3</v>
      </c>
      <c r="CK78" s="1">
        <v>5.8883189655172421</v>
      </c>
      <c r="CL78" s="18" t="s">
        <v>31</v>
      </c>
    </row>
    <row r="79" spans="1:90" x14ac:dyDescent="0.2">
      <c r="A79" s="16">
        <v>28</v>
      </c>
      <c r="B79" s="21" t="s">
        <v>370</v>
      </c>
      <c r="C79" s="30">
        <v>410.3</v>
      </c>
      <c r="D79" s="32">
        <v>2.6131015169669127</v>
      </c>
      <c r="E79" s="30">
        <v>175</v>
      </c>
      <c r="F79" s="32">
        <v>2.2430380486862944</v>
      </c>
      <c r="G79" s="32" t="s">
        <v>1</v>
      </c>
      <c r="H79" s="32" t="s">
        <v>1</v>
      </c>
      <c r="I79" s="32" t="s">
        <v>372</v>
      </c>
      <c r="J79" s="14" t="s">
        <v>3</v>
      </c>
      <c r="K79" s="14" t="s">
        <v>83</v>
      </c>
      <c r="L79" s="14" t="s">
        <v>89</v>
      </c>
      <c r="M79" s="27">
        <v>31.9297</v>
      </c>
      <c r="N79" s="27">
        <v>10.09</v>
      </c>
      <c r="O79" s="28">
        <v>3.1644895936570863</v>
      </c>
      <c r="P79" s="30">
        <v>639.84500000000003</v>
      </c>
      <c r="Q79" s="30">
        <v>97.584999999999994</v>
      </c>
      <c r="R79" s="30">
        <v>406.56</v>
      </c>
      <c r="S79" s="30">
        <v>93.977500000000006</v>
      </c>
      <c r="T79" s="27">
        <v>12.375</v>
      </c>
      <c r="U79" s="27">
        <v>15.824999999999999</v>
      </c>
      <c r="V79" s="27">
        <v>15.0275</v>
      </c>
      <c r="W79" s="27">
        <v>18.357500000000002</v>
      </c>
      <c r="X79" s="27">
        <v>16.355</v>
      </c>
      <c r="Y79" s="27">
        <v>17.407499999999999</v>
      </c>
      <c r="Z79" s="27">
        <v>33.232500000000002</v>
      </c>
      <c r="AA79" s="27">
        <v>16.462499999999999</v>
      </c>
      <c r="AB79" s="27">
        <v>31.49</v>
      </c>
      <c r="AC79" s="27">
        <v>33.8675</v>
      </c>
      <c r="AD79" s="27">
        <v>30.852499999999999</v>
      </c>
      <c r="AE79" s="27">
        <v>64.72</v>
      </c>
      <c r="AH79" s="34"/>
      <c r="AI79" s="34"/>
      <c r="AJ79" s="24">
        <v>859.86500000000001</v>
      </c>
      <c r="AK79" s="24">
        <v>859.86500000000001</v>
      </c>
      <c r="AL79" s="1">
        <v>1</v>
      </c>
      <c r="AM79" s="1">
        <v>551077.38</v>
      </c>
      <c r="AN79" s="1"/>
      <c r="AO79" s="1" t="s">
        <v>90</v>
      </c>
      <c r="AP79" s="32">
        <v>0.49388398236901571</v>
      </c>
      <c r="AQ79" s="53">
        <v>0.49388398236901571</v>
      </c>
      <c r="AR79" s="53">
        <v>0.49307903834736611</v>
      </c>
      <c r="AS79" s="1">
        <v>0.55107737999999995</v>
      </c>
      <c r="AT79" s="1">
        <v>0.85987000000000002</v>
      </c>
      <c r="AU79" s="1">
        <v>0.63984000000000008</v>
      </c>
      <c r="AV79" s="1">
        <v>31.9297</v>
      </c>
      <c r="AW79" s="1">
        <v>10.09</v>
      </c>
      <c r="AX79" s="1">
        <v>0.31600672727899104</v>
      </c>
      <c r="AY79" s="1" t="s">
        <v>90</v>
      </c>
      <c r="AZ79" s="32" t="s">
        <v>66</v>
      </c>
      <c r="BA79" s="32">
        <v>64.72</v>
      </c>
      <c r="BB79" s="32">
        <v>191.5625</v>
      </c>
      <c r="BC79" s="32">
        <v>575.125</v>
      </c>
      <c r="BD79" s="3">
        <v>0</v>
      </c>
      <c r="BE79" s="3" t="s">
        <v>90</v>
      </c>
      <c r="BF79" s="1">
        <v>0</v>
      </c>
      <c r="BG79" s="1">
        <v>1</v>
      </c>
      <c r="BH79" s="1">
        <v>1</v>
      </c>
      <c r="BI79" s="14" t="s">
        <v>8</v>
      </c>
      <c r="BJ79" s="1"/>
      <c r="BK79" s="1">
        <v>2.71</v>
      </c>
      <c r="BL79" s="1">
        <v>0.57199999999999995</v>
      </c>
      <c r="BM79" s="3">
        <v>940</v>
      </c>
      <c r="BN79" s="3">
        <v>0.39255711706053231</v>
      </c>
      <c r="BO79" s="3" t="s">
        <v>90</v>
      </c>
      <c r="BP79" s="3">
        <v>0.59945768115715525</v>
      </c>
      <c r="BQ79" s="1">
        <v>383.5625</v>
      </c>
      <c r="BR79" s="1">
        <v>0.59946158835342933</v>
      </c>
      <c r="BS79" s="1">
        <v>0.29938891450273114</v>
      </c>
      <c r="BT79" s="1">
        <v>5.1938360071579835E-2</v>
      </c>
      <c r="BU79" s="1">
        <v>4.9215044268533778E-2</v>
      </c>
      <c r="BV79" s="1">
        <v>0</v>
      </c>
      <c r="BW79" s="1">
        <v>0</v>
      </c>
      <c r="BX79" s="1">
        <v>0</v>
      </c>
      <c r="BY79" s="3">
        <v>0.89884659565988634</v>
      </c>
      <c r="BZ79" s="3" t="s">
        <v>90</v>
      </c>
      <c r="CA79" s="3">
        <v>0.29938891450273114</v>
      </c>
      <c r="CB79" s="1" t="s">
        <v>9</v>
      </c>
      <c r="CC79" s="1"/>
      <c r="CD79" s="2" t="s">
        <v>10</v>
      </c>
      <c r="CE79" s="1">
        <v>0</v>
      </c>
      <c r="CF79" s="1">
        <v>1</v>
      </c>
      <c r="CG79" s="2" t="s">
        <v>89</v>
      </c>
      <c r="CH79" s="2" t="s">
        <v>90</v>
      </c>
      <c r="CI79" s="1">
        <v>63.859400000000001</v>
      </c>
      <c r="CJ79" s="3">
        <v>2.018E-2</v>
      </c>
      <c r="CK79" s="1">
        <v>3.1644895936570863</v>
      </c>
      <c r="CL79" s="18" t="s">
        <v>31</v>
      </c>
    </row>
    <row r="80" spans="1:90" x14ac:dyDescent="0.2">
      <c r="A80" s="16">
        <v>25</v>
      </c>
      <c r="B80" s="21" t="s">
        <v>370</v>
      </c>
      <c r="C80" s="30">
        <v>410.3</v>
      </c>
      <c r="D80" s="32">
        <v>2.6131015169669127</v>
      </c>
      <c r="E80" s="30">
        <v>175</v>
      </c>
      <c r="F80" s="32">
        <v>2.2430380486862944</v>
      </c>
      <c r="G80" s="32" t="s">
        <v>1</v>
      </c>
      <c r="H80" s="32" t="s">
        <v>1</v>
      </c>
      <c r="I80" s="32" t="s">
        <v>372</v>
      </c>
      <c r="J80" s="14" t="s">
        <v>3</v>
      </c>
      <c r="K80" s="14" t="s">
        <v>78</v>
      </c>
      <c r="L80" s="14" t="s">
        <v>79</v>
      </c>
      <c r="M80" s="27">
        <v>1.65</v>
      </c>
      <c r="N80" s="27">
        <v>0.21479999999999999</v>
      </c>
      <c r="O80" s="28">
        <v>7.6815642458100557</v>
      </c>
      <c r="P80" s="30">
        <v>246.96799999999999</v>
      </c>
      <c r="Q80" s="30">
        <v>50.393999999999998</v>
      </c>
      <c r="R80" s="30">
        <v>118.77</v>
      </c>
      <c r="S80" s="30">
        <v>46.802</v>
      </c>
      <c r="T80" s="27">
        <v>3.9820000000000002</v>
      </c>
      <c r="U80" s="27">
        <v>10.86</v>
      </c>
      <c r="V80" s="27">
        <v>17.326000000000001</v>
      </c>
      <c r="W80" s="27">
        <v>14.667999999999999</v>
      </c>
      <c r="X80" s="27">
        <v>21.776</v>
      </c>
      <c r="Y80" s="27">
        <v>16.07</v>
      </c>
      <c r="Z80" s="27">
        <v>26.032</v>
      </c>
      <c r="AA80" s="27">
        <v>16.164000000000001</v>
      </c>
      <c r="AB80" s="27">
        <v>28.245999999999999</v>
      </c>
      <c r="AC80" s="27">
        <v>32.234000000000002</v>
      </c>
      <c r="AD80" s="27">
        <v>28.184000000000001</v>
      </c>
      <c r="AE80" s="27">
        <v>60.417999999999999</v>
      </c>
      <c r="AH80" s="34"/>
      <c r="AI80" s="34"/>
      <c r="AJ80" s="24">
        <v>842.5</v>
      </c>
      <c r="AK80" s="24">
        <v>842.5</v>
      </c>
      <c r="AL80" s="1">
        <v>1</v>
      </c>
      <c r="AM80" s="1">
        <v>220638.24799999999</v>
      </c>
      <c r="AN80" s="1"/>
      <c r="AO80" s="1" t="s">
        <v>80</v>
      </c>
      <c r="AP80" s="32">
        <v>0.52711591764918075</v>
      </c>
      <c r="AQ80" s="53">
        <v>0.52711591764918075</v>
      </c>
      <c r="AR80" s="53">
        <v>0.49709504955818773</v>
      </c>
      <c r="AS80" s="1">
        <v>0.22063825000000001</v>
      </c>
      <c r="AT80" s="1">
        <v>0.84250000000000003</v>
      </c>
      <c r="AU80" s="1">
        <v>0.24697</v>
      </c>
      <c r="AV80" s="1">
        <v>1.65</v>
      </c>
      <c r="AW80" s="1">
        <v>0.21479999999999999</v>
      </c>
      <c r="AX80" s="1">
        <v>0.13018181818181818</v>
      </c>
      <c r="AY80" s="1" t="s">
        <v>80</v>
      </c>
      <c r="AZ80" s="32" t="s">
        <v>70</v>
      </c>
      <c r="BA80" s="32">
        <v>60.417999999999999</v>
      </c>
      <c r="BB80" s="32">
        <v>97.195999999999998</v>
      </c>
      <c r="BC80" s="32">
        <v>186.55</v>
      </c>
      <c r="BD80" s="3">
        <v>0</v>
      </c>
      <c r="BE80" s="3" t="s">
        <v>80</v>
      </c>
      <c r="BF80" s="1">
        <v>0</v>
      </c>
      <c r="BG80" s="1">
        <v>1</v>
      </c>
      <c r="BH80" s="1">
        <v>1</v>
      </c>
      <c r="BI80" s="14" t="s">
        <v>81</v>
      </c>
      <c r="BJ80" s="1"/>
      <c r="BK80" s="1"/>
      <c r="BL80" s="1"/>
      <c r="BM80" s="3"/>
      <c r="BN80" s="3"/>
      <c r="BO80" s="3" t="s">
        <v>80</v>
      </c>
      <c r="BP80" s="3">
        <v>0.38666547892844416</v>
      </c>
      <c r="BQ80" s="1">
        <v>89.353999999999985</v>
      </c>
      <c r="BR80" s="1">
        <v>0.36180395840756691</v>
      </c>
      <c r="BS80" s="1">
        <v>0.39355706002397073</v>
      </c>
      <c r="BT80" s="1">
        <v>0.10540636843639663</v>
      </c>
      <c r="BU80" s="1">
        <v>0.1143710926111885</v>
      </c>
      <c r="BV80" s="1">
        <v>0</v>
      </c>
      <c r="BW80" s="1">
        <v>0</v>
      </c>
      <c r="BX80" s="1">
        <v>0</v>
      </c>
      <c r="BY80" s="3">
        <v>0.78022253895241489</v>
      </c>
      <c r="BZ80" s="3" t="s">
        <v>80</v>
      </c>
      <c r="CA80" s="3">
        <v>0.39355706002397073</v>
      </c>
      <c r="CB80" s="1" t="s">
        <v>9</v>
      </c>
      <c r="CC80" s="1"/>
      <c r="CD80" s="2" t="s">
        <v>10</v>
      </c>
      <c r="CE80" s="1">
        <v>0</v>
      </c>
      <c r="CF80" s="1">
        <v>1</v>
      </c>
      <c r="CG80" s="2" t="s">
        <v>79</v>
      </c>
      <c r="CH80" s="2" t="s">
        <v>80</v>
      </c>
      <c r="CI80" s="1">
        <v>3.3</v>
      </c>
      <c r="CJ80" s="3">
        <v>4.2959999999999998E-4</v>
      </c>
      <c r="CK80" s="1">
        <v>7.6815642458100557</v>
      </c>
      <c r="CL80" s="18" t="s">
        <v>31</v>
      </c>
    </row>
    <row r="81" spans="1:90" x14ac:dyDescent="0.2">
      <c r="A81" s="16">
        <v>71</v>
      </c>
      <c r="B81" s="21" t="s">
        <v>370</v>
      </c>
      <c r="C81" s="30">
        <v>350</v>
      </c>
      <c r="D81" s="32">
        <v>2.5440680443502757</v>
      </c>
      <c r="E81" s="30">
        <v>175</v>
      </c>
      <c r="F81" s="32">
        <v>2.2430380486862944</v>
      </c>
      <c r="G81" s="32" t="s">
        <v>183</v>
      </c>
      <c r="H81" s="32" t="s">
        <v>184</v>
      </c>
      <c r="I81" s="32" t="s">
        <v>373</v>
      </c>
      <c r="J81" s="14" t="s">
        <v>186</v>
      </c>
      <c r="K81" s="14" t="s">
        <v>205</v>
      </c>
      <c r="L81" s="14" t="s">
        <v>206</v>
      </c>
      <c r="M81" s="27">
        <v>135.15100000000001</v>
      </c>
      <c r="N81" s="27">
        <v>54.75</v>
      </c>
      <c r="O81" s="28">
        <v>2.4685114155251142</v>
      </c>
      <c r="P81" s="30">
        <v>342.82400000000001</v>
      </c>
      <c r="T81" s="27">
        <v>45.85</v>
      </c>
      <c r="U81" s="27">
        <v>4.2939999999999996</v>
      </c>
      <c r="V81" s="27">
        <v>5.7439999999999998</v>
      </c>
      <c r="W81" s="27">
        <v>6.5279999999999996</v>
      </c>
      <c r="X81" s="27">
        <v>8.5640000000000001</v>
      </c>
      <c r="Y81" s="27">
        <v>6.3760000000000003</v>
      </c>
      <c r="Z81" s="27">
        <v>10.67</v>
      </c>
      <c r="AA81" s="27">
        <v>9.3559999999999999</v>
      </c>
      <c r="AB81" s="27">
        <v>15.102</v>
      </c>
      <c r="AC81" s="27">
        <v>15.734</v>
      </c>
      <c r="AD81" s="27">
        <v>10.039999999999999</v>
      </c>
      <c r="AE81" s="27">
        <v>25.77</v>
      </c>
      <c r="AH81" s="34"/>
      <c r="AI81" s="34"/>
      <c r="AJ81" s="24">
        <v>1748.992</v>
      </c>
      <c r="AK81" s="24"/>
      <c r="AL81" s="1"/>
      <c r="AM81" s="1">
        <v>600937.69999999995</v>
      </c>
      <c r="AN81" s="1"/>
      <c r="AO81" s="1" t="s">
        <v>207</v>
      </c>
      <c r="AP81" s="32">
        <v>1.1816768011592955</v>
      </c>
      <c r="AQ81" s="53">
        <v>1.1816768011592955</v>
      </c>
      <c r="AR81" s="53"/>
      <c r="AS81" s="1">
        <v>0.60093769999999991</v>
      </c>
      <c r="AT81" s="1"/>
      <c r="AU81" s="1">
        <v>0.34282000000000001</v>
      </c>
      <c r="AV81" s="1">
        <v>135.15100000000001</v>
      </c>
      <c r="AW81" s="1">
        <v>54.75</v>
      </c>
      <c r="AX81" s="1">
        <v>0.40510244097342973</v>
      </c>
      <c r="AY81" s="1" t="s">
        <v>207</v>
      </c>
      <c r="AZ81" s="32" t="s">
        <v>190</v>
      </c>
      <c r="BA81" s="32">
        <v>25.77</v>
      </c>
      <c r="BB81" s="32">
        <v>0</v>
      </c>
      <c r="BC81" s="32">
        <v>317.05200000000002</v>
      </c>
      <c r="BD81" s="3">
        <v>0</v>
      </c>
      <c r="BE81" s="3" t="s">
        <v>207</v>
      </c>
      <c r="BF81" s="1">
        <v>0</v>
      </c>
      <c r="BG81" s="1">
        <v>1</v>
      </c>
      <c r="BH81" s="1">
        <v>0</v>
      </c>
      <c r="BI81" s="14" t="s">
        <v>81</v>
      </c>
      <c r="BJ81" s="1"/>
      <c r="BK81" s="1">
        <v>2.59</v>
      </c>
      <c r="BL81" s="1"/>
      <c r="BM81" s="3"/>
      <c r="BN81" s="3"/>
      <c r="BO81" s="3" t="s">
        <v>207</v>
      </c>
      <c r="BP81" s="3">
        <v>0.92482439969197028</v>
      </c>
      <c r="BQ81" s="1">
        <v>317.05400000000003</v>
      </c>
      <c r="BR81" s="1">
        <v>0.92483023358924699</v>
      </c>
      <c r="BS81" s="1">
        <v>0</v>
      </c>
      <c r="BT81" s="1">
        <v>3.1123841971390568E-2</v>
      </c>
      <c r="BU81" s="1">
        <v>4.4051758336639206E-2</v>
      </c>
      <c r="BV81" s="1">
        <v>0</v>
      </c>
      <c r="BW81" s="1">
        <v>0</v>
      </c>
      <c r="BX81" s="1">
        <v>0</v>
      </c>
      <c r="BY81" s="3">
        <v>0.92482439969197028</v>
      </c>
      <c r="BZ81" s="3" t="s">
        <v>207</v>
      </c>
      <c r="CA81" s="3">
        <v>0</v>
      </c>
      <c r="CB81" s="1" t="s">
        <v>9</v>
      </c>
      <c r="CC81" s="1"/>
      <c r="CD81" s="2" t="s">
        <v>10</v>
      </c>
      <c r="CE81" s="1">
        <v>0</v>
      </c>
      <c r="CF81" s="1">
        <v>1</v>
      </c>
      <c r="CG81" s="2" t="s">
        <v>206</v>
      </c>
      <c r="CH81" s="2" t="s">
        <v>207</v>
      </c>
      <c r="CI81" s="1">
        <v>270.30200000000002</v>
      </c>
      <c r="CJ81" s="3">
        <v>0.1095</v>
      </c>
      <c r="CK81" s="1">
        <v>2.4685114155251142</v>
      </c>
      <c r="CL81" s="18" t="s">
        <v>31</v>
      </c>
    </row>
  </sheetData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D35" sqref="D35"/>
    </sheetView>
  </sheetViews>
  <sheetFormatPr defaultRowHeight="12.75" x14ac:dyDescent="0.2"/>
  <cols>
    <col min="1" max="2" width="14.28515625" style="19" bestFit="1" customWidth="1"/>
    <col min="3" max="3" width="9.140625" style="19"/>
    <col min="4" max="4" width="64.85546875" style="19" bestFit="1" customWidth="1"/>
    <col min="5" max="5" width="26.7109375" style="19" bestFit="1" customWidth="1"/>
    <col min="6" max="6" width="21.5703125" style="19" bestFit="1" customWidth="1"/>
    <col min="7" max="7" width="15" style="19" bestFit="1" customWidth="1"/>
    <col min="8" max="8" width="10.42578125" style="19" bestFit="1" customWidth="1"/>
    <col min="9" max="16384" width="9.140625" style="19"/>
  </cols>
  <sheetData>
    <row r="1" spans="1:8" x14ac:dyDescent="0.2">
      <c r="A1" s="54" t="s">
        <v>351</v>
      </c>
      <c r="B1" s="55" t="s">
        <v>497</v>
      </c>
      <c r="C1" s="56" t="s">
        <v>498</v>
      </c>
      <c r="D1" s="57" t="s">
        <v>499</v>
      </c>
      <c r="E1" s="57" t="s">
        <v>500</v>
      </c>
      <c r="F1" s="58" t="s">
        <v>501</v>
      </c>
      <c r="G1" s="55" t="s">
        <v>502</v>
      </c>
      <c r="H1" s="55" t="s">
        <v>503</v>
      </c>
    </row>
    <row r="2" spans="1:8" x14ac:dyDescent="0.2">
      <c r="A2" s="19" t="s">
        <v>359</v>
      </c>
      <c r="B2" s="19" t="s">
        <v>67</v>
      </c>
      <c r="C2" s="19">
        <f>VLOOKUP($B2,[1]dhd_sites!$A$1:$E$81,2,FALSE)</f>
        <v>20</v>
      </c>
      <c r="D2" s="19" t="str">
        <f>VLOOKUP($B2,[1]dhd_sites!$A$1:$E$81,3,FALSE)</f>
        <v>Agnes Banks NR</v>
      </c>
      <c r="E2" s="19" t="str">
        <f>VLOOKUP($B2,[1]dhd_sites!$A$1:$E$81,4,FALSE)</f>
        <v>33.617 S, 150.715 E</v>
      </c>
      <c r="F2" s="19" t="str">
        <f>VLOOKUP($B2,[1]dhd_sites!$A$1:$G$81,5,FALSE)</f>
        <v>ABK(Cunn)</v>
      </c>
      <c r="G2" s="19">
        <f>VLOOKUP($B2,[1]dhd_sites!$A$1:$G$81,6,FALSE)</f>
        <v>30.6</v>
      </c>
      <c r="H2" s="19">
        <f>VLOOKUP($B2,[1]dhd_sites!$A$1:$G$81,7,FALSE)</f>
        <v>778</v>
      </c>
    </row>
    <row r="3" spans="1:8" x14ac:dyDescent="0.2">
      <c r="A3" s="19" t="s">
        <v>352</v>
      </c>
      <c r="B3" s="19" t="s">
        <v>496</v>
      </c>
      <c r="C3" s="19">
        <f>VLOOKUP($B3,[1]dhd_sites!$A$1:$E$81,2,FALSE)</f>
        <v>6</v>
      </c>
      <c r="D3" s="19" t="str">
        <f>VLOOKUP($B3,[1]dhd_sites!$A$1:$E$81,3,FALSE)</f>
        <v>West of Cobar (cobar region)</v>
      </c>
      <c r="E3" s="19" t="str">
        <f>VLOOKUP($B3,[1]dhd_sites!$A$1:$E$81,4,FALSE)</f>
        <v>31o35_14" S, 144o50_52"E</v>
      </c>
      <c r="F3" s="19" t="str">
        <f>VLOOKUP($B3,[1]dhd_sites!$A$1:$G$81,5,FALSE)</f>
        <v>?Balranald(Fons)</v>
      </c>
      <c r="G3" s="19">
        <f>VLOOKUP($B3,[1]dhd_sites!$A$1:$G$81,6,FALSE)</f>
        <v>214</v>
      </c>
      <c r="H3" s="19">
        <f>VLOOKUP($B3,[1]dhd_sites!$A$1:$G$81,7,FALSE)</f>
        <v>290</v>
      </c>
    </row>
    <row r="4" spans="1:8" x14ac:dyDescent="0.2">
      <c r="A4" s="19" t="s">
        <v>360</v>
      </c>
      <c r="B4" s="19" t="s">
        <v>111</v>
      </c>
      <c r="C4" s="19">
        <f>VLOOKUP($B4,[1]dhd_sites!$A$1:$E$81,2,FALSE)</f>
        <v>21</v>
      </c>
      <c r="D4" s="19" t="str">
        <f>VLOOKUP($B4,[1]dhd_sites!$A$1:$E$81,3,FALSE)</f>
        <v>Castlereagh NR</v>
      </c>
      <c r="E4" s="19" t="str">
        <f>VLOOKUP($B4,[1]dhd_sites!$A$1:$E$81,4,FALSE)</f>
        <v>33o 40' 57"S, 150o 44'42"E</v>
      </c>
      <c r="F4" s="19" t="str">
        <f>VLOOKUP($B4,[1]dhd_sites!$A$1:$G$81,5,FALSE)</f>
        <v>CLR(Cunn)</v>
      </c>
      <c r="G4" s="19">
        <f>VLOOKUP($B4,[1]dhd_sites!$A$1:$G$81,6,FALSE)</f>
        <v>104.9</v>
      </c>
      <c r="H4" s="19">
        <f>VLOOKUP($B4,[1]dhd_sites!$A$1:$G$81,7,FALSE)</f>
        <v>778</v>
      </c>
    </row>
    <row r="5" spans="1:8" x14ac:dyDescent="0.2">
      <c r="A5" s="19" t="s">
        <v>358</v>
      </c>
      <c r="B5" s="19" t="s">
        <v>86</v>
      </c>
      <c r="C5" s="19">
        <f>VLOOKUP($B5,[1]dhd_sites!$A$1:$E$81,2,FALSE)</f>
        <v>8</v>
      </c>
      <c r="D5" s="19" t="str">
        <f>VLOOKUP($B5,[1]dhd_sites!$A$1:$E$81,3,FALSE)</f>
        <v>Cocoparra NP (Rankin springs trip)</v>
      </c>
      <c r="E5" s="19" t="str">
        <f>VLOOKUP($B5,[1]dhd_sites!$A$1:$E$81,4,FALSE)</f>
        <v>34.12 S, 146.22 E</v>
      </c>
      <c r="F5" s="19">
        <f>VLOOKUP($B5,[1]dhd_sites!$A$1:$G$81,5,FALSE)</f>
        <v>0</v>
      </c>
      <c r="G5" s="19">
        <f>VLOOKUP($B5,[1]dhd_sites!$A$1:$G$81,6,FALSE)</f>
        <v>122</v>
      </c>
      <c r="H5" s="19">
        <f>VLOOKUP($B5,[1]dhd_sites!$A$1:$G$81,7,FALSE)</f>
        <v>455</v>
      </c>
    </row>
    <row r="6" spans="1:8" x14ac:dyDescent="0.2">
      <c r="A6" s="19" t="s">
        <v>361</v>
      </c>
      <c r="B6" s="19" t="s">
        <v>129</v>
      </c>
      <c r="C6" s="19">
        <f>VLOOKUP($B6,[1]dhd_sites!$A$1:$E$81,2,FALSE)</f>
        <v>9</v>
      </c>
      <c r="D6" s="19" t="str">
        <f>VLOOKUP($B6,[1]dhd_sites!$A$1:$E$81,3,FALSE)</f>
        <v>Denny State Forest (rankin springs trip)</v>
      </c>
      <c r="E6" s="19" t="str">
        <f>VLOOKUP($B6,[1]dhd_sites!$A$1:$E$81,4,FALSE)</f>
        <v>33.936, 146.115</v>
      </c>
      <c r="F6" s="19" t="str">
        <f>VLOOKUP($B6,[1]dhd_sites!$A$1:$G$81,5,FALSE)</f>
        <v>lat/long from RSP(Cunn)</v>
      </c>
      <c r="G6" s="19">
        <f>VLOOKUP($B6,[1]dhd_sites!$A$1:$G$81,6,FALSE)</f>
        <v>175</v>
      </c>
      <c r="H6" s="19">
        <f>VLOOKUP($B6,[1]dhd_sites!$A$1:$G$81,7,FALSE)</f>
        <v>410.3</v>
      </c>
    </row>
    <row r="7" spans="1:8" x14ac:dyDescent="0.2">
      <c r="A7" s="19" t="s">
        <v>353</v>
      </c>
      <c r="B7" s="19" t="s">
        <v>0</v>
      </c>
      <c r="C7" s="19">
        <f>VLOOKUP($B7,[1]dhd_sites!$A$1:$E$81,2,FALSE)</f>
        <v>4</v>
      </c>
      <c r="D7" s="19" t="str">
        <f>VLOOKUP($B7,[1]dhd_sites!$A$1:$E$81,3,FALSE)</f>
        <v>cobar region</v>
      </c>
      <c r="E7" s="19" t="str">
        <f>VLOOKUP($B7,[1]dhd_sites!$A$1:$E$81,4,FALSE)</f>
        <v>31o30'23"S, 145o 54' 04"E</v>
      </c>
      <c r="F7" s="19" t="str">
        <f>VLOOKUP($B7,[1]dhd_sites!$A$1:$G$81,5,FALSE)</f>
        <v>Cobar(Fons)</v>
      </c>
      <c r="G7" s="19">
        <f>VLOOKUP($B7,[1]dhd_sites!$A$1:$G$81,6,FALSE)</f>
        <v>297</v>
      </c>
      <c r="H7" s="19">
        <f>VLOOKUP($B7,[1]dhd_sites!$A$1:$G$81,7,FALSE)</f>
        <v>341.04</v>
      </c>
    </row>
    <row r="8" spans="1:8" x14ac:dyDescent="0.2">
      <c r="A8" s="19" t="s">
        <v>362</v>
      </c>
      <c r="B8" s="19" t="s">
        <v>36</v>
      </c>
      <c r="C8" s="19">
        <f>VLOOKUP($B8,[1]dhd_sites!$A$1:$E$81,2,FALSE)</f>
        <v>11</v>
      </c>
      <c r="D8" s="19" t="str">
        <f>VLOOKUP($B8,[1]dhd_sites!$A$1:$E$81,3,FALSE)</f>
        <v>Goobang NP1 (site 1 in Wright notes)</v>
      </c>
      <c r="E8" s="19" t="str">
        <f>VLOOKUP($B8,[1]dhd_sites!$A$1:$E$81,4,FALSE)</f>
        <v>32o 56'30" S, 148o 24' 04"E</v>
      </c>
      <c r="F8" s="19" t="str">
        <f>VLOOKUP($B8,[1]dhd_sites!$A$1:$G$81,5,FALSE)</f>
        <v>Goobang(Wright, unpub)</v>
      </c>
      <c r="G8" s="19">
        <f>VLOOKUP($B8,[1]dhd_sites!$A$1:$G$81,6,FALSE)</f>
        <v>122</v>
      </c>
      <c r="H8" s="19">
        <f>VLOOKUP($B8,[1]dhd_sites!$A$1:$G$81,7,FALSE)</f>
        <v>650</v>
      </c>
    </row>
    <row r="9" spans="1:8" x14ac:dyDescent="0.2">
      <c r="A9" s="19" t="s">
        <v>363</v>
      </c>
      <c r="B9" s="19" t="s">
        <v>46</v>
      </c>
      <c r="C9" s="19">
        <f>VLOOKUP($B9,[1]dhd_sites!$A$1:$E$81,2,FALSE)</f>
        <v>12</v>
      </c>
      <c r="D9" s="19" t="str">
        <f>VLOOKUP($B9,[1]dhd_sites!$A$1:$E$81,3,FALSE)</f>
        <v>Goobang NP2 (site 2 in Wright notes)</v>
      </c>
      <c r="E9" s="19" t="str">
        <f>VLOOKUP($B9,[1]dhd_sites!$A$1:$E$81,4,FALSE)</f>
        <v>32o 56'30" S, 148o 24' 04"E</v>
      </c>
      <c r="F9" s="19" t="str">
        <f>VLOOKUP($B9,[1]dhd_sites!$A$1:$G$81,5,FALSE)</f>
        <v>Goobang(Wright, unpub)</v>
      </c>
      <c r="G9" s="19">
        <f>VLOOKUP($B9,[1]dhd_sites!$A$1:$G$81,6,FALSE)</f>
        <v>157</v>
      </c>
      <c r="H9" s="19">
        <f>VLOOKUP($B9,[1]dhd_sites!$A$1:$G$81,7,FALSE)</f>
        <v>650</v>
      </c>
    </row>
    <row r="10" spans="1:8" x14ac:dyDescent="0.2">
      <c r="A10" s="19" t="s">
        <v>364</v>
      </c>
      <c r="B10" s="19" t="s">
        <v>200</v>
      </c>
      <c r="C10" s="19">
        <f>VLOOKUP($B10,[1]dhd_sites!$A$1:$E$81,2,FALSE)</f>
        <v>13</v>
      </c>
      <c r="D10" s="19" t="str">
        <f>VLOOKUP($B10,[1]dhd_sites!$A$1:$E$81,3,FALSE)</f>
        <v>Goobang NP3 (??also site 2 in Wright notes, soil P 157 ppm)</v>
      </c>
      <c r="E10" s="19" t="str">
        <f>VLOOKUP($B10,[1]dhd_sites!$A$1:$E$81,4,FALSE)</f>
        <v>32o 56'30" S, 148o 24' 04"E</v>
      </c>
      <c r="F10" s="19" t="str">
        <f>VLOOKUP($B10,[1]dhd_sites!$A$1:$G$81,5,FALSE)</f>
        <v>Goobang(Wright, unpub)</v>
      </c>
      <c r="G10" s="19">
        <f>VLOOKUP($B10,[1]dhd_sites!$A$1:$G$81,6,FALSE)</f>
        <v>271</v>
      </c>
      <c r="H10" s="19">
        <f>VLOOKUP($B10,[1]dhd_sites!$A$1:$G$81,7,FALSE)</f>
        <v>650</v>
      </c>
    </row>
    <row r="11" spans="1:8" x14ac:dyDescent="0.2">
      <c r="A11" s="19" t="s">
        <v>365</v>
      </c>
      <c r="B11" s="19" t="s">
        <v>252</v>
      </c>
      <c r="C11" s="19">
        <f>VLOOKUP($B11,[1]dhd_sites!$A$1:$E$81,2,FALSE)</f>
        <v>14</v>
      </c>
      <c r="D11" s="19" t="str">
        <f>VLOOKUP($B11,[1]dhd_sites!$A$1:$E$81,3,FALSE)</f>
        <v>Goobang NP4  (site 3 in Wright notes, Lat 32 48’ 54” S, long 148 20’ 41” E)</v>
      </c>
      <c r="E11" s="19" t="str">
        <f>VLOOKUP($B11,[1]dhd_sites!$A$1:$E$81,4,FALSE)</f>
        <v xml:space="preserve"> 32 48’ 54” S, long 148 20’ 41”</v>
      </c>
      <c r="F11" s="19" t="str">
        <f>VLOOKUP($B11,[1]dhd_sites!$A$1:$G$81,5,FALSE)</f>
        <v>Goobang(Wright, unpub)</v>
      </c>
      <c r="G11" s="19">
        <f>VLOOKUP($B11,[1]dhd_sites!$A$1:$G$81,6,FALSE)</f>
        <v>127</v>
      </c>
      <c r="H11" s="19">
        <f>VLOOKUP($B11,[1]dhd_sites!$A$1:$G$81,7,FALSE)</f>
        <v>650</v>
      </c>
    </row>
    <row r="12" spans="1:8" x14ac:dyDescent="0.2">
      <c r="A12" s="19" t="s">
        <v>17</v>
      </c>
      <c r="B12" s="19" t="s">
        <v>17</v>
      </c>
      <c r="C12" s="19">
        <f>VLOOKUP($B12,[1]dhd_sites!$A$1:$E$81,2,FALSE)</f>
        <v>5</v>
      </c>
      <c r="D12" s="19" t="str">
        <f>VLOOKUP($B12,[1]dhd_sites!$A$1:$E$81,3,FALSE)</f>
        <v>cobar region</v>
      </c>
      <c r="E12" s="19" t="str">
        <f>VLOOKUP($B12,[1]dhd_sites!$A$1:$E$81,4,FALSE)</f>
        <v>31o 33'38" S, 146o 33' 23"E</v>
      </c>
      <c r="F12" s="19" t="str">
        <f>VLOOKUP($B12,[1]dhd_sites!$A$1:$G$81,5,FALSE)</f>
        <v>Hermidale(Fons)</v>
      </c>
      <c r="G12" s="19">
        <f>VLOOKUP($B12,[1]dhd_sites!$A$1:$G$81,6,FALSE)</f>
        <v>441</v>
      </c>
      <c r="H12" s="19">
        <f>VLOOKUP($B12,[1]dhd_sites!$A$1:$G$81,7,FALSE)</f>
        <v>389.15</v>
      </c>
    </row>
    <row r="13" spans="1:8" x14ac:dyDescent="0.2">
      <c r="A13" s="19" t="s">
        <v>354</v>
      </c>
      <c r="B13" s="19" t="s">
        <v>20</v>
      </c>
      <c r="C13" s="19">
        <f>VLOOKUP($B13,[1]dhd_sites!$A$1:$E$81,2,FALSE)</f>
        <v>17</v>
      </c>
      <c r="D13" s="19" t="str">
        <f>VLOOKUP($B13,[1]dhd_sites!$A$1:$E$81,3,FALSE)</f>
        <v>WestHead(KCNP)</v>
      </c>
      <c r="E13" s="19" t="str">
        <f>VLOOKUP($B13,[1]dhd_sites!$A$1:$E$81,4,FALSE)</f>
        <v>33° 34’ 44”, 151°17’32”</v>
      </c>
      <c r="F13" s="19" t="str">
        <f>VLOOKUP($B13,[1]dhd_sites!$A$1:$G$81,5,FALSE)</f>
        <v>Wright et al 2001</v>
      </c>
      <c r="G13" s="19">
        <f>VLOOKUP($B13,[1]dhd_sites!$A$1:$G$81,6,FALSE)</f>
        <v>695</v>
      </c>
      <c r="H13" s="19">
        <f>VLOOKUP($B13,[1]dhd_sites!$A$1:$G$81,7,FALSE)</f>
        <v>1231.44</v>
      </c>
    </row>
    <row r="14" spans="1:8" x14ac:dyDescent="0.2">
      <c r="A14" s="19" t="s">
        <v>355</v>
      </c>
      <c r="B14" s="19" t="s">
        <v>14</v>
      </c>
      <c r="C14" s="19">
        <f>VLOOKUP($B14,[1]dhd_sites!$A$1:$E$81,2,FALSE)</f>
        <v>1</v>
      </c>
      <c r="D14" s="19" t="str">
        <f>VLOOKUP($B14,[1]dhd_sites!$A$1:$E$81,3,FALSE)</f>
        <v>Murrua Track (KCNP)</v>
      </c>
      <c r="E14" s="19" t="str">
        <f>VLOOKUP($B14,[1]dhd_sites!$A$1:$E$81,4,FALSE)</f>
        <v>33o 41' 38"; 151o 08' 35"</v>
      </c>
      <c r="F14" s="19" t="str">
        <f>VLOOKUP($B14,[1]dhd_sites!$A$1:$G$81,5,FALSE)</f>
        <v>Wright et al 2001</v>
      </c>
      <c r="G14" s="19">
        <f>VLOOKUP($B14,[1]dhd_sites!$A$1:$G$81,6,FALSE)</f>
        <v>105</v>
      </c>
      <c r="H14" s="19">
        <f>VLOOKUP($B14,[1]dhd_sites!$A$1:$G$81,7,FALSE)</f>
        <v>1220</v>
      </c>
    </row>
    <row r="15" spans="1:8" x14ac:dyDescent="0.2">
      <c r="A15" s="19" t="s">
        <v>367</v>
      </c>
      <c r="B15" s="19" t="s">
        <v>74</v>
      </c>
      <c r="C15" s="19">
        <f>VLOOKUP($B15,[1]dhd_sites!$A$1:$E$81,2,FALSE)</f>
        <v>3</v>
      </c>
      <c r="D15" s="19" t="str">
        <f>VLOOKUP($B15,[1]dhd_sites!$A$1:$E$81,3,FALSE)</f>
        <v>Macquarie Pass</v>
      </c>
      <c r="E15" s="19" t="str">
        <f>VLOOKUP($B15,[1]dhd_sites!$A$1:$E$81,4,FALSE)</f>
        <v>34.5669, 150.6561</v>
      </c>
      <c r="F15" s="19" t="str">
        <f>VLOOKUP($B15,[1]dhd_sites!$A$1:$G$81,5,FALSE)</f>
        <v>Macquarie Pass (Fons)</v>
      </c>
      <c r="G15" s="19">
        <f>VLOOKUP($B15,[1]dhd_sites!$A$1:$G$81,6,FALSE)</f>
        <v>607</v>
      </c>
      <c r="H15" s="19">
        <f>VLOOKUP($B15,[1]dhd_sites!$A$1:$G$81,7,FALSE)</f>
        <v>1577.52</v>
      </c>
    </row>
    <row r="16" spans="1:8" x14ac:dyDescent="0.2">
      <c r="A16" s="19" t="s">
        <v>356</v>
      </c>
      <c r="B16" s="19" t="s">
        <v>11</v>
      </c>
      <c r="C16" s="19">
        <f>VLOOKUP($B16,[1]dhd_sites!$A$1:$E$81,2,FALSE)</f>
        <v>2</v>
      </c>
      <c r="D16" s="19" t="str">
        <f>VLOOKUP($B16,[1]dhd_sites!$A$1:$E$81,3,FALSE)</f>
        <v>Morton NP</v>
      </c>
      <c r="E16" s="19" t="str">
        <f>VLOOKUP($B16,[1]dhd_sites!$A$1:$E$81,4,FALSE)</f>
        <v>34o 46'44"S, 150o 20'06"E</v>
      </c>
      <c r="F16" s="19" t="str">
        <f>VLOOKUP($B16,[1]dhd_sites!$A$1:$G$81,5,FALSE)</f>
        <v>Morton (Fons)</v>
      </c>
      <c r="G16" s="19">
        <f>VLOOKUP($B16,[1]dhd_sites!$A$1:$G$81,6,FALSE)</f>
        <v>87</v>
      </c>
      <c r="H16" s="19">
        <f>VLOOKUP($B16,[1]dhd_sites!$A$1:$G$81,7,FALSE)</f>
        <v>1820.75</v>
      </c>
    </row>
    <row r="17" spans="1:8" x14ac:dyDescent="0.2">
      <c r="A17" s="19" t="s">
        <v>366</v>
      </c>
      <c r="B17" s="19" t="s">
        <v>24</v>
      </c>
      <c r="C17" s="19">
        <f>VLOOKUP($B17,[1]dhd_sites!$A$1:$E$81,2,FALSE)</f>
        <v>19</v>
      </c>
      <c r="D17" s="19" t="str">
        <f>VLOOKUP($B17,[1]dhd_sites!$A$1:$E$81,3,FALSE)</f>
        <v>Myall Lakes NP</v>
      </c>
      <c r="E17" s="19" t="str">
        <f>VLOOKUP($B17,[1]dhd_sites!$A$1:$E$81,4,FALSE)</f>
        <v>32o 25'23"S, 152o 28' 29" E</v>
      </c>
      <c r="F17" s="19" t="str">
        <f>VLOOKUP($B17,[1]dhd_sites!$A$1:$G$81,5,FALSE)</f>
        <v>Myall Lakes (Fons)</v>
      </c>
      <c r="G17" s="19">
        <f>VLOOKUP($B17,[1]dhd_sites!$A$1:$G$81,6,FALSE)</f>
        <v>21.9</v>
      </c>
      <c r="H17" s="19">
        <f>VLOOKUP($B17,[1]dhd_sites!$A$1:$G$81,7,FALSE)</f>
        <v>1373.73</v>
      </c>
    </row>
    <row r="18" spans="1:8" x14ac:dyDescent="0.2">
      <c r="A18" s="19" t="s">
        <v>368</v>
      </c>
      <c r="B18" s="19" t="s">
        <v>106</v>
      </c>
      <c r="C18" s="19">
        <f>VLOOKUP($B18,[1]dhd_sites!$A$1:$E$81,2,FALSE)</f>
        <v>10</v>
      </c>
      <c r="D18" s="19" t="str">
        <f>VLOOKUP($B18,[1]dhd_sites!$A$1:$E$81,3,FALSE)</f>
        <v>Nombinnie NR</v>
      </c>
      <c r="E18" s="19" t="str">
        <f>VLOOKUP($B18,[1]dhd_sites!$A$1:$E$81,4,FALSE)</f>
        <v>33o 02'39" S, 146o 00' 12.9" E</v>
      </c>
      <c r="F18" s="19" t="str">
        <f>VLOOKUP($B18,[1]dhd_sites!$A$1:$G$81,5,FALSE)</f>
        <v>NR2(Cunn)</v>
      </c>
      <c r="G18" s="19">
        <f>VLOOKUP($B18,[1]dhd_sites!$A$1:$G$81,6,FALSE)</f>
        <v>175</v>
      </c>
      <c r="H18" s="19">
        <f>VLOOKUP($B18,[1]dhd_sites!$A$1:$G$81,7,FALSE)</f>
        <v>364.7</v>
      </c>
    </row>
    <row r="19" spans="1:8" x14ac:dyDescent="0.2">
      <c r="A19" s="19" t="s">
        <v>369</v>
      </c>
      <c r="B19" s="19" t="s">
        <v>226</v>
      </c>
      <c r="C19" s="19">
        <f>VLOOKUP($B19,[1]dhd_sites!$A$1:$E$81,2,FALSE)</f>
        <v>15</v>
      </c>
      <c r="D19" s="19" t="str">
        <f>VLOOKUP($B19,[1]dhd_sites!$A$1:$E$81,3,FALSE)</f>
        <v>Round Hill NR</v>
      </c>
      <c r="E19" s="19" t="str">
        <f>VLOOKUP($B19,[1]dhd_sites!$A$1:$E$81,4,FALSE)</f>
        <v>32o58'; 146o 09' 17"</v>
      </c>
      <c r="F19" s="19" t="str">
        <f>VLOOKUP($B19,[1]dhd_sites!$A$1:$G$81,5,FALSE)</f>
        <v>Wright wnsw_hiP</v>
      </c>
      <c r="G19" s="19">
        <f>VLOOKUP($B19,[1]dhd_sites!$A$1:$G$81,6,FALSE)</f>
        <v>227</v>
      </c>
      <c r="H19" s="19">
        <f>VLOOKUP($B19,[1]dhd_sites!$A$1:$G$81,7,FALSE)</f>
        <v>386.9</v>
      </c>
    </row>
    <row r="20" spans="1:8" x14ac:dyDescent="0.2">
      <c r="A20" s="19" t="s">
        <v>357</v>
      </c>
      <c r="B20" s="19" t="s">
        <v>82</v>
      </c>
      <c r="C20" s="19">
        <f>VLOOKUP($B20,[1]dhd_sites!$A$1:$E$81,2,FALSE)</f>
        <v>22</v>
      </c>
      <c r="D20" s="19" t="str">
        <f>VLOOKUP($B20,[1]dhd_sites!$A$1:$E$81,3,FALSE)</f>
        <v>Shane's Park RAAF (W Syd)</v>
      </c>
      <c r="E20" s="19" t="str">
        <f>VLOOKUP($B20,[1]dhd_sites!$A$1:$E$81,4,FALSE)</f>
        <v>33o 43'10"S, 150o 46' 52"E</v>
      </c>
      <c r="F20" s="19" t="str">
        <f>VLOOKUP($B20,[1]dhd_sites!$A$1:$G$81,5,FALSE)</f>
        <v>ABK(Cunn)</v>
      </c>
      <c r="G20" s="19">
        <f>VLOOKUP($B20,[1]dhd_sites!$A$1:$G$81,6,FALSE)</f>
        <v>104.9</v>
      </c>
      <c r="H20" s="19">
        <f>VLOOKUP($B20,[1]dhd_sites!$A$1:$G$81,7,FALSE)</f>
        <v>778</v>
      </c>
    </row>
    <row r="21" spans="1:8" x14ac:dyDescent="0.2">
      <c r="A21" s="19" t="s">
        <v>370</v>
      </c>
      <c r="B21" s="19" t="s">
        <v>370</v>
      </c>
      <c r="C21" s="19">
        <f>VLOOKUP($B21,[1]dhd_sites!$A$1:$E$81,2,FALSE)</f>
        <v>7</v>
      </c>
      <c r="D21" s="19" t="str">
        <f>VLOOKUP($B21,[1]dhd_sites!$A$1:$E$81,3,FALSE)</f>
        <v>Talleeban Mines (Rankin springs trip)</v>
      </c>
      <c r="E21" s="19" t="str">
        <f>VLOOKUP($B21,[1]dhd_sites!$A$1:$E$81,4,FALSE)</f>
        <v>33o55'46"S, 146o27' 52"E</v>
      </c>
      <c r="F21" s="19" t="str">
        <f>VLOOKUP($B21,[1]dhd_sites!$A$1:$G$81,5,FALSE)</f>
        <v>RSP(Cunn)?</v>
      </c>
      <c r="G21" s="19">
        <f>VLOOKUP($B21,[1]dhd_sites!$A$1:$G$81,6,FALSE)</f>
        <v>175</v>
      </c>
      <c r="H21" s="19">
        <f>VLOOKUP($B21,[1]dhd_sites!$A$1:$G$81,7,FALSE)</f>
        <v>410.3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1"/>
  <sheetViews>
    <sheetView workbookViewId="0">
      <pane ySplit="1" topLeftCell="A2" activePane="bottomLeft" state="frozen"/>
      <selection pane="bottomLeft" activeCell="D21" sqref="D21"/>
    </sheetView>
  </sheetViews>
  <sheetFormatPr defaultRowHeight="12.75" x14ac:dyDescent="0.2"/>
  <cols>
    <col min="1" max="1" width="19.85546875" customWidth="1"/>
    <col min="2" max="2" width="57.85546875" bestFit="1" customWidth="1"/>
    <col min="3" max="3" width="17.28515625" style="46" bestFit="1" customWidth="1"/>
    <col min="4" max="4" width="45.5703125" bestFit="1" customWidth="1"/>
  </cols>
  <sheetData>
    <row r="1" spans="1:4" s="12" customFormat="1" x14ac:dyDescent="0.2">
      <c r="A1" s="12" t="s">
        <v>468</v>
      </c>
      <c r="B1" s="12" t="s">
        <v>470</v>
      </c>
      <c r="C1" s="37" t="s">
        <v>469</v>
      </c>
      <c r="D1" s="12" t="s">
        <v>491</v>
      </c>
    </row>
    <row r="2" spans="1:4" x14ac:dyDescent="0.2">
      <c r="C2" s="38" t="s">
        <v>349</v>
      </c>
      <c r="D2" t="s">
        <v>492</v>
      </c>
    </row>
    <row r="3" spans="1:4" x14ac:dyDescent="0.2">
      <c r="C3" s="39" t="s">
        <v>351</v>
      </c>
    </row>
    <row r="4" spans="1:4" x14ac:dyDescent="0.2">
      <c r="A4" t="s">
        <v>270</v>
      </c>
      <c r="B4" t="s">
        <v>414</v>
      </c>
      <c r="C4" s="41" t="s">
        <v>375</v>
      </c>
    </row>
    <row r="5" spans="1:4" x14ac:dyDescent="0.2">
      <c r="A5" t="s">
        <v>271</v>
      </c>
      <c r="B5" t="s">
        <v>415</v>
      </c>
      <c r="C5" s="42" t="s">
        <v>271</v>
      </c>
    </row>
    <row r="6" spans="1:4" x14ac:dyDescent="0.2">
      <c r="A6" t="s">
        <v>272</v>
      </c>
      <c r="B6" t="s">
        <v>416</v>
      </c>
      <c r="C6" s="41" t="s">
        <v>374</v>
      </c>
    </row>
    <row r="7" spans="1:4" x14ac:dyDescent="0.2">
      <c r="A7" t="s">
        <v>273</v>
      </c>
      <c r="B7" t="s">
        <v>417</v>
      </c>
      <c r="C7" s="42" t="s">
        <v>273</v>
      </c>
    </row>
    <row r="8" spans="1:4" x14ac:dyDescent="0.2">
      <c r="A8" t="s">
        <v>266</v>
      </c>
      <c r="B8" t="s">
        <v>412</v>
      </c>
      <c r="C8" s="42" t="s">
        <v>266</v>
      </c>
    </row>
    <row r="9" spans="1:4" x14ac:dyDescent="0.2">
      <c r="A9" t="s">
        <v>267</v>
      </c>
      <c r="B9" t="s">
        <v>267</v>
      </c>
      <c r="C9" s="42" t="s">
        <v>267</v>
      </c>
    </row>
    <row r="10" spans="1:4" x14ac:dyDescent="0.2">
      <c r="A10" t="s">
        <v>268</v>
      </c>
      <c r="C10" s="42" t="s">
        <v>371</v>
      </c>
    </row>
    <row r="11" spans="1:4" x14ac:dyDescent="0.2">
      <c r="A11" t="s">
        <v>269</v>
      </c>
      <c r="B11" t="s">
        <v>413</v>
      </c>
      <c r="C11" s="43" t="s">
        <v>269</v>
      </c>
    </row>
    <row r="12" spans="1:4" x14ac:dyDescent="0.2">
      <c r="A12" t="s">
        <v>274</v>
      </c>
      <c r="C12" s="43" t="s">
        <v>274</v>
      </c>
    </row>
    <row r="13" spans="1:4" x14ac:dyDescent="0.2">
      <c r="C13" s="44" t="s">
        <v>376</v>
      </c>
    </row>
    <row r="14" spans="1:4" x14ac:dyDescent="0.2">
      <c r="C14" s="45" t="s">
        <v>401</v>
      </c>
      <c r="D14" t="s">
        <v>471</v>
      </c>
    </row>
    <row r="15" spans="1:4" x14ac:dyDescent="0.2">
      <c r="C15" s="45" t="s">
        <v>402</v>
      </c>
      <c r="D15" t="s">
        <v>472</v>
      </c>
    </row>
    <row r="16" spans="1:4" x14ac:dyDescent="0.2">
      <c r="C16" s="45" t="s">
        <v>403</v>
      </c>
      <c r="D16" t="s">
        <v>473</v>
      </c>
    </row>
    <row r="17" spans="1:3" x14ac:dyDescent="0.2">
      <c r="A17" t="s">
        <v>280</v>
      </c>
      <c r="B17" t="s">
        <v>421</v>
      </c>
      <c r="C17" s="46" t="s">
        <v>404</v>
      </c>
    </row>
    <row r="18" spans="1:3" x14ac:dyDescent="0.2">
      <c r="A18" t="s">
        <v>281</v>
      </c>
      <c r="B18" t="s">
        <v>422</v>
      </c>
      <c r="C18" s="46" t="s">
        <v>405</v>
      </c>
    </row>
    <row r="19" spans="1:3" x14ac:dyDescent="0.2">
      <c r="A19" t="s">
        <v>282</v>
      </c>
      <c r="B19" t="s">
        <v>423</v>
      </c>
      <c r="C19" s="46" t="s">
        <v>406</v>
      </c>
    </row>
    <row r="20" spans="1:3" x14ac:dyDescent="0.2">
      <c r="A20" t="s">
        <v>283</v>
      </c>
      <c r="B20" t="s">
        <v>424</v>
      </c>
      <c r="C20" s="46" t="s">
        <v>407</v>
      </c>
    </row>
    <row r="21" spans="1:3" x14ac:dyDescent="0.2">
      <c r="A21" t="s">
        <v>284</v>
      </c>
      <c r="B21" t="s">
        <v>425</v>
      </c>
      <c r="C21" s="46" t="s">
        <v>474</v>
      </c>
    </row>
    <row r="22" spans="1:3" x14ac:dyDescent="0.2">
      <c r="A22" t="s">
        <v>285</v>
      </c>
      <c r="B22" t="s">
        <v>426</v>
      </c>
      <c r="C22" s="46" t="s">
        <v>408</v>
      </c>
    </row>
    <row r="23" spans="1:3" x14ac:dyDescent="0.2">
      <c r="A23" t="s">
        <v>290</v>
      </c>
      <c r="B23" t="s">
        <v>431</v>
      </c>
      <c r="C23" s="47" t="s">
        <v>410</v>
      </c>
    </row>
    <row r="24" spans="1:3" x14ac:dyDescent="0.2">
      <c r="A24" t="s">
        <v>298</v>
      </c>
      <c r="B24" t="s">
        <v>439</v>
      </c>
      <c r="C24" s="47" t="s">
        <v>486</v>
      </c>
    </row>
    <row r="25" spans="1:3" x14ac:dyDescent="0.2">
      <c r="A25" t="s">
        <v>299</v>
      </c>
      <c r="B25" t="s">
        <v>440</v>
      </c>
      <c r="C25" s="47" t="s">
        <v>487</v>
      </c>
    </row>
    <row r="26" spans="1:3" x14ac:dyDescent="0.2">
      <c r="A26" t="s">
        <v>286</v>
      </c>
      <c r="B26" t="s">
        <v>427</v>
      </c>
      <c r="C26" s="46" t="s">
        <v>409</v>
      </c>
    </row>
    <row r="27" spans="1:3" x14ac:dyDescent="0.2">
      <c r="A27" t="s">
        <v>287</v>
      </c>
      <c r="B27" t="s">
        <v>428</v>
      </c>
      <c r="C27" s="45" t="s">
        <v>479</v>
      </c>
    </row>
    <row r="28" spans="1:3" x14ac:dyDescent="0.2">
      <c r="A28" t="s">
        <v>291</v>
      </c>
      <c r="B28" t="s">
        <v>432</v>
      </c>
      <c r="C28" s="47" t="s">
        <v>411</v>
      </c>
    </row>
    <row r="29" spans="1:3" x14ac:dyDescent="0.2">
      <c r="A29" t="s">
        <v>292</v>
      </c>
      <c r="B29" t="s">
        <v>433</v>
      </c>
      <c r="C29" s="47" t="s">
        <v>481</v>
      </c>
    </row>
    <row r="30" spans="1:3" x14ac:dyDescent="0.2">
      <c r="A30" t="s">
        <v>296</v>
      </c>
      <c r="B30" t="s">
        <v>437</v>
      </c>
      <c r="C30" s="47" t="s">
        <v>484</v>
      </c>
    </row>
    <row r="31" spans="1:3" x14ac:dyDescent="0.2">
      <c r="A31" t="s">
        <v>295</v>
      </c>
      <c r="B31" t="s">
        <v>436</v>
      </c>
      <c r="C31" s="47" t="s">
        <v>483</v>
      </c>
    </row>
    <row r="32" spans="1:3" x14ac:dyDescent="0.2">
      <c r="A32" t="s">
        <v>297</v>
      </c>
      <c r="B32" t="s">
        <v>438</v>
      </c>
      <c r="C32" s="47" t="s">
        <v>485</v>
      </c>
    </row>
    <row r="33" spans="1:4" x14ac:dyDescent="0.2">
      <c r="A33" t="s">
        <v>289</v>
      </c>
      <c r="B33" t="s">
        <v>430</v>
      </c>
      <c r="C33" s="47" t="s">
        <v>480</v>
      </c>
    </row>
    <row r="34" spans="1:4" x14ac:dyDescent="0.2">
      <c r="A34" t="s">
        <v>294</v>
      </c>
      <c r="B34" t="s">
        <v>435</v>
      </c>
      <c r="C34" s="47" t="s">
        <v>482</v>
      </c>
    </row>
    <row r="35" spans="1:4" x14ac:dyDescent="0.2">
      <c r="A35" t="s">
        <v>288</v>
      </c>
      <c r="B35" t="s">
        <v>429</v>
      </c>
      <c r="C35" s="48" t="s">
        <v>288</v>
      </c>
    </row>
    <row r="36" spans="1:4" x14ac:dyDescent="0.2">
      <c r="A36" t="s">
        <v>293</v>
      </c>
      <c r="B36" t="s">
        <v>434</v>
      </c>
      <c r="C36" s="48" t="s">
        <v>293</v>
      </c>
    </row>
    <row r="37" spans="1:4" x14ac:dyDescent="0.2">
      <c r="A37" t="s">
        <v>300</v>
      </c>
      <c r="B37" t="s">
        <v>441</v>
      </c>
      <c r="C37" s="41" t="s">
        <v>300</v>
      </c>
      <c r="D37" t="s">
        <v>489</v>
      </c>
    </row>
    <row r="38" spans="1:4" x14ac:dyDescent="0.2">
      <c r="A38" t="s">
        <v>301</v>
      </c>
      <c r="B38" t="s">
        <v>442</v>
      </c>
      <c r="C38" s="41" t="s">
        <v>301</v>
      </c>
      <c r="D38" t="s">
        <v>489</v>
      </c>
    </row>
    <row r="39" spans="1:4" x14ac:dyDescent="0.2">
      <c r="A39" t="s">
        <v>302</v>
      </c>
      <c r="B39" t="s">
        <v>443</v>
      </c>
      <c r="C39" s="42" t="s">
        <v>302</v>
      </c>
      <c r="D39" t="s">
        <v>489</v>
      </c>
    </row>
    <row r="40" spans="1:4" x14ac:dyDescent="0.2">
      <c r="A40" t="s">
        <v>303</v>
      </c>
      <c r="B40" t="s">
        <v>444</v>
      </c>
      <c r="C40" s="42" t="s">
        <v>303</v>
      </c>
    </row>
    <row r="41" spans="1:4" x14ac:dyDescent="0.2">
      <c r="A41" t="s">
        <v>304</v>
      </c>
      <c r="B41" t="s">
        <v>445</v>
      </c>
      <c r="C41" s="42" t="s">
        <v>304</v>
      </c>
    </row>
    <row r="42" spans="1:4" x14ac:dyDescent="0.2">
      <c r="A42" t="s">
        <v>305</v>
      </c>
      <c r="C42" s="42" t="s">
        <v>305</v>
      </c>
    </row>
    <row r="43" spans="1:4" x14ac:dyDescent="0.2">
      <c r="A43" t="s">
        <v>306</v>
      </c>
      <c r="B43" t="s">
        <v>446</v>
      </c>
      <c r="C43" s="42" t="s">
        <v>306</v>
      </c>
      <c r="D43" t="s">
        <v>495</v>
      </c>
    </row>
    <row r="44" spans="1:4" x14ac:dyDescent="0.2">
      <c r="A44" t="s">
        <v>307</v>
      </c>
      <c r="B44" t="s">
        <v>447</v>
      </c>
      <c r="C44" s="49" t="s">
        <v>307</v>
      </c>
      <c r="D44" t="s">
        <v>495</v>
      </c>
    </row>
    <row r="45" spans="1:4" x14ac:dyDescent="0.2">
      <c r="A45" t="s">
        <v>308</v>
      </c>
      <c r="B45" t="s">
        <v>448</v>
      </c>
      <c r="C45" s="49" t="s">
        <v>308</v>
      </c>
      <c r="D45" t="s">
        <v>495</v>
      </c>
    </row>
    <row r="46" spans="1:4" x14ac:dyDescent="0.2">
      <c r="A46" t="s">
        <v>309</v>
      </c>
      <c r="B46" t="s">
        <v>449</v>
      </c>
      <c r="C46" s="42" t="s">
        <v>309</v>
      </c>
    </row>
    <row r="47" spans="1:4" x14ac:dyDescent="0.2">
      <c r="A47" t="s">
        <v>310</v>
      </c>
      <c r="B47" t="s">
        <v>450</v>
      </c>
      <c r="C47" s="42" t="s">
        <v>310</v>
      </c>
    </row>
    <row r="48" spans="1:4" x14ac:dyDescent="0.2">
      <c r="A48" t="s">
        <v>311</v>
      </c>
      <c r="B48" t="s">
        <v>451</v>
      </c>
      <c r="C48" s="42" t="s">
        <v>311</v>
      </c>
    </row>
    <row r="49" spans="1:4" x14ac:dyDescent="0.2">
      <c r="A49" t="s">
        <v>312</v>
      </c>
      <c r="B49" t="s">
        <v>452</v>
      </c>
      <c r="C49" s="42" t="s">
        <v>312</v>
      </c>
    </row>
    <row r="50" spans="1:4" x14ac:dyDescent="0.2">
      <c r="A50" t="s">
        <v>313</v>
      </c>
      <c r="B50" t="s">
        <v>453</v>
      </c>
      <c r="C50" s="42" t="s">
        <v>313</v>
      </c>
    </row>
    <row r="51" spans="1:4" x14ac:dyDescent="0.2">
      <c r="A51" t="s">
        <v>314</v>
      </c>
      <c r="B51" t="s">
        <v>454</v>
      </c>
      <c r="C51" s="42" t="s">
        <v>314</v>
      </c>
    </row>
    <row r="52" spans="1:4" x14ac:dyDescent="0.2">
      <c r="A52" t="s">
        <v>315</v>
      </c>
      <c r="C52" s="42" t="s">
        <v>315</v>
      </c>
    </row>
    <row r="53" spans="1:4" x14ac:dyDescent="0.2">
      <c r="A53" t="s">
        <v>316</v>
      </c>
      <c r="B53" t="s">
        <v>455</v>
      </c>
      <c r="C53" s="42" t="s">
        <v>316</v>
      </c>
    </row>
    <row r="54" spans="1:4" x14ac:dyDescent="0.2">
      <c r="A54" t="s">
        <v>317</v>
      </c>
      <c r="B54" t="s">
        <v>456</v>
      </c>
      <c r="C54" s="42" t="s">
        <v>317</v>
      </c>
      <c r="D54" t="s">
        <v>490</v>
      </c>
    </row>
    <row r="55" spans="1:4" x14ac:dyDescent="0.2">
      <c r="A55" t="s">
        <v>318</v>
      </c>
      <c r="B55" t="s">
        <v>457</v>
      </c>
      <c r="C55" s="42" t="s">
        <v>318</v>
      </c>
      <c r="D55" t="s">
        <v>490</v>
      </c>
    </row>
    <row r="56" spans="1:4" x14ac:dyDescent="0.2">
      <c r="A56" t="s">
        <v>319</v>
      </c>
      <c r="C56" s="42" t="s">
        <v>319</v>
      </c>
    </row>
    <row r="57" spans="1:4" x14ac:dyDescent="0.2">
      <c r="A57" t="s">
        <v>320</v>
      </c>
      <c r="C57" s="49" t="s">
        <v>320</v>
      </c>
    </row>
    <row r="58" spans="1:4" x14ac:dyDescent="0.2">
      <c r="A58" t="s">
        <v>321</v>
      </c>
      <c r="C58" s="49" t="s">
        <v>321</v>
      </c>
    </row>
    <row r="59" spans="1:4" x14ac:dyDescent="0.2">
      <c r="A59" t="s">
        <v>322</v>
      </c>
      <c r="C59" s="42" t="s">
        <v>322</v>
      </c>
    </row>
    <row r="60" spans="1:4" x14ac:dyDescent="0.2">
      <c r="A60" t="s">
        <v>323</v>
      </c>
      <c r="B60" t="s">
        <v>458</v>
      </c>
      <c r="C60" s="42" t="s">
        <v>323</v>
      </c>
    </row>
    <row r="61" spans="1:4" x14ac:dyDescent="0.2">
      <c r="A61" t="s">
        <v>324</v>
      </c>
      <c r="B61" t="s">
        <v>459</v>
      </c>
      <c r="C61" s="42" t="s">
        <v>324</v>
      </c>
    </row>
    <row r="62" spans="1:4" x14ac:dyDescent="0.2">
      <c r="A62" t="s">
        <v>325</v>
      </c>
      <c r="B62" t="s">
        <v>460</v>
      </c>
      <c r="C62" s="43" t="s">
        <v>325</v>
      </c>
      <c r="D62" t="s">
        <v>495</v>
      </c>
    </row>
    <row r="63" spans="1:4" x14ac:dyDescent="0.2">
      <c r="A63" t="s">
        <v>326</v>
      </c>
      <c r="B63" t="s">
        <v>461</v>
      </c>
      <c r="C63" s="42" t="s">
        <v>326</v>
      </c>
    </row>
    <row r="64" spans="1:4" x14ac:dyDescent="0.2">
      <c r="A64" t="s">
        <v>327</v>
      </c>
      <c r="C64" s="42" t="s">
        <v>327</v>
      </c>
      <c r="D64" s="36" t="s">
        <v>488</v>
      </c>
    </row>
    <row r="65" spans="1:4" x14ac:dyDescent="0.2">
      <c r="A65" t="s">
        <v>328</v>
      </c>
      <c r="B65" t="s">
        <v>462</v>
      </c>
      <c r="C65" s="42" t="s">
        <v>328</v>
      </c>
      <c r="D65" s="36" t="s">
        <v>488</v>
      </c>
    </row>
    <row r="66" spans="1:4" x14ac:dyDescent="0.2">
      <c r="A66" t="s">
        <v>329</v>
      </c>
      <c r="C66" s="49" t="s">
        <v>329</v>
      </c>
      <c r="D66" s="36" t="s">
        <v>488</v>
      </c>
    </row>
    <row r="67" spans="1:4" x14ac:dyDescent="0.2">
      <c r="A67" t="s">
        <v>330</v>
      </c>
      <c r="B67" t="s">
        <v>463</v>
      </c>
      <c r="C67" s="49" t="s">
        <v>330</v>
      </c>
      <c r="D67" s="36" t="s">
        <v>488</v>
      </c>
    </row>
    <row r="68" spans="1:4" x14ac:dyDescent="0.2">
      <c r="A68" t="s">
        <v>331</v>
      </c>
      <c r="C68" s="49" t="s">
        <v>331</v>
      </c>
    </row>
    <row r="69" spans="1:4" x14ac:dyDescent="0.2">
      <c r="A69" t="s">
        <v>332</v>
      </c>
      <c r="C69" s="49" t="s">
        <v>332</v>
      </c>
    </row>
    <row r="70" spans="1:4" x14ac:dyDescent="0.2">
      <c r="A70" t="s">
        <v>333</v>
      </c>
      <c r="C70" s="42" t="s">
        <v>333</v>
      </c>
    </row>
    <row r="71" spans="1:4" x14ac:dyDescent="0.2">
      <c r="A71" t="s">
        <v>334</v>
      </c>
      <c r="B71" t="s">
        <v>464</v>
      </c>
      <c r="C71" s="42" t="s">
        <v>334</v>
      </c>
    </row>
    <row r="72" spans="1:4" x14ac:dyDescent="0.2">
      <c r="A72" t="s">
        <v>335</v>
      </c>
      <c r="B72" t="s">
        <v>465</v>
      </c>
      <c r="C72" s="42" t="s">
        <v>335</v>
      </c>
    </row>
    <row r="73" spans="1:4" x14ac:dyDescent="0.2">
      <c r="A73" t="s">
        <v>336</v>
      </c>
      <c r="C73" s="42" t="s">
        <v>336</v>
      </c>
    </row>
    <row r="74" spans="1:4" x14ac:dyDescent="0.2">
      <c r="A74" t="s">
        <v>337</v>
      </c>
      <c r="C74" s="42" t="s">
        <v>337</v>
      </c>
    </row>
    <row r="75" spans="1:4" x14ac:dyDescent="0.2">
      <c r="A75" t="s">
        <v>338</v>
      </c>
      <c r="C75" s="42" t="s">
        <v>338</v>
      </c>
    </row>
    <row r="76" spans="1:4" x14ac:dyDescent="0.2">
      <c r="A76" t="s">
        <v>339</v>
      </c>
      <c r="C76" s="42" t="s">
        <v>339</v>
      </c>
    </row>
    <row r="77" spans="1:4" x14ac:dyDescent="0.2">
      <c r="A77" t="s">
        <v>340</v>
      </c>
      <c r="C77" s="42" t="s">
        <v>340</v>
      </c>
    </row>
    <row r="78" spans="1:4" x14ac:dyDescent="0.2">
      <c r="A78" t="s">
        <v>341</v>
      </c>
      <c r="C78" s="49" t="s">
        <v>341</v>
      </c>
    </row>
    <row r="79" spans="1:4" x14ac:dyDescent="0.2">
      <c r="A79" t="s">
        <v>342</v>
      </c>
      <c r="C79" s="49" t="s">
        <v>342</v>
      </c>
    </row>
    <row r="80" spans="1:4" x14ac:dyDescent="0.2">
      <c r="A80" t="s">
        <v>343</v>
      </c>
      <c r="B80" t="s">
        <v>466</v>
      </c>
      <c r="C80" s="49" t="s">
        <v>343</v>
      </c>
    </row>
    <row r="81" spans="1:3" x14ac:dyDescent="0.2">
      <c r="A81" t="s">
        <v>344</v>
      </c>
      <c r="C81" s="42" t="s">
        <v>344</v>
      </c>
    </row>
    <row r="82" spans="1:3" x14ac:dyDescent="0.2">
      <c r="A82" t="s">
        <v>345</v>
      </c>
      <c r="C82" s="42" t="s">
        <v>345</v>
      </c>
    </row>
    <row r="83" spans="1:3" x14ac:dyDescent="0.2">
      <c r="A83" t="s">
        <v>346</v>
      </c>
      <c r="B83" t="s">
        <v>467</v>
      </c>
      <c r="C83" s="43" t="s">
        <v>346</v>
      </c>
    </row>
    <row r="84" spans="1:3" x14ac:dyDescent="0.2">
      <c r="A84" t="s">
        <v>347</v>
      </c>
      <c r="C84" s="42" t="s">
        <v>347</v>
      </c>
    </row>
    <row r="85" spans="1:3" x14ac:dyDescent="0.2">
      <c r="A85" t="s">
        <v>348</v>
      </c>
      <c r="C85" s="42" t="s">
        <v>348</v>
      </c>
    </row>
    <row r="86" spans="1:3" x14ac:dyDescent="0.2">
      <c r="A86" t="s">
        <v>275</v>
      </c>
      <c r="C86" s="43" t="s">
        <v>377</v>
      </c>
    </row>
    <row r="87" spans="1:3" x14ac:dyDescent="0.2">
      <c r="A87" t="s">
        <v>276</v>
      </c>
      <c r="C87" s="43" t="s">
        <v>276</v>
      </c>
    </row>
    <row r="88" spans="1:3" x14ac:dyDescent="0.2">
      <c r="A88" t="s">
        <v>277</v>
      </c>
      <c r="B88" t="s">
        <v>418</v>
      </c>
      <c r="C88" s="42" t="s">
        <v>277</v>
      </c>
    </row>
    <row r="89" spans="1:3" x14ac:dyDescent="0.2">
      <c r="A89" t="s">
        <v>278</v>
      </c>
      <c r="B89" t="s">
        <v>419</v>
      </c>
      <c r="C89" s="49" t="s">
        <v>278</v>
      </c>
    </row>
    <row r="90" spans="1:3" x14ac:dyDescent="0.2">
      <c r="A90" t="s">
        <v>279</v>
      </c>
      <c r="B90" t="s">
        <v>420</v>
      </c>
      <c r="C90" s="42" t="s">
        <v>279</v>
      </c>
    </row>
    <row r="91" spans="1:3" x14ac:dyDescent="0.2">
      <c r="A91" t="s">
        <v>265</v>
      </c>
      <c r="C91" s="40" t="s">
        <v>350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8"/>
  <sheetViews>
    <sheetView workbookViewId="0">
      <selection activeCell="A19" sqref="A19"/>
    </sheetView>
  </sheetViews>
  <sheetFormatPr defaultRowHeight="12.75" x14ac:dyDescent="0.2"/>
  <cols>
    <col min="11" max="11" width="13.42578125" bestFit="1" customWidth="1"/>
    <col min="12" max="12" width="24.85546875" bestFit="1" customWidth="1"/>
  </cols>
  <sheetData>
    <row r="1" spans="1:85" x14ac:dyDescent="0.2">
      <c r="A1" s="8" t="s">
        <v>349</v>
      </c>
      <c r="B1" s="2" t="s">
        <v>265</v>
      </c>
      <c r="C1" s="1" t="s">
        <v>266</v>
      </c>
      <c r="D1" s="1" t="s">
        <v>267</v>
      </c>
      <c r="E1" s="1" t="s">
        <v>268</v>
      </c>
      <c r="F1" s="2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2" t="s">
        <v>274</v>
      </c>
      <c r="L1" s="2" t="s">
        <v>275</v>
      </c>
      <c r="M1" s="2" t="s">
        <v>276</v>
      </c>
      <c r="N1" s="1" t="s">
        <v>277</v>
      </c>
      <c r="O1" s="3" t="s">
        <v>278</v>
      </c>
      <c r="P1" s="1" t="s">
        <v>279</v>
      </c>
      <c r="Q1" s="1" t="s">
        <v>280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288</v>
      </c>
      <c r="Z1" s="1" t="s">
        <v>289</v>
      </c>
      <c r="AA1" s="1" t="s">
        <v>290</v>
      </c>
      <c r="AB1" s="1" t="s">
        <v>291</v>
      </c>
      <c r="AC1" s="1" t="s">
        <v>292</v>
      </c>
      <c r="AD1" s="1" t="s">
        <v>293</v>
      </c>
      <c r="AE1" s="1" t="s">
        <v>294</v>
      </c>
      <c r="AF1" s="1" t="s">
        <v>295</v>
      </c>
      <c r="AG1" s="1" t="s">
        <v>296</v>
      </c>
      <c r="AH1" s="1" t="s">
        <v>297</v>
      </c>
      <c r="AI1" s="1" t="s">
        <v>298</v>
      </c>
      <c r="AJ1" s="1" t="s">
        <v>299</v>
      </c>
      <c r="AK1" s="1" t="s">
        <v>300</v>
      </c>
      <c r="AL1" s="1" t="s">
        <v>301</v>
      </c>
      <c r="AM1" s="1" t="s">
        <v>302</v>
      </c>
      <c r="AN1" s="1" t="s">
        <v>303</v>
      </c>
      <c r="AO1" s="1" t="s">
        <v>304</v>
      </c>
      <c r="AP1" s="1" t="s">
        <v>305</v>
      </c>
      <c r="AQ1" s="1" t="s">
        <v>306</v>
      </c>
      <c r="AR1" s="3" t="s">
        <v>307</v>
      </c>
      <c r="AS1" s="3" t="s">
        <v>308</v>
      </c>
      <c r="AT1" s="1" t="s">
        <v>309</v>
      </c>
      <c r="AU1" s="1" t="s">
        <v>310</v>
      </c>
      <c r="AV1" s="1" t="s">
        <v>311</v>
      </c>
      <c r="AW1" s="1" t="s">
        <v>312</v>
      </c>
      <c r="AX1" s="1" t="s">
        <v>313</v>
      </c>
      <c r="AY1" s="1" t="s">
        <v>314</v>
      </c>
      <c r="AZ1" s="1" t="s">
        <v>315</v>
      </c>
      <c r="BA1" s="1" t="s">
        <v>316</v>
      </c>
      <c r="BB1" s="1" t="s">
        <v>317</v>
      </c>
      <c r="BC1" s="1" t="s">
        <v>318</v>
      </c>
      <c r="BD1" s="1" t="s">
        <v>319</v>
      </c>
      <c r="BE1" s="3" t="s">
        <v>320</v>
      </c>
      <c r="BF1" s="3" t="s">
        <v>321</v>
      </c>
      <c r="BG1" s="1" t="s">
        <v>322</v>
      </c>
      <c r="BH1" s="1" t="s">
        <v>323</v>
      </c>
      <c r="BI1" s="1" t="s">
        <v>324</v>
      </c>
      <c r="BJ1" s="2" t="s">
        <v>325</v>
      </c>
      <c r="BK1" s="1" t="s">
        <v>326</v>
      </c>
      <c r="BL1" s="1" t="s">
        <v>327</v>
      </c>
      <c r="BM1" s="1" t="s">
        <v>328</v>
      </c>
      <c r="BN1" s="3" t="s">
        <v>329</v>
      </c>
      <c r="BO1" s="3" t="s">
        <v>330</v>
      </c>
      <c r="BP1" s="3" t="s">
        <v>331</v>
      </c>
      <c r="BQ1" s="3" t="s">
        <v>332</v>
      </c>
      <c r="BR1" s="1" t="s">
        <v>333</v>
      </c>
      <c r="BS1" s="1" t="s">
        <v>334</v>
      </c>
      <c r="BT1" s="1" t="s">
        <v>335</v>
      </c>
      <c r="BU1" s="1" t="s">
        <v>336</v>
      </c>
      <c r="BV1" s="1" t="s">
        <v>337</v>
      </c>
      <c r="BW1" s="1" t="s">
        <v>338</v>
      </c>
      <c r="BX1" s="1" t="s">
        <v>339</v>
      </c>
      <c r="BY1" s="1" t="s">
        <v>340</v>
      </c>
      <c r="BZ1" s="3" t="s">
        <v>341</v>
      </c>
      <c r="CA1" s="3" t="s">
        <v>342</v>
      </c>
      <c r="CB1" s="3" t="s">
        <v>343</v>
      </c>
      <c r="CC1" s="1" t="s">
        <v>344</v>
      </c>
      <c r="CD1" s="1" t="s">
        <v>345</v>
      </c>
      <c r="CE1" s="2" t="s">
        <v>346</v>
      </c>
      <c r="CF1" s="1" t="s">
        <v>347</v>
      </c>
      <c r="CG1" s="1" t="s">
        <v>348</v>
      </c>
    </row>
    <row r="2" spans="1:85" x14ac:dyDescent="0.2">
      <c r="A2" s="8">
        <v>85</v>
      </c>
      <c r="B2" s="2" t="s">
        <v>9</v>
      </c>
      <c r="C2" s="1" t="s">
        <v>238</v>
      </c>
      <c r="D2" s="1" t="s">
        <v>184</v>
      </c>
      <c r="E2" s="1" t="s">
        <v>185</v>
      </c>
      <c r="F2" s="2" t="s">
        <v>3</v>
      </c>
      <c r="G2" s="1">
        <v>1113.76</v>
      </c>
      <c r="H2" s="1">
        <v>3.005444115</v>
      </c>
      <c r="I2" s="1">
        <v>439</v>
      </c>
      <c r="J2" s="1">
        <v>2.6080789910000002</v>
      </c>
      <c r="K2" s="2" t="s">
        <v>239</v>
      </c>
      <c r="L2" s="2" t="s">
        <v>244</v>
      </c>
      <c r="M2" s="2" t="s">
        <v>245</v>
      </c>
      <c r="N2" s="1">
        <v>4934.6166499999999</v>
      </c>
      <c r="O2" s="3">
        <v>0.39942899999999998</v>
      </c>
      <c r="P2" s="1">
        <v>12.4986944</v>
      </c>
      <c r="Q2" s="1">
        <v>261.55405000000002</v>
      </c>
      <c r="R2" s="1">
        <v>0</v>
      </c>
      <c r="S2" s="1">
        <v>0</v>
      </c>
      <c r="T2" s="1">
        <v>0</v>
      </c>
      <c r="U2" s="1">
        <v>16.44115</v>
      </c>
      <c r="V2" s="1">
        <v>5.1247999999999996</v>
      </c>
      <c r="W2" s="1">
        <v>35.016199999999998</v>
      </c>
      <c r="X2" s="1">
        <v>40.140349999999998</v>
      </c>
      <c r="Y2" s="1"/>
      <c r="Z2" s="1">
        <v>0</v>
      </c>
      <c r="AA2" s="1">
        <v>5.5593000000000004</v>
      </c>
      <c r="AB2" s="1">
        <v>16.82385</v>
      </c>
      <c r="AC2" s="1">
        <v>22.384</v>
      </c>
      <c r="AD2" s="1"/>
      <c r="AE2" s="1">
        <v>0</v>
      </c>
      <c r="AF2" s="1">
        <v>51.8401</v>
      </c>
      <c r="AG2" s="1">
        <v>10.684150000000001</v>
      </c>
      <c r="AH2" s="1">
        <v>62.5242</v>
      </c>
      <c r="AI2" s="1">
        <v>6.5793499999999998</v>
      </c>
      <c r="AJ2" s="1">
        <v>6.9196499999999999</v>
      </c>
      <c r="AK2" s="1">
        <v>4489.7683500000003</v>
      </c>
      <c r="AL2" s="1"/>
      <c r="AM2" s="1"/>
      <c r="AN2" s="1">
        <v>1194751.6189999999</v>
      </c>
      <c r="AO2" s="1">
        <v>0</v>
      </c>
      <c r="AP2" s="1" t="s">
        <v>245</v>
      </c>
      <c r="AQ2" s="1">
        <v>0.30808316000000002</v>
      </c>
      <c r="AR2" s="3">
        <v>0.30808316000000002</v>
      </c>
      <c r="AS2" s="3"/>
      <c r="AT2" s="1">
        <v>1.1947516149999999</v>
      </c>
      <c r="AU2" s="1"/>
      <c r="AV2" s="1">
        <v>0.261556069</v>
      </c>
      <c r="AW2" s="1">
        <v>2467.308325</v>
      </c>
      <c r="AX2" s="1">
        <v>199.71449999999999</v>
      </c>
      <c r="AY2" s="1">
        <v>8.0110557999999998E-2</v>
      </c>
      <c r="AZ2" s="1" t="s">
        <v>245</v>
      </c>
      <c r="BA2" s="1" t="s">
        <v>190</v>
      </c>
      <c r="BB2" s="1">
        <v>62.5242</v>
      </c>
      <c r="BC2" s="1">
        <v>0</v>
      </c>
      <c r="BD2" s="1">
        <v>199.02969999999999</v>
      </c>
      <c r="BE2" s="3">
        <v>0</v>
      </c>
      <c r="BF2" s="3" t="s">
        <v>245</v>
      </c>
      <c r="BG2" s="1">
        <v>0</v>
      </c>
      <c r="BH2" s="1"/>
      <c r="BI2" s="1"/>
      <c r="BJ2" s="2" t="s">
        <v>23</v>
      </c>
      <c r="BK2" s="1"/>
      <c r="BL2" s="1"/>
      <c r="BM2" s="1"/>
      <c r="BN2" s="3"/>
      <c r="BO2" s="3"/>
      <c r="BP2" s="3" t="s">
        <v>245</v>
      </c>
      <c r="BQ2" s="3">
        <v>0.758229139</v>
      </c>
      <c r="BR2" s="1">
        <v>199.02985000000001</v>
      </c>
      <c r="BS2" s="1">
        <v>0.758229284</v>
      </c>
      <c r="BT2" s="1">
        <v>0</v>
      </c>
      <c r="BU2" s="1">
        <v>0.15573032000000001</v>
      </c>
      <c r="BV2" s="1">
        <v>8.6040539999999999E-2</v>
      </c>
      <c r="BW2" s="1">
        <v>0</v>
      </c>
      <c r="BX2" s="1">
        <v>0</v>
      </c>
      <c r="BY2" s="1"/>
      <c r="BZ2" s="3">
        <v>0.758229139</v>
      </c>
      <c r="CA2" s="3" t="s">
        <v>245</v>
      </c>
      <c r="CB2" s="3">
        <v>0</v>
      </c>
      <c r="CC2" s="1" t="s">
        <v>9</v>
      </c>
      <c r="CD2" s="1"/>
      <c r="CE2" s="2" t="s">
        <v>10</v>
      </c>
      <c r="CF2" s="1">
        <v>0</v>
      </c>
      <c r="CG2" s="1">
        <v>0.99999999900000003</v>
      </c>
    </row>
    <row r="3" spans="1:85" x14ac:dyDescent="0.2">
      <c r="A3" s="8">
        <v>11</v>
      </c>
      <c r="B3" s="4" t="s">
        <v>9</v>
      </c>
      <c r="C3" s="5" t="s">
        <v>1</v>
      </c>
      <c r="D3" s="5" t="s">
        <v>1</v>
      </c>
      <c r="E3" s="5" t="s">
        <v>2</v>
      </c>
      <c r="F3" s="4" t="s">
        <v>3</v>
      </c>
      <c r="G3" s="5">
        <v>530.15</v>
      </c>
      <c r="H3" s="5">
        <v>2.7130074369999999</v>
      </c>
      <c r="I3" s="5">
        <v>148.5</v>
      </c>
      <c r="J3" s="5">
        <v>2.1646989400000001</v>
      </c>
      <c r="K3" s="4" t="s">
        <v>4</v>
      </c>
      <c r="L3" s="4" t="s">
        <v>39</v>
      </c>
      <c r="M3" s="4" t="s">
        <v>40</v>
      </c>
      <c r="N3" s="5">
        <v>3496.5933500000001</v>
      </c>
      <c r="O3" s="6">
        <v>0.83318999999999999</v>
      </c>
      <c r="P3" s="5">
        <v>4.1873257199999996</v>
      </c>
      <c r="Q3" s="5">
        <v>464.91</v>
      </c>
      <c r="R3" s="5">
        <v>195.48249999999999</v>
      </c>
      <c r="S3" s="5">
        <v>0</v>
      </c>
      <c r="T3" s="5">
        <v>195.48249999999999</v>
      </c>
      <c r="U3" s="5">
        <v>12.34665</v>
      </c>
      <c r="V3" s="5">
        <v>16.97165</v>
      </c>
      <c r="W3" s="5">
        <v>20.628350000000001</v>
      </c>
      <c r="X3" s="5">
        <v>36.15</v>
      </c>
      <c r="Y3" s="5"/>
      <c r="Z3" s="5">
        <v>0</v>
      </c>
      <c r="AA3" s="5">
        <v>16.451650000000001</v>
      </c>
      <c r="AB3" s="5">
        <v>19.8933</v>
      </c>
      <c r="AC3" s="5">
        <v>33.924999999999997</v>
      </c>
      <c r="AD3" s="5"/>
      <c r="AE3" s="5">
        <v>0</v>
      </c>
      <c r="AF3" s="5">
        <v>40.523299999999999</v>
      </c>
      <c r="AG3" s="5">
        <v>33.423349999999999</v>
      </c>
      <c r="AH3" s="5">
        <v>73.944999999999993</v>
      </c>
      <c r="AI3" s="5">
        <v>24.303349999999998</v>
      </c>
      <c r="AJ3" s="5">
        <v>22.818349999999999</v>
      </c>
      <c r="AK3" s="5">
        <v>22620.49165</v>
      </c>
      <c r="AL3" s="5">
        <v>22620.49165</v>
      </c>
      <c r="AM3" s="5">
        <v>1</v>
      </c>
      <c r="AN3" s="5">
        <v>10600775.880000001</v>
      </c>
      <c r="AO3" s="5">
        <v>3.6916500000000001</v>
      </c>
      <c r="AP3" s="5" t="s">
        <v>40</v>
      </c>
      <c r="AQ3" s="5">
        <v>0.51747077399999997</v>
      </c>
      <c r="AR3" s="6">
        <v>0.51747077399999997</v>
      </c>
      <c r="AS3" s="6">
        <v>0.51137015900000005</v>
      </c>
      <c r="AT3" s="5">
        <v>10.60077588</v>
      </c>
      <c r="AU3" s="5">
        <v>22.62049</v>
      </c>
      <c r="AV3" s="5">
        <v>0.46490999999999999</v>
      </c>
      <c r="AW3" s="5">
        <v>1748.2966750000001</v>
      </c>
      <c r="AX3" s="5">
        <v>416.59500000000003</v>
      </c>
      <c r="AY3" s="5">
        <v>0.240943463</v>
      </c>
      <c r="AZ3" s="5" t="s">
        <v>40</v>
      </c>
      <c r="BA3" s="5" t="s">
        <v>7</v>
      </c>
      <c r="BB3" s="5">
        <v>73.944999999999993</v>
      </c>
      <c r="BC3" s="5">
        <v>390.96499999999997</v>
      </c>
      <c r="BD3" s="5">
        <v>390.96499999999997</v>
      </c>
      <c r="BE3" s="6">
        <v>0</v>
      </c>
      <c r="BF3" s="6" t="s">
        <v>40</v>
      </c>
      <c r="BG3" s="5">
        <v>0</v>
      </c>
      <c r="BH3" s="5"/>
      <c r="BI3" s="5"/>
      <c r="BJ3" s="4" t="s">
        <v>8</v>
      </c>
      <c r="BK3" s="5"/>
      <c r="BL3" s="5"/>
      <c r="BM3" s="5"/>
      <c r="BN3" s="6"/>
      <c r="BO3" s="6"/>
      <c r="BP3" s="6" t="s">
        <v>40</v>
      </c>
      <c r="BQ3" s="6">
        <v>8.4163339999999993E-3</v>
      </c>
      <c r="BR3" s="5">
        <v>0</v>
      </c>
      <c r="BS3" s="5">
        <v>0</v>
      </c>
      <c r="BT3" s="5">
        <v>0.84180340899999995</v>
      </c>
      <c r="BU3" s="5">
        <v>7.7428916E-2</v>
      </c>
      <c r="BV3" s="5">
        <v>7.2351341999999999E-2</v>
      </c>
      <c r="BW3" s="5">
        <v>0</v>
      </c>
      <c r="BX3" s="5"/>
      <c r="BY3" s="5"/>
      <c r="BZ3" s="6">
        <v>0.85021974199999995</v>
      </c>
      <c r="CA3" s="6" t="s">
        <v>40</v>
      </c>
      <c r="CB3" s="6">
        <v>0.84180340899999995</v>
      </c>
      <c r="CC3" s="5" t="s">
        <v>9</v>
      </c>
      <c r="CD3" s="5"/>
      <c r="CE3" s="4" t="s">
        <v>10</v>
      </c>
      <c r="CF3" s="5">
        <v>0</v>
      </c>
      <c r="CG3" s="5">
        <v>1</v>
      </c>
    </row>
    <row r="4" spans="1:85" x14ac:dyDescent="0.2">
      <c r="A4" s="8">
        <v>33</v>
      </c>
      <c r="B4" s="2" t="s">
        <v>9</v>
      </c>
      <c r="C4" s="1" t="s">
        <v>94</v>
      </c>
      <c r="D4" s="1" t="s">
        <v>94</v>
      </c>
      <c r="E4" s="1" t="s">
        <v>2</v>
      </c>
      <c r="F4" s="2" t="s">
        <v>3</v>
      </c>
      <c r="G4" s="1">
        <v>552.5</v>
      </c>
      <c r="H4" s="1">
        <v>2.7354623770000002</v>
      </c>
      <c r="I4" s="1">
        <v>122</v>
      </c>
      <c r="J4" s="1">
        <v>2.0863598310000002</v>
      </c>
      <c r="K4" s="2" t="s">
        <v>95</v>
      </c>
      <c r="L4" s="2" t="s">
        <v>103</v>
      </c>
      <c r="M4" s="2" t="s">
        <v>104</v>
      </c>
      <c r="N4" s="1">
        <v>383.58199999999999</v>
      </c>
      <c r="O4" s="3">
        <v>8.1460000000000005E-2</v>
      </c>
      <c r="P4" s="1">
        <v>4.8942374920000002</v>
      </c>
      <c r="Q4" s="1">
        <v>281.31549999999999</v>
      </c>
      <c r="R4" s="1">
        <v>80.04025</v>
      </c>
      <c r="S4" s="1">
        <v>122.985</v>
      </c>
      <c r="T4" s="1">
        <v>36.831000000000003</v>
      </c>
      <c r="U4" s="1">
        <v>14.38125</v>
      </c>
      <c r="V4" s="1">
        <v>14.042</v>
      </c>
      <c r="W4" s="1">
        <v>12.183999999999999</v>
      </c>
      <c r="X4" s="1">
        <v>25.812249999999999</v>
      </c>
      <c r="Y4" s="1">
        <v>36.747999999999998</v>
      </c>
      <c r="Z4" s="1">
        <v>0</v>
      </c>
      <c r="AA4" s="1">
        <v>3.0535000000000001</v>
      </c>
      <c r="AB4" s="1">
        <v>19.6465</v>
      </c>
      <c r="AC4" s="1">
        <v>22.699000000000002</v>
      </c>
      <c r="AD4" s="1"/>
      <c r="AE4" s="1">
        <v>0</v>
      </c>
      <c r="AF4" s="1">
        <v>31.829499999999999</v>
      </c>
      <c r="AG4" s="1">
        <v>17.095500000000001</v>
      </c>
      <c r="AH4" s="1">
        <v>48.924999999999997</v>
      </c>
      <c r="AI4" s="1">
        <v>14.68125</v>
      </c>
      <c r="AJ4" s="1">
        <v>9.2550000000000008</v>
      </c>
      <c r="AK4" s="1">
        <v>6623.1660000000002</v>
      </c>
      <c r="AL4" s="1">
        <v>4460.2652500000004</v>
      </c>
      <c r="AM4" s="1">
        <v>1.8085</v>
      </c>
      <c r="AN4" s="1">
        <v>1582484.585</v>
      </c>
      <c r="AO4" s="1">
        <v>0</v>
      </c>
      <c r="AP4" s="1" t="s">
        <v>104</v>
      </c>
      <c r="AQ4" s="1">
        <v>0.47186344200000002</v>
      </c>
      <c r="AR4" s="3">
        <v>0.82755122000000003</v>
      </c>
      <c r="AS4" s="3">
        <v>0.47186344200000002</v>
      </c>
      <c r="AT4" s="1">
        <v>1.87172867</v>
      </c>
      <c r="AU4" s="1">
        <v>4.4602649999999997</v>
      </c>
      <c r="AV4" s="1">
        <v>0.28131499999999998</v>
      </c>
      <c r="AW4" s="1">
        <v>191.791</v>
      </c>
      <c r="AX4" s="1">
        <v>40.729999999999997</v>
      </c>
      <c r="AY4" s="1">
        <v>0.23467676900000001</v>
      </c>
      <c r="AZ4" s="1" t="s">
        <v>104</v>
      </c>
      <c r="BA4" s="1" t="s">
        <v>105</v>
      </c>
      <c r="BB4" s="1">
        <v>48.924999999999997</v>
      </c>
      <c r="BC4" s="1">
        <v>116.87125</v>
      </c>
      <c r="BD4" s="1">
        <v>232.3905</v>
      </c>
      <c r="BE4" s="3">
        <v>0</v>
      </c>
      <c r="BF4" s="3" t="s">
        <v>104</v>
      </c>
      <c r="BG4" s="1">
        <v>0</v>
      </c>
      <c r="BH4" s="1"/>
      <c r="BI4" s="1"/>
      <c r="BJ4" s="2" t="s">
        <v>23</v>
      </c>
      <c r="BK4" s="1"/>
      <c r="BL4" s="1"/>
      <c r="BM4" s="1"/>
      <c r="BN4" s="3"/>
      <c r="BO4" s="3"/>
      <c r="BP4" s="3" t="s">
        <v>104</v>
      </c>
      <c r="BQ4" s="3">
        <v>0.41223188199999999</v>
      </c>
      <c r="BR4" s="1">
        <v>115.51925</v>
      </c>
      <c r="BS4" s="1">
        <v>0.41079544099999998</v>
      </c>
      <c r="BT4" s="1">
        <v>0.41553471600000003</v>
      </c>
      <c r="BU4" s="1">
        <v>9.1623184999999996E-2</v>
      </c>
      <c r="BV4" s="1">
        <v>8.0610216999999998E-2</v>
      </c>
      <c r="BW4" s="1">
        <v>0</v>
      </c>
      <c r="BX4" s="1"/>
      <c r="BY4" s="1"/>
      <c r="BZ4" s="3">
        <v>0.82776659799999996</v>
      </c>
      <c r="CA4" s="3" t="s">
        <v>104</v>
      </c>
      <c r="CB4" s="3">
        <v>0.41553471600000003</v>
      </c>
      <c r="CC4" s="1" t="s">
        <v>9</v>
      </c>
      <c r="CD4" s="1"/>
      <c r="CE4" s="2" t="s">
        <v>10</v>
      </c>
      <c r="CF4" s="1">
        <v>0</v>
      </c>
      <c r="CG4" s="1">
        <v>1</v>
      </c>
    </row>
    <row r="5" spans="1:85" x14ac:dyDescent="0.2">
      <c r="A5" s="8">
        <v>43</v>
      </c>
      <c r="B5" s="2" t="s">
        <v>9</v>
      </c>
      <c r="C5" s="1" t="s">
        <v>94</v>
      </c>
      <c r="D5" s="1" t="s">
        <v>94</v>
      </c>
      <c r="E5" s="1" t="s">
        <v>2</v>
      </c>
      <c r="F5" s="2" t="s">
        <v>3</v>
      </c>
      <c r="G5" s="1">
        <v>1520.375</v>
      </c>
      <c r="H5" s="1">
        <v>3.173305075</v>
      </c>
      <c r="I5" s="1">
        <v>96</v>
      </c>
      <c r="J5" s="1">
        <v>1.9803542759999999</v>
      </c>
      <c r="K5" s="2" t="s">
        <v>120</v>
      </c>
      <c r="L5" s="2" t="s">
        <v>127</v>
      </c>
      <c r="M5" s="2" t="s">
        <v>128</v>
      </c>
      <c r="N5" s="1">
        <v>113.6275</v>
      </c>
      <c r="O5" s="3">
        <v>3.8519999999999999E-2</v>
      </c>
      <c r="P5" s="1">
        <v>2.9912251539999999</v>
      </c>
      <c r="Q5" s="1">
        <v>833.54079999999999</v>
      </c>
      <c r="R5" s="1">
        <v>167.22165000000001</v>
      </c>
      <c r="S5" s="1">
        <v>0</v>
      </c>
      <c r="T5" s="1">
        <v>167.22165000000001</v>
      </c>
      <c r="U5" s="1">
        <v>32.069600000000001</v>
      </c>
      <c r="V5" s="1">
        <v>15.3344</v>
      </c>
      <c r="W5" s="1">
        <v>21.791450000000001</v>
      </c>
      <c r="X5" s="1">
        <v>37.125999999999998</v>
      </c>
      <c r="Y5" s="1">
        <v>34.817</v>
      </c>
      <c r="Z5" s="1">
        <v>0</v>
      </c>
      <c r="AA5" s="1">
        <v>12.55045</v>
      </c>
      <c r="AB5" s="1">
        <v>18.304749999999999</v>
      </c>
      <c r="AC5" s="1">
        <v>30.855</v>
      </c>
      <c r="AD5" s="1"/>
      <c r="AE5" s="1">
        <v>0</v>
      </c>
      <c r="AF5" s="1">
        <v>40.094450000000002</v>
      </c>
      <c r="AG5" s="1">
        <v>27.882850000000001</v>
      </c>
      <c r="AH5" s="1">
        <v>67.9803</v>
      </c>
      <c r="AI5" s="1">
        <v>16.815950000000001</v>
      </c>
      <c r="AJ5" s="1">
        <v>11.302899999999999</v>
      </c>
      <c r="AK5" s="1">
        <v>1117.2445</v>
      </c>
      <c r="AL5" s="1">
        <v>1117.2445</v>
      </c>
      <c r="AM5" s="1">
        <v>1</v>
      </c>
      <c r="AN5" s="1">
        <v>968707.83750000002</v>
      </c>
      <c r="AO5" s="1">
        <v>17.4542</v>
      </c>
      <c r="AP5" s="1" t="s">
        <v>128</v>
      </c>
      <c r="AQ5" s="1">
        <v>0.42690673400000001</v>
      </c>
      <c r="AR5" s="3">
        <v>0.42690673400000001</v>
      </c>
      <c r="AS5" s="3">
        <v>0.425473987</v>
      </c>
      <c r="AT5" s="1">
        <v>0.96870783999999999</v>
      </c>
      <c r="AU5" s="1">
        <v>1.11724</v>
      </c>
      <c r="AV5" s="1">
        <v>0.83354077500000001</v>
      </c>
      <c r="AW5" s="1">
        <v>56.813749999999999</v>
      </c>
      <c r="AX5" s="1">
        <v>19.260000000000002</v>
      </c>
      <c r="AY5" s="1">
        <v>0.33506209999999997</v>
      </c>
      <c r="AZ5" s="1" t="s">
        <v>128</v>
      </c>
      <c r="BA5" s="1" t="s">
        <v>66</v>
      </c>
      <c r="BB5" s="1">
        <v>67.9803</v>
      </c>
      <c r="BC5" s="1">
        <v>334.44330000000002</v>
      </c>
      <c r="BD5" s="1">
        <v>765.56050000000005</v>
      </c>
      <c r="BE5" s="3">
        <v>0</v>
      </c>
      <c r="BF5" s="3" t="s">
        <v>128</v>
      </c>
      <c r="BG5" s="1">
        <v>437.05700760000002</v>
      </c>
      <c r="BH5" s="1"/>
      <c r="BI5" s="1"/>
      <c r="BJ5" s="2" t="s">
        <v>8</v>
      </c>
      <c r="BK5" s="1"/>
      <c r="BL5" s="1"/>
      <c r="BM5" s="1"/>
      <c r="BN5" s="3"/>
      <c r="BO5" s="3"/>
      <c r="BP5" s="3" t="s">
        <v>128</v>
      </c>
      <c r="BQ5" s="3">
        <v>0</v>
      </c>
      <c r="BR5" s="1">
        <v>0</v>
      </c>
      <c r="BS5" s="1">
        <v>0</v>
      </c>
      <c r="BT5" s="1">
        <v>0.41534343699999998</v>
      </c>
      <c r="BU5" s="1">
        <v>4.5977334000000002E-2</v>
      </c>
      <c r="BV5" s="1">
        <v>3.8245213E-2</v>
      </c>
      <c r="BW5" s="1">
        <v>0</v>
      </c>
      <c r="BX5" s="1"/>
      <c r="BY5" s="1"/>
      <c r="BZ5" s="3">
        <v>0.91577745399999999</v>
      </c>
      <c r="CA5" s="3" t="s">
        <v>128</v>
      </c>
      <c r="CB5" s="3">
        <v>0.41534343699999998</v>
      </c>
      <c r="CC5" s="1" t="s">
        <v>9</v>
      </c>
      <c r="CD5" s="1"/>
      <c r="CE5" s="2" t="s">
        <v>10</v>
      </c>
      <c r="CF5" s="1">
        <v>0</v>
      </c>
      <c r="CG5" s="1">
        <v>1.0000000010000001</v>
      </c>
    </row>
    <row r="6" spans="1:85" x14ac:dyDescent="0.2">
      <c r="A6" s="8">
        <v>89</v>
      </c>
      <c r="B6" s="2" t="s">
        <v>9</v>
      </c>
      <c r="C6" s="1" t="s">
        <v>238</v>
      </c>
      <c r="D6" s="1" t="s">
        <v>184</v>
      </c>
      <c r="E6" s="1" t="s">
        <v>185</v>
      </c>
      <c r="F6" s="2" t="s">
        <v>3</v>
      </c>
      <c r="G6" s="1">
        <v>935</v>
      </c>
      <c r="H6" s="1">
        <v>2.9496365939999998</v>
      </c>
      <c r="I6" s="1">
        <v>116</v>
      </c>
      <c r="J6" s="1">
        <v>2.0624965099999999</v>
      </c>
      <c r="K6" s="2" t="s">
        <v>248</v>
      </c>
      <c r="L6" s="2" t="s">
        <v>255</v>
      </c>
      <c r="M6" s="2" t="s">
        <v>256</v>
      </c>
      <c r="N6" s="1">
        <v>2766.1</v>
      </c>
      <c r="O6" s="3">
        <v>0.67008999999999996</v>
      </c>
      <c r="P6" s="1">
        <v>4.1659776329999998</v>
      </c>
      <c r="Q6" s="1">
        <v>518</v>
      </c>
      <c r="R6" s="1">
        <v>0</v>
      </c>
      <c r="S6" s="1">
        <v>0</v>
      </c>
      <c r="T6" s="1">
        <v>0</v>
      </c>
      <c r="U6" s="1">
        <v>22.958749999999998</v>
      </c>
      <c r="V6" s="1"/>
      <c r="W6" s="1"/>
      <c r="X6" s="1">
        <v>15.5</v>
      </c>
      <c r="Y6" s="1"/>
      <c r="Z6" s="1">
        <v>0</v>
      </c>
      <c r="AA6" s="1">
        <v>2.1412499999999999</v>
      </c>
      <c r="AB6" s="1">
        <v>13.626250000000001</v>
      </c>
      <c r="AC6" s="1">
        <v>15.5</v>
      </c>
      <c r="AD6" s="1"/>
      <c r="AE6" s="1">
        <v>0</v>
      </c>
      <c r="AF6" s="1">
        <v>26.872</v>
      </c>
      <c r="AG6" s="1">
        <v>4.28</v>
      </c>
      <c r="AH6" s="1">
        <v>30.29</v>
      </c>
      <c r="AI6" s="1"/>
      <c r="AJ6" s="1">
        <v>10.265000000000001</v>
      </c>
      <c r="AK6" s="1">
        <v>3052.6462499999998</v>
      </c>
      <c r="AL6" s="1">
        <v>3052.6462499999998</v>
      </c>
      <c r="AM6" s="1">
        <v>1</v>
      </c>
      <c r="AN6" s="1">
        <v>1616666.17</v>
      </c>
      <c r="AO6" s="1">
        <v>0</v>
      </c>
      <c r="AP6" s="1" t="s">
        <v>256</v>
      </c>
      <c r="AQ6" s="1">
        <v>0.47111425800000001</v>
      </c>
      <c r="AR6" s="3">
        <v>0.47111425800000001</v>
      </c>
      <c r="AS6" s="3"/>
      <c r="AT6" s="1">
        <v>1.61666617</v>
      </c>
      <c r="AU6" s="1">
        <v>3.0526499999999999</v>
      </c>
      <c r="AV6" s="1">
        <v>0.51800000000000002</v>
      </c>
      <c r="AW6" s="1">
        <v>1383.05</v>
      </c>
      <c r="AX6" s="1">
        <v>335.04500000000002</v>
      </c>
      <c r="AY6" s="1">
        <v>0.24300039200000001</v>
      </c>
      <c r="AZ6" s="1" t="s">
        <v>256</v>
      </c>
      <c r="BA6" s="1" t="s">
        <v>251</v>
      </c>
      <c r="BB6" s="1">
        <v>30.29</v>
      </c>
      <c r="BC6" s="1">
        <v>0</v>
      </c>
      <c r="BD6" s="1">
        <v>487</v>
      </c>
      <c r="BE6" s="3">
        <v>248.8</v>
      </c>
      <c r="BF6" s="3" t="s">
        <v>256</v>
      </c>
      <c r="BG6" s="1">
        <v>0</v>
      </c>
      <c r="BH6" s="1"/>
      <c r="BI6" s="1"/>
      <c r="BJ6" s="2" t="s">
        <v>8</v>
      </c>
      <c r="BK6" s="1"/>
      <c r="BL6" s="1"/>
      <c r="BM6" s="1"/>
      <c r="BN6" s="3"/>
      <c r="BO6" s="3"/>
      <c r="BP6" s="3" t="s">
        <v>256</v>
      </c>
      <c r="BQ6" s="3">
        <v>0.94024231999999996</v>
      </c>
      <c r="BR6" s="1">
        <v>502.85624999999999</v>
      </c>
      <c r="BS6" s="1">
        <v>0.97072708799999996</v>
      </c>
      <c r="BT6" s="1">
        <v>0</v>
      </c>
      <c r="BU6" s="1">
        <v>2.987884E-2</v>
      </c>
      <c r="BV6" s="1">
        <v>2.987884E-2</v>
      </c>
      <c r="BW6" s="1">
        <v>0</v>
      </c>
      <c r="BX6" s="1">
        <v>0</v>
      </c>
      <c r="BY6" s="1"/>
      <c r="BZ6" s="3">
        <v>0.45104628699999999</v>
      </c>
      <c r="CA6" s="3" t="s">
        <v>256</v>
      </c>
      <c r="CB6" s="3">
        <v>0</v>
      </c>
      <c r="CC6" s="1" t="s">
        <v>9</v>
      </c>
      <c r="CD6" s="1"/>
      <c r="CE6" s="2" t="s">
        <v>10</v>
      </c>
      <c r="CF6" s="1">
        <v>0.4803088803088803</v>
      </c>
      <c r="CG6" s="1">
        <v>0.99111284730888027</v>
      </c>
    </row>
    <row r="7" spans="1:85" x14ac:dyDescent="0.2">
      <c r="A7" s="8">
        <v>20</v>
      </c>
      <c r="B7" s="2" t="s">
        <v>9</v>
      </c>
      <c r="C7" s="1" t="s">
        <v>1</v>
      </c>
      <c r="D7" s="1" t="s">
        <v>1</v>
      </c>
      <c r="E7" s="1" t="s">
        <v>2</v>
      </c>
      <c r="F7" s="2" t="s">
        <v>3</v>
      </c>
      <c r="G7" s="1">
        <v>1471.4933329999999</v>
      </c>
      <c r="H7" s="1">
        <v>3.1615038439999998</v>
      </c>
      <c r="I7" s="1">
        <v>71.3</v>
      </c>
      <c r="J7" s="1">
        <v>1.7670508890000001</v>
      </c>
      <c r="K7" s="2" t="s">
        <v>47</v>
      </c>
      <c r="L7" s="2" t="s">
        <v>61</v>
      </c>
      <c r="M7" s="2" t="s">
        <v>62</v>
      </c>
      <c r="N7" s="1">
        <v>86.712933329999998</v>
      </c>
      <c r="O7" s="3">
        <v>1.2293E-2</v>
      </c>
      <c r="P7" s="1">
        <v>7.1669377949999999</v>
      </c>
      <c r="Q7" s="1">
        <v>291.25900000000001</v>
      </c>
      <c r="R7" s="1">
        <v>108.61333329999999</v>
      </c>
      <c r="S7" s="1">
        <v>51.572666669999997</v>
      </c>
      <c r="T7" s="1">
        <v>92.126666670000006</v>
      </c>
      <c r="U7" s="1">
        <v>9.5447000000000006</v>
      </c>
      <c r="V7" s="1">
        <v>7.7224333329999997</v>
      </c>
      <c r="W7" s="1">
        <v>12.83123333</v>
      </c>
      <c r="X7" s="1">
        <v>20.051333329999999</v>
      </c>
      <c r="Y7" s="1">
        <v>43.933599999999998</v>
      </c>
      <c r="Z7" s="1">
        <v>0</v>
      </c>
      <c r="AA7" s="1">
        <v>7.7784333329999997</v>
      </c>
      <c r="AB7" s="1">
        <v>13.0259</v>
      </c>
      <c r="AC7" s="1">
        <v>19.472333330000001</v>
      </c>
      <c r="AD7" s="1"/>
      <c r="AE7" s="1">
        <v>0</v>
      </c>
      <c r="AF7" s="1">
        <v>25.855133330000001</v>
      </c>
      <c r="AG7" s="1">
        <v>15.500866670000001</v>
      </c>
      <c r="AH7" s="1">
        <v>41.356666670000003</v>
      </c>
      <c r="AI7" s="1">
        <v>9.8293333329999992</v>
      </c>
      <c r="AJ7" s="1">
        <v>9.5679999999999996</v>
      </c>
      <c r="AK7" s="1">
        <v>3760.4679999999998</v>
      </c>
      <c r="AL7" s="1">
        <v>3760.4679999999998</v>
      </c>
      <c r="AM7" s="1">
        <v>1</v>
      </c>
      <c r="AN7" s="1">
        <v>1215755.1200000001</v>
      </c>
      <c r="AO7" s="1">
        <v>0</v>
      </c>
      <c r="AP7" s="1" t="s">
        <v>62</v>
      </c>
      <c r="AQ7" s="1">
        <v>0.50649952799999998</v>
      </c>
      <c r="AR7" s="3">
        <v>0.46875839499999999</v>
      </c>
      <c r="AS7" s="3">
        <v>0.46366147899999999</v>
      </c>
      <c r="AT7" s="1">
        <v>1.2157551200000001</v>
      </c>
      <c r="AU7" s="1">
        <v>3.7604666670000002</v>
      </c>
      <c r="AV7" s="1">
        <v>0.29127333300000002</v>
      </c>
      <c r="AW7" s="1">
        <v>43.356466670000003</v>
      </c>
      <c r="AX7" s="1">
        <v>6.1466666669999999</v>
      </c>
      <c r="AY7" s="1">
        <v>0.14281840700000001</v>
      </c>
      <c r="AZ7" s="1" t="s">
        <v>62</v>
      </c>
      <c r="BA7" s="1" t="s">
        <v>50</v>
      </c>
      <c r="BB7" s="1">
        <v>41.356666670000003</v>
      </c>
      <c r="BC7" s="1">
        <v>215.77666669999999</v>
      </c>
      <c r="BD7" s="1">
        <v>249.90233330000001</v>
      </c>
      <c r="BE7" s="3">
        <v>0</v>
      </c>
      <c r="BF7" s="3" t="s">
        <v>62</v>
      </c>
      <c r="BG7" s="1">
        <v>0</v>
      </c>
      <c r="BH7" s="1"/>
      <c r="BI7" s="1"/>
      <c r="BJ7" s="2" t="s">
        <v>8</v>
      </c>
      <c r="BK7" s="1"/>
      <c r="BL7" s="1">
        <v>7.2</v>
      </c>
      <c r="BM7" s="1">
        <v>0.54</v>
      </c>
      <c r="BN7" s="3">
        <v>252.41666670000001</v>
      </c>
      <c r="BO7" s="3">
        <v>0.55023660200000002</v>
      </c>
      <c r="BP7" s="3" t="s">
        <v>62</v>
      </c>
      <c r="BQ7" s="3">
        <v>0.17813084700000001</v>
      </c>
      <c r="BR7" s="1">
        <v>49.268666670000002</v>
      </c>
      <c r="BS7" s="1">
        <v>0.124807899</v>
      </c>
      <c r="BT7" s="1">
        <v>0.68653657899999998</v>
      </c>
      <c r="BU7" s="1">
        <v>6.8780926000000006E-2</v>
      </c>
      <c r="BV7" s="1">
        <v>6.6551648000000005E-2</v>
      </c>
      <c r="BW7" s="1">
        <v>0</v>
      </c>
      <c r="BX7" s="1"/>
      <c r="BY7" s="1"/>
      <c r="BZ7" s="3">
        <v>0.86466742600000002</v>
      </c>
      <c r="CA7" s="3" t="s">
        <v>62</v>
      </c>
      <c r="CB7" s="3">
        <v>0.68653657899999998</v>
      </c>
      <c r="CC7" s="1" t="s">
        <v>9</v>
      </c>
      <c r="CD7" s="1"/>
      <c r="CE7" s="2" t="s">
        <v>10</v>
      </c>
      <c r="CF7" s="1">
        <v>0</v>
      </c>
      <c r="CG7" s="1">
        <v>1</v>
      </c>
    </row>
    <row r="8" spans="1:85" x14ac:dyDescent="0.2">
      <c r="A8" s="8">
        <v>76</v>
      </c>
      <c r="B8" s="2" t="s">
        <v>9</v>
      </c>
      <c r="C8" s="1" t="s">
        <v>183</v>
      </c>
      <c r="D8" s="1" t="s">
        <v>184</v>
      </c>
      <c r="E8" s="1" t="s">
        <v>185</v>
      </c>
      <c r="F8" s="2" t="s">
        <v>3</v>
      </c>
      <c r="G8" s="1">
        <v>1075.865</v>
      </c>
      <c r="H8" s="1">
        <v>3.0144404900000001</v>
      </c>
      <c r="I8" s="1">
        <v>67.75</v>
      </c>
      <c r="J8" s="1">
        <v>1.753248457</v>
      </c>
      <c r="K8" s="2" t="s">
        <v>211</v>
      </c>
      <c r="L8" s="2" t="s">
        <v>218</v>
      </c>
      <c r="M8" s="2" t="s">
        <v>219</v>
      </c>
      <c r="N8" s="1">
        <v>251.93285</v>
      </c>
      <c r="O8" s="3">
        <v>1.4833000000000001E-2</v>
      </c>
      <c r="P8" s="1">
        <v>15.83203398</v>
      </c>
      <c r="Q8" s="1">
        <v>161.5479</v>
      </c>
      <c r="R8" s="1">
        <v>0</v>
      </c>
      <c r="S8" s="1">
        <v>0</v>
      </c>
      <c r="T8" s="1">
        <v>0</v>
      </c>
      <c r="U8" s="1">
        <v>10.31625</v>
      </c>
      <c r="V8" s="1">
        <v>2.63</v>
      </c>
      <c r="W8" s="1">
        <v>25.278749999999999</v>
      </c>
      <c r="X8" s="1">
        <v>23.99</v>
      </c>
      <c r="Y8" s="1"/>
      <c r="Z8" s="1">
        <v>0</v>
      </c>
      <c r="AA8" s="1">
        <v>2.8633500000000001</v>
      </c>
      <c r="AB8" s="1">
        <v>14.5525</v>
      </c>
      <c r="AC8" s="1">
        <v>17.55585</v>
      </c>
      <c r="AD8" s="1"/>
      <c r="AE8" s="1">
        <v>0</v>
      </c>
      <c r="AF8" s="1">
        <v>39.832900000000002</v>
      </c>
      <c r="AG8" s="1">
        <v>5.5650000000000004</v>
      </c>
      <c r="AH8" s="1">
        <v>44.664999999999999</v>
      </c>
      <c r="AI8" s="1">
        <v>3.57125</v>
      </c>
      <c r="AJ8" s="1">
        <v>4.4279000000000002</v>
      </c>
      <c r="AK8" s="1">
        <v>2432.6325000000002</v>
      </c>
      <c r="AL8" s="1">
        <v>2640.9850000000001</v>
      </c>
      <c r="AM8" s="1">
        <v>1</v>
      </c>
      <c r="AN8" s="1">
        <v>383396.49540000001</v>
      </c>
      <c r="AO8" s="1">
        <v>0</v>
      </c>
      <c r="AP8" s="1" t="s">
        <v>219</v>
      </c>
      <c r="AQ8" s="1">
        <v>0.42421198300000001</v>
      </c>
      <c r="AR8" s="3">
        <v>0.42421198300000001</v>
      </c>
      <c r="AS8" s="3"/>
      <c r="AT8" s="1">
        <v>0.383396495</v>
      </c>
      <c r="AU8" s="1"/>
      <c r="AV8" s="1">
        <v>0.16154499999999999</v>
      </c>
      <c r="AW8" s="1">
        <v>125.966425</v>
      </c>
      <c r="AX8" s="1">
        <v>7.4166675</v>
      </c>
      <c r="AY8" s="1">
        <v>6.3400072000000002E-2</v>
      </c>
      <c r="AZ8" s="1" t="s">
        <v>219</v>
      </c>
      <c r="BA8" s="1" t="s">
        <v>190</v>
      </c>
      <c r="BB8" s="1">
        <v>44.664999999999999</v>
      </c>
      <c r="BC8" s="1">
        <v>0</v>
      </c>
      <c r="BD8" s="1">
        <v>120.00205</v>
      </c>
      <c r="BE8" s="3">
        <v>0</v>
      </c>
      <c r="BF8" s="3" t="s">
        <v>219</v>
      </c>
      <c r="BG8" s="1">
        <v>0</v>
      </c>
      <c r="BH8" s="1"/>
      <c r="BI8" s="1"/>
      <c r="BJ8" s="2" t="s">
        <v>8</v>
      </c>
      <c r="BK8" s="1"/>
      <c r="BL8" s="1"/>
      <c r="BM8" s="1"/>
      <c r="BN8" s="3"/>
      <c r="BO8" s="3"/>
      <c r="BP8" s="3" t="s">
        <v>219</v>
      </c>
      <c r="BQ8" s="3">
        <v>0.71444697899999998</v>
      </c>
      <c r="BR8" s="1">
        <v>116.88290000000001</v>
      </c>
      <c r="BS8" s="1">
        <v>0.70311335699999999</v>
      </c>
      <c r="BT8" s="1">
        <v>0</v>
      </c>
      <c r="BU8" s="1">
        <v>0.16565775099999999</v>
      </c>
      <c r="BV8" s="1">
        <v>0.11989527</v>
      </c>
      <c r="BW8" s="1">
        <v>0</v>
      </c>
      <c r="BX8" s="1"/>
      <c r="BY8" s="1"/>
      <c r="BZ8" s="3">
        <v>0.71444697899999998</v>
      </c>
      <c r="CA8" s="3" t="s">
        <v>219</v>
      </c>
      <c r="CB8" s="3">
        <v>0</v>
      </c>
      <c r="CC8" s="1" t="s">
        <v>9</v>
      </c>
      <c r="CD8" s="1"/>
      <c r="CE8" s="2" t="s">
        <v>10</v>
      </c>
      <c r="CF8" s="1">
        <v>0</v>
      </c>
      <c r="CG8" s="1">
        <v>1</v>
      </c>
    </row>
    <row r="9" spans="1:85" x14ac:dyDescent="0.2">
      <c r="A9" s="8">
        <v>47</v>
      </c>
      <c r="B9" s="2" t="s">
        <v>9</v>
      </c>
      <c r="C9" s="1" t="s">
        <v>94</v>
      </c>
      <c r="D9" s="1" t="s">
        <v>94</v>
      </c>
      <c r="E9" s="1" t="s">
        <v>2</v>
      </c>
      <c r="F9" s="2" t="s">
        <v>3</v>
      </c>
      <c r="G9" s="1">
        <v>552.5</v>
      </c>
      <c r="H9" s="1">
        <v>2.7349999999999999</v>
      </c>
      <c r="I9" s="1">
        <v>111.5</v>
      </c>
      <c r="J9" s="1">
        <v>2.0449999999999999</v>
      </c>
      <c r="K9" s="2" t="s">
        <v>132</v>
      </c>
      <c r="L9" s="2" t="s">
        <v>137</v>
      </c>
      <c r="M9" s="2" t="s">
        <v>138</v>
      </c>
      <c r="N9" s="1">
        <v>84.614999999999995</v>
      </c>
      <c r="O9" s="3">
        <v>1.8450000000000001E-2</v>
      </c>
      <c r="P9" s="1">
        <v>4.5650000000000004</v>
      </c>
      <c r="Q9" s="1">
        <v>518.375</v>
      </c>
      <c r="R9" s="1">
        <v>59.975000000000001</v>
      </c>
      <c r="S9" s="1">
        <v>367.15</v>
      </c>
      <c r="T9" s="1">
        <v>42.734999999999999</v>
      </c>
      <c r="U9" s="1">
        <v>7.9</v>
      </c>
      <c r="V9" s="1">
        <v>9.2200000000000006</v>
      </c>
      <c r="W9" s="1">
        <v>20.445</v>
      </c>
      <c r="X9" s="1">
        <v>29.664999999999999</v>
      </c>
      <c r="Y9" s="1">
        <v>64.59</v>
      </c>
      <c r="Z9" s="1">
        <v>0</v>
      </c>
      <c r="AA9" s="1">
        <v>5.6</v>
      </c>
      <c r="AB9" s="1">
        <v>21.844999999999999</v>
      </c>
      <c r="AC9" s="1">
        <v>27.454999999999998</v>
      </c>
      <c r="AD9" s="1">
        <v>67.12</v>
      </c>
      <c r="AE9" s="1">
        <v>0</v>
      </c>
      <c r="AF9" s="1">
        <v>42.29</v>
      </c>
      <c r="AG9" s="1">
        <v>16.265000000000001</v>
      </c>
      <c r="AH9" s="1">
        <v>58.555</v>
      </c>
      <c r="AI9" s="1">
        <v>13.965</v>
      </c>
      <c r="AJ9" s="1">
        <v>12.95</v>
      </c>
      <c r="AK9" s="1">
        <v>1528.27</v>
      </c>
      <c r="AL9" s="1">
        <v>1528.27</v>
      </c>
      <c r="AM9" s="1">
        <v>1</v>
      </c>
      <c r="AN9" s="1">
        <v>662640.55000000005</v>
      </c>
      <c r="AO9" s="1">
        <v>0</v>
      </c>
      <c r="AP9" s="1" t="s">
        <v>138</v>
      </c>
      <c r="AQ9" s="1">
        <v>0.43</v>
      </c>
      <c r="AR9" s="3">
        <v>0.4284</v>
      </c>
      <c r="AS9" s="3">
        <v>0.4279</v>
      </c>
      <c r="AT9" s="1">
        <v>0.8</v>
      </c>
      <c r="AU9" s="1">
        <v>1.53</v>
      </c>
      <c r="AV9" s="1">
        <v>0.51500000000000001</v>
      </c>
      <c r="AW9" s="1">
        <v>42.305</v>
      </c>
      <c r="AX9" s="1">
        <v>9.2200000000000006</v>
      </c>
      <c r="AY9" s="1">
        <v>0.22</v>
      </c>
      <c r="AZ9" s="1" t="s">
        <v>138</v>
      </c>
      <c r="BA9" s="1" t="s">
        <v>105</v>
      </c>
      <c r="BB9" s="1">
        <v>58.555</v>
      </c>
      <c r="BC9" s="1">
        <v>102.705</v>
      </c>
      <c r="BD9" s="1">
        <v>459.82</v>
      </c>
      <c r="BE9" s="3">
        <v>0</v>
      </c>
      <c r="BF9" s="3" t="s">
        <v>138</v>
      </c>
      <c r="BG9" s="1">
        <v>0</v>
      </c>
      <c r="BH9" s="1">
        <v>1</v>
      </c>
      <c r="BI9" s="1">
        <v>0</v>
      </c>
      <c r="BJ9" s="2" t="s">
        <v>8</v>
      </c>
      <c r="BK9" s="1"/>
      <c r="BL9" s="1"/>
      <c r="BM9" s="1"/>
      <c r="BN9" s="3"/>
      <c r="BO9" s="3"/>
      <c r="BP9" s="3" t="s">
        <v>138</v>
      </c>
      <c r="BQ9" s="3">
        <v>0.68940000000000001</v>
      </c>
      <c r="BR9" s="1">
        <v>357.11500000000001</v>
      </c>
      <c r="BS9" s="1">
        <v>0.68500000000000005</v>
      </c>
      <c r="BT9" s="1">
        <v>0.2</v>
      </c>
      <c r="BU9" s="1">
        <v>5.5E-2</v>
      </c>
      <c r="BV9" s="1">
        <v>5.5E-2</v>
      </c>
      <c r="BW9" s="1">
        <v>0</v>
      </c>
      <c r="BX9" s="1">
        <v>0</v>
      </c>
      <c r="BY9" s="1">
        <v>0</v>
      </c>
      <c r="BZ9" s="3">
        <v>0.88819999999999999</v>
      </c>
      <c r="CA9" s="3" t="s">
        <v>138</v>
      </c>
      <c r="CB9" s="3">
        <v>0.1988</v>
      </c>
      <c r="CC9" s="1" t="s">
        <v>9</v>
      </c>
      <c r="CD9" s="1"/>
      <c r="CE9" s="2" t="s">
        <v>10</v>
      </c>
      <c r="CF9" s="1">
        <v>0</v>
      </c>
      <c r="CG9" s="1">
        <v>0.99819999999999998</v>
      </c>
    </row>
    <row r="10" spans="1:85" x14ac:dyDescent="0.2">
      <c r="A10" s="8">
        <v>51</v>
      </c>
      <c r="B10" s="2" t="s">
        <v>9</v>
      </c>
      <c r="C10" s="1" t="s">
        <v>94</v>
      </c>
      <c r="D10" s="1" t="s">
        <v>94</v>
      </c>
      <c r="E10" s="1" t="s">
        <v>2</v>
      </c>
      <c r="F10" s="2" t="s">
        <v>3</v>
      </c>
      <c r="G10" s="1">
        <v>1597.24</v>
      </c>
      <c r="H10" s="1">
        <v>3.2</v>
      </c>
      <c r="I10" s="1">
        <v>54.45</v>
      </c>
      <c r="J10" s="1">
        <v>1.64</v>
      </c>
      <c r="K10" s="2" t="s">
        <v>132</v>
      </c>
      <c r="L10" s="2" t="s">
        <v>145</v>
      </c>
      <c r="M10" s="2" t="s">
        <v>146</v>
      </c>
      <c r="N10" s="1">
        <v>4632.2299999999996</v>
      </c>
      <c r="O10" s="3">
        <v>0.69155</v>
      </c>
      <c r="P10" s="1">
        <v>6.7450000000000001</v>
      </c>
      <c r="Q10" s="1">
        <v>437.72</v>
      </c>
      <c r="R10" s="1">
        <v>57.295000000000002</v>
      </c>
      <c r="S10" s="1">
        <v>261.48500000000001</v>
      </c>
      <c r="T10" s="1">
        <v>47.085000000000001</v>
      </c>
      <c r="U10" s="1">
        <v>7.8250000000000002</v>
      </c>
      <c r="V10" s="1">
        <v>10.039999999999999</v>
      </c>
      <c r="W10" s="1">
        <v>35.715000000000003</v>
      </c>
      <c r="X10" s="1">
        <v>45.75</v>
      </c>
      <c r="Y10" s="1">
        <v>79.930000000000007</v>
      </c>
      <c r="Z10" s="1">
        <v>0</v>
      </c>
      <c r="AA10" s="1">
        <v>9.15</v>
      </c>
      <c r="AB10" s="1">
        <v>37.085000000000001</v>
      </c>
      <c r="AC10" s="1">
        <v>46.234999999999999</v>
      </c>
      <c r="AD10" s="1">
        <v>80.599999999999994</v>
      </c>
      <c r="AE10" s="1">
        <v>0</v>
      </c>
      <c r="AF10" s="1">
        <v>72.795000000000002</v>
      </c>
      <c r="AG10" s="1">
        <v>19.190000000000001</v>
      </c>
      <c r="AH10" s="1">
        <v>91.99</v>
      </c>
      <c r="AI10" s="1">
        <v>18.475000000000001</v>
      </c>
      <c r="AJ10" s="1">
        <v>19.305</v>
      </c>
      <c r="AK10" s="1">
        <v>30447.62</v>
      </c>
      <c r="AL10" s="1">
        <v>30447.62</v>
      </c>
      <c r="AM10" s="1">
        <v>1</v>
      </c>
      <c r="AN10" s="1">
        <v>13270259.5</v>
      </c>
      <c r="AO10" s="1">
        <v>0.06</v>
      </c>
      <c r="AP10" s="1" t="s">
        <v>146</v>
      </c>
      <c r="AQ10" s="1">
        <v>0.34</v>
      </c>
      <c r="AR10" s="3">
        <v>0.34234999999999999</v>
      </c>
      <c r="AS10" s="3">
        <v>0.34365000000000001</v>
      </c>
      <c r="AT10" s="1">
        <v>13.27</v>
      </c>
      <c r="AU10" s="1">
        <v>30.445</v>
      </c>
      <c r="AV10" s="1">
        <v>0.44</v>
      </c>
      <c r="AW10" s="1">
        <v>2316.1149999999998</v>
      </c>
      <c r="AX10" s="1">
        <v>345.78</v>
      </c>
      <c r="AY10" s="1">
        <v>0.15</v>
      </c>
      <c r="AZ10" s="1" t="s">
        <v>146</v>
      </c>
      <c r="BA10" s="1"/>
      <c r="BB10" s="1">
        <v>91.99</v>
      </c>
      <c r="BC10" s="1">
        <v>104.375</v>
      </c>
      <c r="BD10" s="1">
        <v>345.73</v>
      </c>
      <c r="BE10" s="3">
        <v>0</v>
      </c>
      <c r="BF10" s="3" t="s">
        <v>147</v>
      </c>
      <c r="BG10" s="1">
        <v>0</v>
      </c>
      <c r="BH10" s="1">
        <v>0.5</v>
      </c>
      <c r="BI10" s="1">
        <v>1</v>
      </c>
      <c r="BJ10" s="2"/>
      <c r="BK10" s="1"/>
      <c r="BL10" s="1">
        <v>4.67</v>
      </c>
      <c r="BM10" s="1">
        <v>0.47</v>
      </c>
      <c r="BN10" s="3">
        <v>524.59519999999998</v>
      </c>
      <c r="BO10" s="3">
        <v>0.40820000000000001</v>
      </c>
      <c r="BP10" s="3" t="s">
        <v>147</v>
      </c>
      <c r="BQ10" s="3">
        <v>0.55110000000000003</v>
      </c>
      <c r="BR10" s="1">
        <v>241.35499999999999</v>
      </c>
      <c r="BS10" s="1">
        <v>0.55000000000000004</v>
      </c>
      <c r="BT10" s="1">
        <v>0.24</v>
      </c>
      <c r="BU10" s="1">
        <v>0.105</v>
      </c>
      <c r="BV10" s="1">
        <v>0.105</v>
      </c>
      <c r="BW10" s="1">
        <v>0</v>
      </c>
      <c r="BX10" s="1">
        <v>0</v>
      </c>
      <c r="BY10" s="1">
        <v>0</v>
      </c>
      <c r="BZ10" s="3">
        <v>0.78969999999999996</v>
      </c>
      <c r="CA10" s="3" t="s">
        <v>147</v>
      </c>
      <c r="CB10" s="3">
        <v>0.23860000000000001</v>
      </c>
      <c r="CC10" s="1" t="s">
        <v>9</v>
      </c>
      <c r="CD10" s="1"/>
      <c r="CE10" s="2" t="s">
        <v>10</v>
      </c>
      <c r="CF10" s="1">
        <v>0</v>
      </c>
      <c r="CG10" s="1">
        <v>0.99969999999999992</v>
      </c>
    </row>
    <row r="11" spans="1:85" x14ac:dyDescent="0.2">
      <c r="A11" s="8">
        <v>70</v>
      </c>
      <c r="B11" s="2" t="s">
        <v>9</v>
      </c>
      <c r="C11" s="1" t="s">
        <v>183</v>
      </c>
      <c r="D11" s="1" t="s">
        <v>184</v>
      </c>
      <c r="E11" s="1" t="s">
        <v>185</v>
      </c>
      <c r="F11" s="2" t="s">
        <v>3</v>
      </c>
      <c r="G11" s="1">
        <v>470</v>
      </c>
      <c r="H11" s="1">
        <v>2.6376556770000001</v>
      </c>
      <c r="I11" s="1">
        <v>242.5</v>
      </c>
      <c r="J11" s="1">
        <v>2.3816915320000001</v>
      </c>
      <c r="K11" s="2" t="s">
        <v>197</v>
      </c>
      <c r="L11" s="2" t="s">
        <v>203</v>
      </c>
      <c r="M11" s="2" t="s">
        <v>204</v>
      </c>
      <c r="N11" s="1">
        <v>295.22649999999999</v>
      </c>
      <c r="O11" s="3">
        <v>3.9254999999999998E-2</v>
      </c>
      <c r="P11" s="1">
        <v>9.5140914349999992</v>
      </c>
      <c r="Q11" s="1">
        <v>173.06385</v>
      </c>
      <c r="R11" s="1">
        <v>0</v>
      </c>
      <c r="S11" s="1">
        <v>0</v>
      </c>
      <c r="T11" s="1">
        <v>0</v>
      </c>
      <c r="U11" s="1">
        <v>27.1143</v>
      </c>
      <c r="V11" s="1">
        <v>2.4120499999999998</v>
      </c>
      <c r="W11" s="1">
        <v>9.6273499999999999</v>
      </c>
      <c r="X11" s="1">
        <v>12.29325</v>
      </c>
      <c r="Y11" s="1">
        <v>37.667999999999999</v>
      </c>
      <c r="Z11" s="1">
        <v>0</v>
      </c>
      <c r="AA11" s="1">
        <v>6.5245499999999996</v>
      </c>
      <c r="AB11" s="1">
        <v>15.723599999999999</v>
      </c>
      <c r="AC11" s="1">
        <v>22.247250000000001</v>
      </c>
      <c r="AD11" s="1"/>
      <c r="AE11" s="1">
        <v>0</v>
      </c>
      <c r="AF11" s="1">
        <v>25.350950000000001</v>
      </c>
      <c r="AG11" s="1">
        <v>8.9928500000000007</v>
      </c>
      <c r="AH11" s="1">
        <v>32.778750000000002</v>
      </c>
      <c r="AI11" s="1">
        <v>3.0386500000000001</v>
      </c>
      <c r="AJ11" s="1">
        <v>7.9710000000000001</v>
      </c>
      <c r="AK11" s="1">
        <v>1787.9045000000001</v>
      </c>
      <c r="AL11" s="1"/>
      <c r="AM11" s="1"/>
      <c r="AN11" s="1">
        <v>372398.19530000002</v>
      </c>
      <c r="AO11" s="1"/>
      <c r="AP11" s="1" t="s">
        <v>204</v>
      </c>
      <c r="AQ11" s="1">
        <v>0.66340179300000002</v>
      </c>
      <c r="AR11" s="3">
        <v>0.66340179300000002</v>
      </c>
      <c r="AS11" s="3"/>
      <c r="AT11" s="1">
        <v>0.37239819699999999</v>
      </c>
      <c r="AU11" s="1"/>
      <c r="AV11" s="1">
        <v>0.17306260500000001</v>
      </c>
      <c r="AW11" s="1">
        <v>147.61324999999999</v>
      </c>
      <c r="AX11" s="1">
        <v>19.627775</v>
      </c>
      <c r="AY11" s="1">
        <v>0.117055596</v>
      </c>
      <c r="AZ11" s="1" t="s">
        <v>204</v>
      </c>
      <c r="BA11" s="1" t="s">
        <v>190</v>
      </c>
      <c r="BB11" s="1">
        <v>32.778750000000002</v>
      </c>
      <c r="BC11" s="1">
        <v>0</v>
      </c>
      <c r="BD11" s="1">
        <v>138.52334999999999</v>
      </c>
      <c r="BE11" s="3">
        <v>0</v>
      </c>
      <c r="BF11" s="3" t="s">
        <v>204</v>
      </c>
      <c r="BG11" s="1">
        <v>0</v>
      </c>
      <c r="BH11" s="1"/>
      <c r="BI11" s="1"/>
      <c r="BJ11" s="2" t="s">
        <v>81</v>
      </c>
      <c r="BK11" s="1"/>
      <c r="BL11" s="1"/>
      <c r="BM11" s="1"/>
      <c r="BN11" s="3"/>
      <c r="BO11" s="3"/>
      <c r="BP11" s="3" t="s">
        <v>204</v>
      </c>
      <c r="BQ11" s="3">
        <v>0.79313958500000004</v>
      </c>
      <c r="BR11" s="1">
        <v>140.2851</v>
      </c>
      <c r="BS11" s="1">
        <v>0.80614879100000003</v>
      </c>
      <c r="BT11" s="1">
        <v>0</v>
      </c>
      <c r="BU11" s="1">
        <v>7.4423524000000005E-2</v>
      </c>
      <c r="BV11" s="1">
        <v>0.132436891</v>
      </c>
      <c r="BW11" s="1">
        <v>0</v>
      </c>
      <c r="BX11" s="1"/>
      <c r="BY11" s="1"/>
      <c r="BZ11" s="3">
        <v>0.79313958500000004</v>
      </c>
      <c r="CA11" s="3" t="s">
        <v>204</v>
      </c>
      <c r="CB11" s="3">
        <v>0</v>
      </c>
      <c r="CC11" s="1" t="s">
        <v>9</v>
      </c>
      <c r="CD11" s="1"/>
      <c r="CE11" s="2" t="s">
        <v>10</v>
      </c>
      <c r="CF11" s="1">
        <v>0</v>
      </c>
      <c r="CG11" s="1">
        <v>1</v>
      </c>
    </row>
    <row r="12" spans="1:85" x14ac:dyDescent="0.2">
      <c r="A12" s="8">
        <v>82</v>
      </c>
      <c r="B12" s="2" t="s">
        <v>9</v>
      </c>
      <c r="C12" s="1" t="s">
        <v>183</v>
      </c>
      <c r="D12" s="1" t="s">
        <v>184</v>
      </c>
      <c r="E12" s="1" t="s">
        <v>185</v>
      </c>
      <c r="F12" s="2" t="s">
        <v>186</v>
      </c>
      <c r="G12" s="1">
        <v>1075.865</v>
      </c>
      <c r="H12" s="1">
        <v>3.0144404900000001</v>
      </c>
      <c r="I12" s="1">
        <v>67.75</v>
      </c>
      <c r="J12" s="1">
        <v>1.753248457</v>
      </c>
      <c r="K12" s="2" t="s">
        <v>230</v>
      </c>
      <c r="L12" s="2" t="s">
        <v>237</v>
      </c>
      <c r="M12" s="2" t="s">
        <v>233</v>
      </c>
      <c r="N12" s="1">
        <v>1158.9549999999999</v>
      </c>
      <c r="O12" s="3">
        <v>6.2899999999999998E-2</v>
      </c>
      <c r="P12" s="1">
        <v>17.841518990000001</v>
      </c>
      <c r="Q12" s="1">
        <v>111.70625</v>
      </c>
      <c r="R12" s="1">
        <v>0</v>
      </c>
      <c r="S12" s="1">
        <v>0</v>
      </c>
      <c r="T12" s="1">
        <v>0</v>
      </c>
      <c r="U12" s="1">
        <v>17.2575</v>
      </c>
      <c r="V12" s="1">
        <v>2.6462500000000002</v>
      </c>
      <c r="W12" s="1">
        <v>29.787500000000001</v>
      </c>
      <c r="X12" s="1">
        <v>32.84375</v>
      </c>
      <c r="Y12" s="1"/>
      <c r="Z12" s="1">
        <v>0</v>
      </c>
      <c r="AA12" s="1">
        <v>3.7450000000000001</v>
      </c>
      <c r="AB12" s="1">
        <v>15.44125</v>
      </c>
      <c r="AC12" s="1">
        <v>19.675000000000001</v>
      </c>
      <c r="AD12" s="1"/>
      <c r="AE12" s="1">
        <v>0</v>
      </c>
      <c r="AF12" s="1">
        <v>45.228749999999998</v>
      </c>
      <c r="AG12" s="1">
        <v>6.3925000000000001</v>
      </c>
      <c r="AH12" s="1">
        <v>51.62</v>
      </c>
      <c r="AI12" s="1">
        <v>3.6924999999999999</v>
      </c>
      <c r="AJ12" s="1">
        <v>4.96</v>
      </c>
      <c r="AK12" s="1"/>
      <c r="AL12" s="1"/>
      <c r="AM12" s="1"/>
      <c r="AN12" s="1">
        <v>330513.39500000002</v>
      </c>
      <c r="AO12" s="1">
        <v>0</v>
      </c>
      <c r="AP12" s="1" t="s">
        <v>233</v>
      </c>
      <c r="AQ12" s="1">
        <v>0.58645755200000005</v>
      </c>
      <c r="AR12" s="3">
        <v>0.58645755200000005</v>
      </c>
      <c r="AS12" s="3"/>
      <c r="AT12" s="1">
        <v>0.33051339499999999</v>
      </c>
      <c r="AU12" s="1"/>
      <c r="AV12" s="1">
        <v>0.111705</v>
      </c>
      <c r="AW12" s="1">
        <v>593.89499999999998</v>
      </c>
      <c r="AX12" s="1">
        <v>34.5</v>
      </c>
      <c r="AY12" s="1">
        <v>6.0015286000000001E-2</v>
      </c>
      <c r="AZ12" s="1" t="s">
        <v>233</v>
      </c>
      <c r="BA12" s="1" t="s">
        <v>190</v>
      </c>
      <c r="BB12" s="1">
        <v>51.62</v>
      </c>
      <c r="BC12" s="1">
        <v>0</v>
      </c>
      <c r="BD12" s="1">
        <v>59.1875</v>
      </c>
      <c r="BE12" s="3">
        <v>0</v>
      </c>
      <c r="BF12" s="3" t="s">
        <v>233</v>
      </c>
      <c r="BG12" s="1">
        <v>0</v>
      </c>
      <c r="BH12" s="1"/>
      <c r="BI12" s="1"/>
      <c r="BJ12" s="2" t="s">
        <v>23</v>
      </c>
      <c r="BK12" s="1"/>
      <c r="BL12" s="1"/>
      <c r="BM12" s="1"/>
      <c r="BN12" s="3"/>
      <c r="BO12" s="3"/>
      <c r="BP12" s="3" t="s">
        <v>233</v>
      </c>
      <c r="BQ12" s="3">
        <v>0.52730931700000006</v>
      </c>
      <c r="BR12" s="1">
        <v>60.08625</v>
      </c>
      <c r="BS12" s="1">
        <v>0.53424128000000004</v>
      </c>
      <c r="BT12" s="1">
        <v>0</v>
      </c>
      <c r="BU12" s="1">
        <v>0.29592961899999998</v>
      </c>
      <c r="BV12" s="1">
        <v>0.176761064</v>
      </c>
      <c r="BW12" s="1">
        <v>0</v>
      </c>
      <c r="BX12" s="1">
        <v>0</v>
      </c>
      <c r="BY12" s="1">
        <v>0</v>
      </c>
      <c r="BZ12" s="3">
        <v>0.52730931700000006</v>
      </c>
      <c r="CA12" s="3" t="s">
        <v>233</v>
      </c>
      <c r="CB12" s="3">
        <v>0</v>
      </c>
      <c r="CC12" s="1" t="s">
        <v>9</v>
      </c>
      <c r="CD12" s="1"/>
      <c r="CE12" s="2" t="s">
        <v>10</v>
      </c>
      <c r="CF12" s="1">
        <v>0</v>
      </c>
      <c r="CG12" s="1">
        <v>1</v>
      </c>
    </row>
    <row r="13" spans="1:85" x14ac:dyDescent="0.2">
      <c r="A13" s="8">
        <v>61</v>
      </c>
      <c r="B13" s="2" t="s">
        <v>9</v>
      </c>
      <c r="C13" s="1" t="s">
        <v>94</v>
      </c>
      <c r="D13" s="1" t="s">
        <v>94</v>
      </c>
      <c r="E13" s="1" t="s">
        <v>2</v>
      </c>
      <c r="F13" s="2" t="s">
        <v>3</v>
      </c>
      <c r="G13" s="1">
        <v>1302.585</v>
      </c>
      <c r="H13" s="1">
        <v>3.1141573189999998</v>
      </c>
      <c r="I13" s="1">
        <v>362.8</v>
      </c>
      <c r="J13" s="1">
        <v>2.1638531159999999</v>
      </c>
      <c r="K13" s="2" t="s">
        <v>166</v>
      </c>
      <c r="L13" s="2" t="s">
        <v>171</v>
      </c>
      <c r="M13" s="2" t="s">
        <v>172</v>
      </c>
      <c r="N13" s="1">
        <v>8060.7950000000001</v>
      </c>
      <c r="O13" s="3">
        <v>1.2708999999999999</v>
      </c>
      <c r="P13" s="1">
        <v>6.2414464120000002</v>
      </c>
      <c r="Q13" s="1">
        <v>303.14</v>
      </c>
      <c r="R13" s="1">
        <v>112.36960000000001</v>
      </c>
      <c r="S13" s="1">
        <v>110.83499999999999</v>
      </c>
      <c r="T13" s="1">
        <v>34.776249999999997</v>
      </c>
      <c r="U13" s="1">
        <v>11.04335</v>
      </c>
      <c r="V13" s="1">
        <v>7.8183499999999997</v>
      </c>
      <c r="W13" s="1">
        <v>25.93665</v>
      </c>
      <c r="X13" s="1">
        <v>33.753749999999997</v>
      </c>
      <c r="Y13" s="1"/>
      <c r="Z13" s="1">
        <v>0</v>
      </c>
      <c r="AA13" s="1">
        <v>6.1421000000000001</v>
      </c>
      <c r="AB13" s="1">
        <v>20.522500000000001</v>
      </c>
      <c r="AC13" s="1">
        <v>26.665849999999999</v>
      </c>
      <c r="AD13" s="1"/>
      <c r="AE13" s="1">
        <v>0</v>
      </c>
      <c r="AF13" s="1">
        <v>46.462899999999998</v>
      </c>
      <c r="AG13" s="1">
        <v>13.956250000000001</v>
      </c>
      <c r="AH13" s="1">
        <v>60.417900000000003</v>
      </c>
      <c r="AI13" s="1">
        <v>10.6951</v>
      </c>
      <c r="AJ13" s="1">
        <v>8.7147500000000004</v>
      </c>
      <c r="AK13" s="1">
        <v>30200.766650000001</v>
      </c>
      <c r="AL13" s="1">
        <v>30200.766650000001</v>
      </c>
      <c r="AM13" s="1">
        <v>1</v>
      </c>
      <c r="AN13" s="1">
        <v>9198262.0850000009</v>
      </c>
      <c r="AO13" s="1">
        <v>1.4594499999999999</v>
      </c>
      <c r="AP13" s="1" t="s">
        <v>172</v>
      </c>
      <c r="AQ13" s="1">
        <v>0.53185134499999998</v>
      </c>
      <c r="AR13" s="3">
        <v>0.53185134499999998</v>
      </c>
      <c r="AS13" s="3">
        <v>0.52940119200000002</v>
      </c>
      <c r="AT13" s="1">
        <v>9.1982620849999996</v>
      </c>
      <c r="AU13" s="1">
        <v>30.200765000000001</v>
      </c>
      <c r="AV13" s="1">
        <v>0.30314000000000002</v>
      </c>
      <c r="AW13" s="1">
        <v>4030.3975</v>
      </c>
      <c r="AX13" s="1">
        <v>635.45000000000005</v>
      </c>
      <c r="AY13" s="1">
        <v>0.16132197200000001</v>
      </c>
      <c r="AZ13" s="1" t="s">
        <v>172</v>
      </c>
      <c r="BA13" s="1" t="s">
        <v>7</v>
      </c>
      <c r="BB13" s="1">
        <v>60.417900000000003</v>
      </c>
      <c r="BC13" s="1">
        <v>147.14585</v>
      </c>
      <c r="BD13" s="1">
        <v>242.72210000000001</v>
      </c>
      <c r="BE13" s="3">
        <v>0</v>
      </c>
      <c r="BF13" s="3" t="s">
        <v>172</v>
      </c>
      <c r="BG13" s="1">
        <v>0</v>
      </c>
      <c r="BH13" s="1"/>
      <c r="BI13" s="1"/>
      <c r="BJ13" s="2" t="s">
        <v>23</v>
      </c>
      <c r="BK13" s="1"/>
      <c r="BL13" s="1">
        <v>5.72</v>
      </c>
      <c r="BM13" s="1">
        <v>0.51400000000000001</v>
      </c>
      <c r="BN13" s="3"/>
      <c r="BO13" s="3"/>
      <c r="BP13" s="3" t="s">
        <v>172</v>
      </c>
      <c r="BQ13" s="3">
        <v>0.31487711400000001</v>
      </c>
      <c r="BR13" s="1">
        <v>95.576250000000002</v>
      </c>
      <c r="BS13" s="1">
        <v>0.31488267800000003</v>
      </c>
      <c r="BT13" s="1">
        <v>0.48583661099999997</v>
      </c>
      <c r="BU13" s="1">
        <v>0.11133686800000001</v>
      </c>
      <c r="BV13" s="1">
        <v>8.7949406999999993E-2</v>
      </c>
      <c r="BW13" s="1">
        <v>0</v>
      </c>
      <c r="BX13" s="1"/>
      <c r="BY13" s="1"/>
      <c r="BZ13" s="3">
        <v>0.80071372500000004</v>
      </c>
      <c r="CA13" s="3" t="s">
        <v>172</v>
      </c>
      <c r="CB13" s="3">
        <v>0.48583661099999997</v>
      </c>
      <c r="CC13" s="1" t="s">
        <v>9</v>
      </c>
      <c r="CD13" s="1"/>
      <c r="CE13" s="2" t="s">
        <v>10</v>
      </c>
      <c r="CF13" s="1">
        <v>0</v>
      </c>
      <c r="CG13" s="1">
        <v>1</v>
      </c>
    </row>
    <row r="17" spans="1:1" ht="15" x14ac:dyDescent="0.2">
      <c r="A17" s="50" t="s">
        <v>493</v>
      </c>
    </row>
    <row r="18" spans="1:1" x14ac:dyDescent="0.2">
      <c r="A18" s="51" t="s">
        <v>494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8" sqref="A8"/>
    </sheetView>
  </sheetViews>
  <sheetFormatPr defaultRowHeight="12.75" x14ac:dyDescent="0.2"/>
  <sheetData>
    <row r="2" spans="1:1" x14ac:dyDescent="0.2">
      <c r="A2" s="59" t="s">
        <v>504</v>
      </c>
    </row>
    <row r="4" spans="1:1" x14ac:dyDescent="0.2">
      <c r="A4" s="59" t="s">
        <v>505</v>
      </c>
    </row>
    <row r="6" spans="1:1" x14ac:dyDescent="0.2">
      <c r="A6" s="59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DHDdata</vt:lpstr>
      <vt:lpstr>sites</vt:lpstr>
      <vt:lpstr>column notes</vt:lpstr>
      <vt:lpstr>out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Wright</dc:creator>
  <cp:lastModifiedBy>Elizabeth Wenk</cp:lastModifiedBy>
  <dcterms:created xsi:type="dcterms:W3CDTF">2013-10-10T02:42:21Z</dcterms:created>
  <dcterms:modified xsi:type="dcterms:W3CDTF">2020-02-17T03:45:07Z</dcterms:modified>
</cp:coreProperties>
</file>