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Desktop\S. alba files for data archive\"/>
    </mc:Choice>
  </mc:AlternateContent>
  <bookViews>
    <workbookView xWindow="0" yWindow="0" windowWidth="20490" windowHeight="7905"/>
  </bookViews>
  <sheets>
    <sheet name="Overview" sheetId="4" r:id="rId1"/>
    <sheet name="Metadata" sheetId="3" r:id="rId2"/>
    <sheet name="Data" sheetId="1" r:id="rId3"/>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92" i="1" l="1"/>
  <c r="N93" i="1"/>
  <c r="N94" i="1"/>
  <c r="N95" i="1"/>
  <c r="N96" i="1"/>
  <c r="N97" i="1"/>
  <c r="N98" i="1"/>
  <c r="N99" i="1"/>
  <c r="N100" i="1"/>
  <c r="N101" i="1"/>
  <c r="N91" i="1"/>
  <c r="M89" i="1"/>
  <c r="M90" i="1"/>
  <c r="M91" i="1"/>
  <c r="M92" i="1"/>
  <c r="M93" i="1"/>
  <c r="M94" i="1"/>
  <c r="M95" i="1"/>
  <c r="M96" i="1"/>
  <c r="M97" i="1"/>
  <c r="M98" i="1"/>
  <c r="M99" i="1"/>
  <c r="M100" i="1"/>
  <c r="M101" i="1"/>
  <c r="M88" i="1"/>
  <c r="N74" i="1"/>
  <c r="N75" i="1"/>
  <c r="N76" i="1"/>
  <c r="N77" i="1"/>
  <c r="N78" i="1"/>
  <c r="N79" i="1"/>
  <c r="N80" i="1"/>
  <c r="N81" i="1"/>
  <c r="N82" i="1"/>
  <c r="N83" i="1"/>
  <c r="N84" i="1"/>
  <c r="N73" i="1"/>
  <c r="M73" i="1"/>
  <c r="M74" i="1"/>
  <c r="M75" i="1"/>
  <c r="M76" i="1"/>
  <c r="M77" i="1"/>
  <c r="M78" i="1"/>
  <c r="M79" i="1"/>
  <c r="M80" i="1"/>
  <c r="M81" i="1"/>
  <c r="M82" i="1"/>
  <c r="M83" i="1"/>
  <c r="M84" i="1"/>
  <c r="M72" i="1"/>
  <c r="N58" i="1"/>
  <c r="N59" i="1"/>
  <c r="N60" i="1"/>
  <c r="N61" i="1"/>
  <c r="N62" i="1"/>
  <c r="N63" i="1"/>
  <c r="N64" i="1"/>
  <c r="N65" i="1"/>
  <c r="N66" i="1"/>
  <c r="N67" i="1"/>
  <c r="N68" i="1"/>
  <c r="N69" i="1"/>
  <c r="N70" i="1"/>
  <c r="M57" i="1"/>
  <c r="M58" i="1"/>
  <c r="M59" i="1"/>
  <c r="M60" i="1"/>
  <c r="M61" i="1"/>
  <c r="M62" i="1"/>
  <c r="M63" i="1"/>
  <c r="M64" i="1"/>
  <c r="M65" i="1"/>
  <c r="M66" i="1"/>
  <c r="M67" i="1"/>
  <c r="M68" i="1"/>
  <c r="M69" i="1"/>
  <c r="M70" i="1"/>
  <c r="M56" i="1"/>
  <c r="N41" i="1"/>
  <c r="N42" i="1"/>
  <c r="N43" i="1"/>
  <c r="N44" i="1"/>
  <c r="N45" i="1"/>
  <c r="N46" i="1"/>
  <c r="N47" i="1"/>
  <c r="N48" i="1"/>
  <c r="N49" i="1"/>
  <c r="N50" i="1"/>
  <c r="N51" i="1"/>
  <c r="N52" i="1"/>
  <c r="N53" i="1"/>
  <c r="N40" i="1"/>
  <c r="M39" i="1"/>
  <c r="M40" i="1"/>
  <c r="M41" i="1"/>
  <c r="M42" i="1"/>
  <c r="M43" i="1"/>
  <c r="M44" i="1"/>
  <c r="M45" i="1"/>
  <c r="M46" i="1"/>
  <c r="M47" i="1"/>
  <c r="M48" i="1"/>
  <c r="M49" i="1"/>
  <c r="M50" i="1"/>
  <c r="M51" i="1"/>
  <c r="M52" i="1"/>
  <c r="M53" i="1"/>
  <c r="M38" i="1"/>
  <c r="N23" i="1"/>
  <c r="N24" i="1"/>
  <c r="N25" i="1"/>
  <c r="N26" i="1"/>
  <c r="N27" i="1"/>
  <c r="N28" i="1"/>
  <c r="N29" i="1"/>
  <c r="N30" i="1"/>
  <c r="N31" i="1"/>
  <c r="N32" i="1"/>
  <c r="N33" i="1"/>
  <c r="N34" i="1"/>
  <c r="N35" i="1"/>
  <c r="N36" i="1"/>
  <c r="N22" i="1"/>
  <c r="M22" i="1"/>
  <c r="M23" i="1"/>
  <c r="M24" i="1"/>
  <c r="M25" i="1"/>
  <c r="M26" i="1"/>
  <c r="M27" i="1"/>
  <c r="M28" i="1"/>
  <c r="M29" i="1"/>
  <c r="M30" i="1"/>
  <c r="M31" i="1"/>
  <c r="M32" i="1"/>
  <c r="M33" i="1"/>
  <c r="M34" i="1"/>
  <c r="M35" i="1"/>
  <c r="M36" i="1"/>
  <c r="M21" i="1"/>
  <c r="N5" i="1"/>
  <c r="N6" i="1"/>
  <c r="N7" i="1"/>
  <c r="N8" i="1"/>
  <c r="N9" i="1"/>
  <c r="N10" i="1"/>
  <c r="N11" i="1"/>
  <c r="N12" i="1"/>
  <c r="N13" i="1"/>
  <c r="N14" i="1"/>
  <c r="N15" i="1"/>
  <c r="N16" i="1"/>
  <c r="N17" i="1"/>
  <c r="N18" i="1"/>
  <c r="N4" i="1"/>
  <c r="M4" i="1"/>
  <c r="M5" i="1"/>
  <c r="M6" i="1"/>
  <c r="M7" i="1"/>
  <c r="M8" i="1"/>
  <c r="M9" i="1"/>
  <c r="M10" i="1"/>
  <c r="M11" i="1"/>
  <c r="M12" i="1"/>
  <c r="M13" i="1"/>
  <c r="M14" i="1"/>
  <c r="M15" i="1"/>
  <c r="M16" i="1"/>
  <c r="M17" i="1"/>
  <c r="M18" i="1"/>
  <c r="M3" i="1"/>
  <c r="G58" i="1"/>
  <c r="G59" i="1"/>
  <c r="G57" i="1"/>
  <c r="N57" i="1"/>
  <c r="G23" i="1"/>
  <c r="G3" i="1"/>
  <c r="G69" i="1"/>
  <c r="J33" i="1"/>
  <c r="G33" i="1"/>
  <c r="G98" i="1"/>
  <c r="J11" i="1"/>
  <c r="G11" i="1"/>
  <c r="J94" i="1"/>
  <c r="G94" i="1"/>
  <c r="J63" i="1"/>
  <c r="J62" i="1"/>
  <c r="G62" i="1"/>
  <c r="J3" i="1"/>
  <c r="J4" i="1"/>
  <c r="J5" i="1"/>
  <c r="J6" i="1"/>
  <c r="J7" i="1"/>
  <c r="J9" i="1"/>
  <c r="J10" i="1"/>
  <c r="J30" i="1"/>
  <c r="J12" i="1"/>
  <c r="J13" i="1"/>
  <c r="J14" i="1"/>
  <c r="J15" i="1"/>
  <c r="J16" i="1"/>
  <c r="J17" i="1"/>
  <c r="J18" i="1"/>
  <c r="J19" i="1"/>
  <c r="J20" i="1"/>
  <c r="J21" i="1"/>
  <c r="J22" i="1"/>
  <c r="J23" i="1"/>
  <c r="J24" i="1"/>
  <c r="J25" i="1"/>
  <c r="J26" i="1"/>
  <c r="J28" i="1"/>
  <c r="J29" i="1"/>
  <c r="J31" i="1"/>
  <c r="J32" i="1"/>
  <c r="J50" i="1"/>
  <c r="J34" i="1"/>
  <c r="J35" i="1"/>
  <c r="J36" i="1"/>
  <c r="J37" i="1"/>
  <c r="J38" i="1"/>
  <c r="J39" i="1"/>
  <c r="J40" i="1"/>
  <c r="J41" i="1"/>
  <c r="J42" i="1"/>
  <c r="J43" i="1"/>
  <c r="J44" i="1"/>
  <c r="J45" i="1"/>
  <c r="J46" i="1"/>
  <c r="J47" i="1"/>
  <c r="J48" i="1"/>
  <c r="J49" i="1"/>
  <c r="J51" i="1"/>
  <c r="J52" i="1"/>
  <c r="J53" i="1"/>
  <c r="J54" i="1"/>
  <c r="J55" i="1"/>
  <c r="J56" i="1"/>
  <c r="J57" i="1"/>
  <c r="J58" i="1"/>
  <c r="J59" i="1"/>
  <c r="J60" i="1"/>
  <c r="J61" i="1"/>
  <c r="J8" i="1"/>
  <c r="J64" i="1"/>
  <c r="J65" i="1"/>
  <c r="J66" i="1"/>
  <c r="J67" i="1"/>
  <c r="J68" i="1"/>
  <c r="J69" i="1"/>
  <c r="J70" i="1"/>
  <c r="J71" i="1"/>
  <c r="J72" i="1"/>
  <c r="J73" i="1"/>
  <c r="J74" i="1"/>
  <c r="J75" i="1"/>
  <c r="J76" i="1"/>
  <c r="J27" i="1"/>
  <c r="J77" i="1"/>
  <c r="J78" i="1"/>
  <c r="J79" i="1"/>
  <c r="J80" i="1"/>
  <c r="J81" i="1"/>
  <c r="J82" i="1"/>
  <c r="J83" i="1"/>
  <c r="J84" i="1"/>
  <c r="J85" i="1"/>
  <c r="J86" i="1"/>
  <c r="J87" i="1"/>
  <c r="J88" i="1"/>
  <c r="J89" i="1"/>
  <c r="J90" i="1"/>
  <c r="J91" i="1"/>
  <c r="J92" i="1"/>
  <c r="J93" i="1"/>
  <c r="J95" i="1"/>
  <c r="J96" i="1"/>
  <c r="J97" i="1"/>
  <c r="J98" i="1"/>
  <c r="J99" i="1"/>
  <c r="J100" i="1"/>
  <c r="J101" i="1"/>
  <c r="J102" i="1"/>
  <c r="J103" i="1"/>
  <c r="G4" i="1"/>
  <c r="G5" i="1"/>
  <c r="G6" i="1"/>
  <c r="G7" i="1"/>
  <c r="G9" i="1"/>
  <c r="G10" i="1"/>
  <c r="G30" i="1"/>
  <c r="G12" i="1"/>
  <c r="G13" i="1"/>
  <c r="G14" i="1"/>
  <c r="G15" i="1"/>
  <c r="G16" i="1"/>
  <c r="G17" i="1"/>
  <c r="G18" i="1"/>
  <c r="G19" i="1"/>
  <c r="G20" i="1"/>
  <c r="G21" i="1"/>
  <c r="G22" i="1"/>
  <c r="G24" i="1"/>
  <c r="G25" i="1"/>
  <c r="G26" i="1"/>
  <c r="G28" i="1"/>
  <c r="G29" i="1"/>
  <c r="G31" i="1"/>
  <c r="G32" i="1"/>
  <c r="G50" i="1"/>
  <c r="G34" i="1"/>
  <c r="G35" i="1"/>
  <c r="G36" i="1"/>
  <c r="G37" i="1"/>
  <c r="G38" i="1"/>
  <c r="G39" i="1"/>
  <c r="G40" i="1"/>
  <c r="G41" i="1"/>
  <c r="G42" i="1"/>
  <c r="G43" i="1"/>
  <c r="G44" i="1"/>
  <c r="G45" i="1"/>
  <c r="G46" i="1"/>
  <c r="G47" i="1"/>
  <c r="G48" i="1"/>
  <c r="G49" i="1"/>
  <c r="G51" i="1"/>
  <c r="G52" i="1"/>
  <c r="G53" i="1"/>
  <c r="G54" i="1"/>
  <c r="G55" i="1"/>
  <c r="G56" i="1"/>
  <c r="G60" i="1"/>
  <c r="G61" i="1"/>
  <c r="G8" i="1"/>
  <c r="G63" i="1"/>
  <c r="G64" i="1"/>
  <c r="G65" i="1"/>
  <c r="G66" i="1"/>
  <c r="G67" i="1"/>
  <c r="G68" i="1"/>
  <c r="G70" i="1"/>
  <c r="G71" i="1"/>
  <c r="G72" i="1"/>
  <c r="G73" i="1"/>
  <c r="G74" i="1"/>
  <c r="G75" i="1"/>
  <c r="G76" i="1"/>
  <c r="G27" i="1"/>
  <c r="G77" i="1"/>
  <c r="G78" i="1"/>
  <c r="G79" i="1"/>
  <c r="G80" i="1"/>
  <c r="G81" i="1"/>
  <c r="G82" i="1"/>
  <c r="G83" i="1"/>
  <c r="G84" i="1"/>
  <c r="G85" i="1"/>
  <c r="G86" i="1"/>
  <c r="G87" i="1"/>
  <c r="G88" i="1"/>
  <c r="G89" i="1"/>
  <c r="G90" i="1"/>
  <c r="G91" i="1"/>
  <c r="G92" i="1"/>
  <c r="G93" i="1"/>
  <c r="G95" i="1"/>
  <c r="G96" i="1"/>
  <c r="G97" i="1"/>
  <c r="G99" i="1"/>
  <c r="G100" i="1"/>
  <c r="G101" i="1"/>
  <c r="G102" i="1"/>
  <c r="G103" i="1"/>
  <c r="J2" i="1"/>
  <c r="G2" i="1"/>
</calcChain>
</file>

<file path=xl/sharedStrings.xml><?xml version="1.0" encoding="utf-8"?>
<sst xmlns="http://schemas.openxmlformats.org/spreadsheetml/2006/main" count="263" uniqueCount="74">
  <si>
    <t>Date</t>
  </si>
  <si>
    <t>Pi</t>
  </si>
  <si>
    <t>Pf</t>
  </si>
  <si>
    <t>Species</t>
  </si>
  <si>
    <t>Rep</t>
  </si>
  <si>
    <t>S. alba</t>
  </si>
  <si>
    <t>∆ Pressure</t>
  </si>
  <si>
    <t>ψ1</t>
  </si>
  <si>
    <t>ψ2</t>
  </si>
  <si>
    <t>ψ Average</t>
  </si>
  <si>
    <t>Timei</t>
  </si>
  <si>
    <t>Loggerfile</t>
  </si>
  <si>
    <t>Logger65</t>
  </si>
  <si>
    <t>Logger66</t>
  </si>
  <si>
    <t>Logger67</t>
  </si>
  <si>
    <t>Vacuum volume (mL)</t>
  </si>
  <si>
    <t>PAD1</t>
  </si>
  <si>
    <t>PAD2</t>
  </si>
  <si>
    <t>Title</t>
  </si>
  <si>
    <t xml:space="preserve">“Dry season enhancement of leaf capacitance buffers exposure to critical stem water potentials.” </t>
  </si>
  <si>
    <t>Abstract</t>
  </si>
  <si>
    <t>Data author</t>
  </si>
  <si>
    <t>Manuscript authors</t>
  </si>
  <si>
    <t>Group Leader</t>
  </si>
  <si>
    <t>Marilyn C. Ball</t>
  </si>
  <si>
    <t>Grant  details</t>
  </si>
  <si>
    <t>Australian Research Council Discovery Grant DP180102969 awarded to Marilyn C. Ball., Lawren Sack and Maurizio Mencuccini</t>
  </si>
  <si>
    <t>Collected in early dry season (13-25 August 2018) and late dry season (13-25 November 2018)</t>
  </si>
  <si>
    <t xml:space="preserve">Location </t>
  </si>
  <si>
    <t>Methods</t>
  </si>
  <si>
    <t>See read me</t>
  </si>
  <si>
    <t>Data Header</t>
  </si>
  <si>
    <t>Explanation</t>
  </si>
  <si>
    <t>Units</t>
  </si>
  <si>
    <t>-</t>
  </si>
  <si>
    <t>MPa</t>
  </si>
  <si>
    <t>species</t>
  </si>
  <si>
    <t>Replicate branch</t>
  </si>
  <si>
    <t>Date of measurement</t>
  </si>
  <si>
    <t>Time of measurement</t>
  </si>
  <si>
    <t>Initial pressure</t>
  </si>
  <si>
    <t>Final pressure (after 150 seconds)</t>
  </si>
  <si>
    <t>Change in pressure</t>
  </si>
  <si>
    <t>Water potential measurement 1</t>
  </si>
  <si>
    <t xml:space="preserve">Water potential measurement 2 </t>
  </si>
  <si>
    <t>Water potential average for whole shoot</t>
  </si>
  <si>
    <t>Percent Air Discharge from initial measurment</t>
  </si>
  <si>
    <t>Percent air discharged calculated from 1st plateau</t>
  </si>
  <si>
    <t>Volume of the vacuum reservoir</t>
  </si>
  <si>
    <t xml:space="preserve">Logger file containing raw data. </t>
  </si>
  <si>
    <t>kPa</t>
  </si>
  <si>
    <t>KPa</t>
  </si>
  <si>
    <t>mL</t>
  </si>
  <si>
    <t>%</t>
  </si>
  <si>
    <r>
      <t xml:space="preserve">Changing global climate portends perturbed seasonal precipitation regimes and increases in night-time temperatures. An integrated understanding of how plants acclimate to these seasonal drought conditions has never been more important as regional-scale vegetation dieback is predicted to increase when drought conditions are exacerbated. The potential for seasonal coordination of suites of traits that enable dehydration tolerance or delay in a given species remain poorly resolved. We surveyed early dry season leaf and stem water-use traits and gas exchange with respect to drought tolerance in the mangrove, </t>
    </r>
    <r>
      <rPr>
        <i/>
        <sz val="11"/>
        <color theme="1"/>
        <rFont val="Calibri Light"/>
        <family val="2"/>
      </rPr>
      <t>Sonneratia alba</t>
    </r>
    <r>
      <rPr>
        <sz val="11"/>
        <color theme="1"/>
        <rFont val="Calibri Light"/>
        <family val="2"/>
      </rPr>
      <t>, growing in a relatively constant salinity, then took advantage of a naturally occurring heat wave in the late dry season, to assess dry season acclimation of these traits. We found that increased leaf hydraulic capacitance above leaf turgor loss point (π</t>
    </r>
    <r>
      <rPr>
        <vertAlign val="subscript"/>
        <sz val="11"/>
        <color theme="1"/>
        <rFont val="Calibri Light"/>
        <family val="2"/>
      </rPr>
      <t>TLP</t>
    </r>
    <r>
      <rPr>
        <sz val="11"/>
        <color theme="1"/>
        <rFont val="Calibri Light"/>
        <family val="2"/>
      </rPr>
      <t>) enabled rapid transpiration required to sustain assimilation rates under morning conditions, while increased leaf capacitance below π</t>
    </r>
    <r>
      <rPr>
        <vertAlign val="subscript"/>
        <sz val="11"/>
        <color theme="1"/>
        <rFont val="Calibri Light"/>
        <family val="2"/>
      </rPr>
      <t>TLP</t>
    </r>
    <r>
      <rPr>
        <sz val="11"/>
        <color theme="1"/>
        <rFont val="Calibri Light"/>
        <family val="2"/>
      </rPr>
      <t xml:space="preserve"> buffered against excursions in stem water potentials to critically low levels. Our results highlight the functional contributions of leaf capacitance in the mitigation of the twin risks of hydraulic failure and carbon starvation during drought, as well as underscoring the importance of the capacity for acclimation of leaf traits in determining drought tolerance.</t>
    </r>
  </si>
  <si>
    <t xml:space="preserve">Callum James Bryant, Australian National University, callum.bryant@anu.edu.au; </t>
  </si>
  <si>
    <t>Marilyn C. Ball, Australian National University, marilyn.ball@anu.edu.au</t>
  </si>
  <si>
    <r>
      <t>Callum J. Bryant, Tomas Fuenzalida, Nigel Brothers, Maurizio Mencuccini, Lawren Sack, Oliver Binks,</t>
    </r>
    <r>
      <rPr>
        <vertAlign val="superscript"/>
        <sz val="11"/>
        <color theme="1"/>
        <rFont val="Calibri Light"/>
        <family val="2"/>
      </rPr>
      <t xml:space="preserve"> </t>
    </r>
    <r>
      <rPr>
        <sz val="11"/>
        <color theme="1"/>
        <rFont val="Calibri Light"/>
        <family val="2"/>
      </rPr>
      <t>Marilyn C. Ball</t>
    </r>
  </si>
  <si>
    <r>
      <t xml:space="preserve">Branches and leaves were collected from a stand of </t>
    </r>
    <r>
      <rPr>
        <i/>
        <sz val="11"/>
        <color theme="1"/>
        <rFont val="Calibri Light"/>
        <family val="2"/>
      </rPr>
      <t>Sonneratia alba</t>
    </r>
    <r>
      <rPr>
        <sz val="11"/>
        <color theme="1"/>
        <rFont val="Calibri Light"/>
        <family val="2"/>
      </rPr>
      <t xml:space="preserve"> trees growing naturally along the Daintree River, Daintree National Park, Far North Queensland (16°17'24.8"S 145°24'36.8"E). </t>
    </r>
  </si>
  <si>
    <t>Contents</t>
  </si>
  <si>
    <t>1 -  Raw pressure-volume curve data.xlsx</t>
  </si>
  <si>
    <t>2 - Summary of PV curved derived values for each leaf measured.xlsx</t>
  </si>
  <si>
    <t>3 - Gmin calculation sheet for each leaf rep.xlsx</t>
  </si>
  <si>
    <t>4 - Summary of gmin values per leaf rep.xlsx</t>
  </si>
  <si>
    <t>5 - Shoot PV Curves raw and calculation sheet.xlsx</t>
  </si>
  <si>
    <t>6 - Average shoot water release curves.xlsx</t>
  </si>
  <si>
    <t>7 - Data for plotting mean shoot water release curves.xlsx</t>
  </si>
  <si>
    <t xml:space="preserve">8 - Leaf RWC at stem P50 calculations.xlsx </t>
  </si>
  <si>
    <t>9 - Instantaneous hydraulic capacitance calculations.xlsx</t>
  </si>
  <si>
    <t>10 - Kestrel data hourly T and VPD averages by day to create seasonal averages.xlsx</t>
  </si>
  <si>
    <t>11 - Diurnal gas exchange and hydraulic conductance.xlsx</t>
  </si>
  <si>
    <t>12 - Pneumatic hydraulic vulnerability curves.xlsx</t>
  </si>
  <si>
    <t xml:space="preserve">13 - Kleaf vulnerability curve RKM method.xlsx </t>
  </si>
  <si>
    <t>Read me.docx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</si>
</sst>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b/>
      <sz val="11"/>
      <color theme="1"/>
      <name val="Calibri"/>
      <family val="2"/>
    </font>
    <font>
      <sz val="11"/>
      <color theme="1"/>
      <name val="Calibri"/>
      <family val="2"/>
      <scheme val="minor"/>
    </font>
    <font>
      <sz val="11"/>
      <color theme="1"/>
      <name val="Calibri Light"/>
      <family val="2"/>
    </font>
    <font>
      <sz val="11"/>
      <color theme="1"/>
      <name val="Calibri Light"/>
      <family val="2"/>
      <scheme val="major"/>
    </font>
    <font>
      <vertAlign val="superscript"/>
      <sz val="11"/>
      <color theme="1"/>
      <name val="Calibri Light"/>
      <family val="2"/>
    </font>
    <font>
      <b/>
      <sz val="12"/>
      <color theme="1"/>
      <name val="Calibri"/>
      <family val="2"/>
      <scheme val="minor"/>
    </font>
    <font>
      <sz val="11"/>
      <color theme="5"/>
      <name val="Calibri"/>
      <family val="2"/>
      <scheme val="minor"/>
    </font>
    <font>
      <i/>
      <sz val="11"/>
      <color theme="1"/>
      <name val="Calibri Light"/>
      <family val="2"/>
    </font>
    <font>
      <vertAlign val="subscript"/>
      <sz val="11"/>
      <color theme="1"/>
      <name val="Calibri Light"/>
      <family val="2"/>
    </font>
    <font>
      <sz val="10"/>
      <color rgb="FF000000"/>
      <name val="Calibri Light"/>
      <family val="2"/>
    </font>
  </fonts>
  <fills count="6">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5" fillId="0" borderId="0"/>
  </cellStyleXfs>
  <cellXfs count="36">
    <xf numFmtId="0" fontId="0" fillId="0" borderId="0" xfId="0"/>
    <xf numFmtId="0" fontId="2" fillId="0" borderId="0" xfId="0" applyFont="1"/>
    <xf numFmtId="0" fontId="3" fillId="0" borderId="0" xfId="0" applyFont="1"/>
    <xf numFmtId="0" fontId="4" fillId="0" borderId="0" xfId="0" applyFont="1"/>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21" fontId="0" fillId="0" borderId="0" xfId="0" applyNumberFormat="1"/>
    <xf numFmtId="0" fontId="1" fillId="3" borderId="0" xfId="0" applyFont="1" applyFill="1"/>
    <xf numFmtId="14" fontId="1" fillId="0" borderId="0" xfId="0" applyNumberFormat="1" applyFont="1"/>
    <xf numFmtId="21" fontId="1" fillId="0" borderId="0" xfId="0" applyNumberFormat="1" applyFont="1"/>
    <xf numFmtId="46" fontId="0" fillId="0" borderId="0" xfId="0" applyNumberFormat="1"/>
    <xf numFmtId="20" fontId="0" fillId="0" borderId="0" xfId="0" applyNumberFormat="1"/>
    <xf numFmtId="14" fontId="0" fillId="0" borderId="0" xfId="0" applyNumberFormat="1"/>
    <xf numFmtId="14" fontId="0" fillId="0" borderId="0" xfId="0" applyNumberFormat="1" applyFont="1"/>
    <xf numFmtId="164" fontId="0" fillId="0" borderId="0" xfId="0" applyNumberFormat="1"/>
    <xf numFmtId="0" fontId="5" fillId="0" borderId="0" xfId="1"/>
    <xf numFmtId="0" fontId="9" fillId="0" borderId="0" xfId="1" applyFont="1"/>
    <xf numFmtId="0" fontId="0" fillId="0" borderId="0" xfId="1" applyFont="1"/>
    <xf numFmtId="0" fontId="0" fillId="0" borderId="0" xfId="1" applyFont="1" applyAlignment="1">
      <alignment vertical="top" wrapText="1"/>
    </xf>
    <xf numFmtId="0" fontId="0" fillId="0" borderId="0" xfId="1" applyFont="1" applyAlignment="1">
      <alignment horizontal="left" vertical="top" wrapText="1"/>
    </xf>
    <xf numFmtId="0" fontId="0" fillId="0" borderId="0" xfId="1" applyFont="1" applyAlignment="1">
      <alignment horizontal="left"/>
    </xf>
    <xf numFmtId="0" fontId="0" fillId="0" borderId="0" xfId="0" applyFont="1"/>
    <xf numFmtId="0" fontId="10" fillId="0" borderId="0" xfId="0" applyFont="1"/>
    <xf numFmtId="0" fontId="0" fillId="0" borderId="0" xfId="1" applyFont="1" applyAlignment="1">
      <alignment vertical="top"/>
    </xf>
    <xf numFmtId="0" fontId="0" fillId="0" borderId="0" xfId="0" applyAlignment="1">
      <alignment horizontal="right"/>
    </xf>
    <xf numFmtId="0" fontId="6" fillId="0" borderId="0" xfId="0" applyFont="1"/>
    <xf numFmtId="0" fontId="7" fillId="0" borderId="0" xfId="0" applyFont="1" applyAlignment="1">
      <alignment horizontal="right" vertical="top"/>
    </xf>
    <xf numFmtId="0" fontId="6" fillId="0" borderId="0" xfId="0" applyFont="1" applyAlignment="1">
      <alignment vertical="top" wrapText="1"/>
    </xf>
    <xf numFmtId="0" fontId="6" fillId="0" borderId="0" xfId="0" applyFont="1" applyAlignment="1">
      <alignment vertical="top"/>
    </xf>
    <xf numFmtId="0" fontId="6" fillId="0" borderId="0" xfId="0" applyFont="1" applyAlignment="1">
      <alignment vertical="center"/>
    </xf>
    <xf numFmtId="0" fontId="6" fillId="0" borderId="0" xfId="0" applyFont="1" applyAlignment="1">
      <alignment horizontal="left" wrapText="1"/>
    </xf>
    <xf numFmtId="0" fontId="13" fillId="0" borderId="0" xfId="0" applyFont="1" applyAlignment="1">
      <alignment horizontal="justify" vertical="center"/>
    </xf>
    <xf numFmtId="0" fontId="13" fillId="0" borderId="0" xfId="0" applyFo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Data!$J$2:$J$18</c:f>
              <c:numCache>
                <c:formatCode>General</c:formatCode>
                <c:ptCount val="17"/>
                <c:pt idx="0">
                  <c:v>0.30449999999999999</c:v>
                </c:pt>
                <c:pt idx="1">
                  <c:v>0.85</c:v>
                </c:pt>
                <c:pt idx="2">
                  <c:v>1.8199999999999998</c:v>
                </c:pt>
                <c:pt idx="3">
                  <c:v>2.2915000000000001</c:v>
                </c:pt>
                <c:pt idx="4">
                  <c:v>2.6265000000000001</c:v>
                </c:pt>
                <c:pt idx="5">
                  <c:v>2.8235000000000001</c:v>
                </c:pt>
                <c:pt idx="6">
                  <c:v>3.1310000000000002</c:v>
                </c:pt>
                <c:pt idx="7">
                  <c:v>3.5745</c:v>
                </c:pt>
                <c:pt idx="8">
                  <c:v>4.0045000000000002</c:v>
                </c:pt>
                <c:pt idx="9">
                  <c:v>4.3629999999999995</c:v>
                </c:pt>
                <c:pt idx="10">
                  <c:v>4.6095000000000006</c:v>
                </c:pt>
                <c:pt idx="11">
                  <c:v>5.23</c:v>
                </c:pt>
                <c:pt idx="12">
                  <c:v>6.2744999999999997</c:v>
                </c:pt>
                <c:pt idx="13">
                  <c:v>6.9745000000000008</c:v>
                </c:pt>
                <c:pt idx="14">
                  <c:v>7.9465000000000003</c:v>
                </c:pt>
                <c:pt idx="15">
                  <c:v>9.1209999999999987</c:v>
                </c:pt>
                <c:pt idx="16">
                  <c:v>9.6739999999999995</c:v>
                </c:pt>
              </c:numCache>
            </c:numRef>
          </c:xVal>
          <c:yVal>
            <c:numRef>
              <c:f>Data!$G$2:$G$18</c:f>
              <c:numCache>
                <c:formatCode>General</c:formatCode>
                <c:ptCount val="17"/>
                <c:pt idx="0">
                  <c:v>2.9841009999999955</c:v>
                </c:pt>
                <c:pt idx="1">
                  <c:v>7.1205099999999959</c:v>
                </c:pt>
                <c:pt idx="2">
                  <c:v>9.8483086000000029</c:v>
                </c:pt>
                <c:pt idx="3">
                  <c:v>9.8587035999999983</c:v>
                </c:pt>
                <c:pt idx="4">
                  <c:v>10.295124100000002</c:v>
                </c:pt>
                <c:pt idx="5">
                  <c:v>9.9885943999999967</c:v>
                </c:pt>
                <c:pt idx="6">
                  <c:v>10.274345400000001</c:v>
                </c:pt>
                <c:pt idx="7">
                  <c:v>10.786118199999997</c:v>
                </c:pt>
                <c:pt idx="8">
                  <c:v>10.718574500000003</c:v>
                </c:pt>
                <c:pt idx="9">
                  <c:v>14.410060999999992</c:v>
                </c:pt>
                <c:pt idx="10">
                  <c:v>15.714164800000006</c:v>
                </c:pt>
                <c:pt idx="11">
                  <c:v>26.999999999999993</c:v>
                </c:pt>
                <c:pt idx="12">
                  <c:v>30.007332000000005</c:v>
                </c:pt>
                <c:pt idx="13">
                  <c:v>31.139984500000004</c:v>
                </c:pt>
                <c:pt idx="14">
                  <c:v>31.740394599999995</c:v>
                </c:pt>
                <c:pt idx="15">
                  <c:v>35.400390600000001</c:v>
                </c:pt>
                <c:pt idx="16">
                  <c:v>38.476186999999996</c:v>
                </c:pt>
              </c:numCache>
            </c:numRef>
          </c:yVal>
          <c:smooth val="0"/>
        </c:ser>
        <c:dLbls>
          <c:showLegendKey val="0"/>
          <c:showVal val="0"/>
          <c:showCatName val="0"/>
          <c:showSerName val="0"/>
          <c:showPercent val="0"/>
          <c:showBubbleSize val="0"/>
        </c:dLbls>
        <c:axId val="435560944"/>
        <c:axId val="435562904"/>
      </c:scatterChart>
      <c:valAx>
        <c:axId val="435560944"/>
        <c:scaling>
          <c:orientation val="minMax"/>
          <c:max val="1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WP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62904"/>
        <c:crosses val="autoZero"/>
        <c:crossBetween val="midCat"/>
      </c:valAx>
      <c:valAx>
        <c:axId val="435562904"/>
        <c:scaling>
          <c:orientation val="minMax"/>
          <c:max val="37.5"/>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000" b="1" i="0" u="none" strike="noStrike" baseline="0">
                    <a:effectLst/>
                  </a:rPr>
                  <a:t>∆ Pressure</a:t>
                </a:r>
                <a:r>
                  <a:rPr lang="en-AU" sz="1000" b="0" i="0" u="none" strike="noStrike" baseline="0"/>
                  <a:t> </a:t>
                </a:r>
                <a:endParaRPr lang="en-AU"/>
              </a:p>
            </c:rich>
          </c:tx>
          <c:layout>
            <c:manualLayout>
              <c:xMode val="edge"/>
              <c:yMode val="edge"/>
              <c:x val="2.2340698287550295E-2"/>
              <c:y val="0.3641782292485920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609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Rep2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Data!$J$21:$J$36</c:f>
              <c:numCache>
                <c:formatCode>General</c:formatCode>
                <c:ptCount val="16"/>
                <c:pt idx="0">
                  <c:v>0.32750000000000001</c:v>
                </c:pt>
                <c:pt idx="1">
                  <c:v>1.1295000000000002</c:v>
                </c:pt>
                <c:pt idx="2">
                  <c:v>2.2015000000000002</c:v>
                </c:pt>
                <c:pt idx="3">
                  <c:v>2.6230000000000002</c:v>
                </c:pt>
                <c:pt idx="4">
                  <c:v>2.8460000000000001</c:v>
                </c:pt>
                <c:pt idx="5">
                  <c:v>3.3975</c:v>
                </c:pt>
                <c:pt idx="6">
                  <c:v>3.7805</c:v>
                </c:pt>
                <c:pt idx="7">
                  <c:v>4.0745000000000005</c:v>
                </c:pt>
                <c:pt idx="8">
                  <c:v>4.3795500000000001</c:v>
                </c:pt>
                <c:pt idx="9">
                  <c:v>5.0860000000000003</c:v>
                </c:pt>
                <c:pt idx="10">
                  <c:v>5.3810000000000002</c:v>
                </c:pt>
                <c:pt idx="11">
                  <c:v>6.1609999999999996</c:v>
                </c:pt>
                <c:pt idx="12">
                  <c:v>7.1639999999999997</c:v>
                </c:pt>
                <c:pt idx="13">
                  <c:v>7.556</c:v>
                </c:pt>
                <c:pt idx="14">
                  <c:v>8.0425000000000004</c:v>
                </c:pt>
                <c:pt idx="15">
                  <c:v>10.088999999999999</c:v>
                </c:pt>
              </c:numCache>
            </c:numRef>
          </c:xVal>
          <c:yVal>
            <c:numRef>
              <c:f>Data!$G$21:$G$36</c:f>
              <c:numCache>
                <c:formatCode>General</c:formatCode>
                <c:ptCount val="16"/>
                <c:pt idx="0">
                  <c:v>5.743700000000004</c:v>
                </c:pt>
                <c:pt idx="1">
                  <c:v>9.5755040000000022</c:v>
                </c:pt>
                <c:pt idx="2">
                  <c:v>9.7369156000000032</c:v>
                </c:pt>
                <c:pt idx="3">
                  <c:v>10.645835899999994</c:v>
                </c:pt>
                <c:pt idx="4">
                  <c:v>10.365279899999997</c:v>
                </c:pt>
                <c:pt idx="5">
                  <c:v>10.263958799999997</c:v>
                </c:pt>
                <c:pt idx="6">
                  <c:v>9.3886567000000056</c:v>
                </c:pt>
                <c:pt idx="7">
                  <c:v>11.5472793</c:v>
                </c:pt>
                <c:pt idx="8">
                  <c:v>12.11879350000001</c:v>
                </c:pt>
                <c:pt idx="9">
                  <c:v>12.903327900000001</c:v>
                </c:pt>
                <c:pt idx="10">
                  <c:v>13.703460700000001</c:v>
                </c:pt>
                <c:pt idx="11">
                  <c:v>22.673702300000009</c:v>
                </c:pt>
                <c:pt idx="12">
                  <c:v>24.071331000000001</c:v>
                </c:pt>
                <c:pt idx="13">
                  <c:v>24.824695599999998</c:v>
                </c:pt>
                <c:pt idx="14">
                  <c:v>27.448493999999997</c:v>
                </c:pt>
                <c:pt idx="15">
                  <c:v>28.986283699999994</c:v>
                </c:pt>
              </c:numCache>
            </c:numRef>
          </c:yVal>
          <c:smooth val="0"/>
        </c:ser>
        <c:dLbls>
          <c:showLegendKey val="0"/>
          <c:showVal val="0"/>
          <c:showCatName val="0"/>
          <c:showSerName val="0"/>
          <c:showPercent val="0"/>
          <c:showBubbleSize val="0"/>
        </c:dLbls>
        <c:axId val="435563688"/>
        <c:axId val="435566824"/>
      </c:scatterChart>
      <c:valAx>
        <c:axId val="435563688"/>
        <c:scaling>
          <c:orientation val="minMax"/>
          <c:max val="1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WP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66824"/>
        <c:crosses val="autoZero"/>
        <c:crossBetween val="midCat"/>
      </c:valAx>
      <c:valAx>
        <c:axId val="435566824"/>
        <c:scaling>
          <c:orientation val="minMax"/>
          <c:max val="35"/>
          <c:min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000" b="1" i="0" u="none" strike="noStrike" baseline="0">
                    <a:effectLst/>
                  </a:rPr>
                  <a:t>∆ Pressure</a:t>
                </a:r>
                <a:r>
                  <a:rPr lang="en-AU" sz="1000" b="0" i="0" u="none" strike="noStrike" baseline="0"/>
                  <a:t> </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636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Rep3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Data!$J$38:$J$53</c:f>
              <c:numCache>
                <c:formatCode>General</c:formatCode>
                <c:ptCount val="16"/>
                <c:pt idx="0">
                  <c:v>0.28349999999999997</c:v>
                </c:pt>
                <c:pt idx="1">
                  <c:v>0.87850000000000006</c:v>
                </c:pt>
                <c:pt idx="2">
                  <c:v>1.31</c:v>
                </c:pt>
                <c:pt idx="3">
                  <c:v>2.0180000000000002</c:v>
                </c:pt>
                <c:pt idx="4">
                  <c:v>2.3420000000000001</c:v>
                </c:pt>
                <c:pt idx="5">
                  <c:v>2.9769999999999999</c:v>
                </c:pt>
                <c:pt idx="6">
                  <c:v>3.0934999999999997</c:v>
                </c:pt>
                <c:pt idx="7">
                  <c:v>3.6560000000000001</c:v>
                </c:pt>
                <c:pt idx="8">
                  <c:v>4.1863999999999999</c:v>
                </c:pt>
                <c:pt idx="9">
                  <c:v>4.4729999999999999</c:v>
                </c:pt>
                <c:pt idx="10">
                  <c:v>4.7789999999999999</c:v>
                </c:pt>
                <c:pt idx="11">
                  <c:v>6.0670000000000002</c:v>
                </c:pt>
                <c:pt idx="12">
                  <c:v>6.2475000000000005</c:v>
                </c:pt>
                <c:pt idx="13">
                  <c:v>6.7270000000000003</c:v>
                </c:pt>
                <c:pt idx="14">
                  <c:v>8.2519999999999989</c:v>
                </c:pt>
                <c:pt idx="15">
                  <c:v>10</c:v>
                </c:pt>
              </c:numCache>
            </c:numRef>
          </c:xVal>
          <c:yVal>
            <c:numRef>
              <c:f>Data!$G$38:$G$53</c:f>
              <c:numCache>
                <c:formatCode>General</c:formatCode>
                <c:ptCount val="16"/>
                <c:pt idx="0">
                  <c:v>5.4787999999999997</c:v>
                </c:pt>
                <c:pt idx="1">
                  <c:v>9.5651473999999936</c:v>
                </c:pt>
                <c:pt idx="2">
                  <c:v>12.744861600000007</c:v>
                </c:pt>
                <c:pt idx="3">
                  <c:v>13.825561499999999</c:v>
                </c:pt>
                <c:pt idx="4">
                  <c:v>13.482647</c:v>
                </c:pt>
                <c:pt idx="5">
                  <c:v>13.376150299999992</c:v>
                </c:pt>
                <c:pt idx="6">
                  <c:v>13.262216000000002</c:v>
                </c:pt>
                <c:pt idx="7">
                  <c:v>13.074787800000003</c:v>
                </c:pt>
                <c:pt idx="8">
                  <c:v>13.609943399999992</c:v>
                </c:pt>
                <c:pt idx="9">
                  <c:v>13.29829977</c:v>
                </c:pt>
                <c:pt idx="10">
                  <c:v>13.370941199999997</c:v>
                </c:pt>
                <c:pt idx="11">
                  <c:v>25.739132199999993</c:v>
                </c:pt>
                <c:pt idx="12">
                  <c:v>28.004417599999996</c:v>
                </c:pt>
                <c:pt idx="13">
                  <c:v>27.843353300000004</c:v>
                </c:pt>
                <c:pt idx="14">
                  <c:v>31.030862000000006</c:v>
                </c:pt>
                <c:pt idx="15">
                  <c:v>32.544123999999996</c:v>
                </c:pt>
              </c:numCache>
            </c:numRef>
          </c:yVal>
          <c:smooth val="0"/>
        </c:ser>
        <c:dLbls>
          <c:showLegendKey val="0"/>
          <c:showVal val="0"/>
          <c:showCatName val="0"/>
          <c:showSerName val="0"/>
          <c:showPercent val="0"/>
          <c:showBubbleSize val="0"/>
        </c:dLbls>
        <c:axId val="435564472"/>
        <c:axId val="435560552"/>
      </c:scatterChart>
      <c:valAx>
        <c:axId val="435564472"/>
        <c:scaling>
          <c:orientation val="minMax"/>
          <c:max val="1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WP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60552"/>
        <c:crosses val="autoZero"/>
        <c:crossBetween val="midCat"/>
      </c:valAx>
      <c:valAx>
        <c:axId val="435560552"/>
        <c:scaling>
          <c:orientation val="minMax"/>
          <c:max val="35"/>
          <c:min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000" b="1" i="0" u="none" strike="noStrike" baseline="0">
                    <a:effectLst/>
                  </a:rPr>
                  <a:t>∆ Pressure</a:t>
                </a:r>
                <a:r>
                  <a:rPr lang="en-AU" sz="1000" b="0" i="0" u="none" strike="noStrike" baseline="0"/>
                  <a:t> </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64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Rep4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32073510997033"/>
          <c:y val="0.1797695646001756"/>
          <c:w val="0.83301292209850308"/>
          <c:h val="0.61538418658994409"/>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Data!$J$56:$J$70</c:f>
              <c:numCache>
                <c:formatCode>General</c:formatCode>
                <c:ptCount val="15"/>
                <c:pt idx="0">
                  <c:v>0.1525</c:v>
                </c:pt>
                <c:pt idx="1">
                  <c:v>0.89700000000000002</c:v>
                </c:pt>
                <c:pt idx="2">
                  <c:v>1.4315</c:v>
                </c:pt>
                <c:pt idx="3">
                  <c:v>2.0139999999999998</c:v>
                </c:pt>
                <c:pt idx="4">
                  <c:v>2.2090000000000001</c:v>
                </c:pt>
                <c:pt idx="5">
                  <c:v>2.6720000000000002</c:v>
                </c:pt>
                <c:pt idx="6">
                  <c:v>2.8875000000000002</c:v>
                </c:pt>
                <c:pt idx="7">
                  <c:v>3.4540000000000002</c:v>
                </c:pt>
                <c:pt idx="8">
                  <c:v>3.9634999999999998</c:v>
                </c:pt>
                <c:pt idx="9">
                  <c:v>4.2149999999999999</c:v>
                </c:pt>
                <c:pt idx="10">
                  <c:v>4.8610000000000007</c:v>
                </c:pt>
                <c:pt idx="11">
                  <c:v>6.1124999999999998</c:v>
                </c:pt>
                <c:pt idx="12">
                  <c:v>7.8544999999999998</c:v>
                </c:pt>
                <c:pt idx="13">
                  <c:v>8.0625</c:v>
                </c:pt>
                <c:pt idx="14">
                  <c:v>10.065</c:v>
                </c:pt>
              </c:numCache>
            </c:numRef>
          </c:xVal>
          <c:yVal>
            <c:numRef>
              <c:f>Data!$G$56:$G$70</c:f>
              <c:numCache>
                <c:formatCode>General</c:formatCode>
                <c:ptCount val="15"/>
                <c:pt idx="0">
                  <c:v>1.1741799999999998</c:v>
                </c:pt>
                <c:pt idx="1">
                  <c:v>5.3258360000000025</c:v>
                </c:pt>
                <c:pt idx="2">
                  <c:v>7.0299912000000049</c:v>
                </c:pt>
                <c:pt idx="3">
                  <c:v>7.7443930000000023</c:v>
                </c:pt>
                <c:pt idx="4">
                  <c:v>5.8346908999999982</c:v>
                </c:pt>
                <c:pt idx="5">
                  <c:v>6.0866736999999986</c:v>
                </c:pt>
                <c:pt idx="6">
                  <c:v>8.342110599999998</c:v>
                </c:pt>
                <c:pt idx="7">
                  <c:v>7.6063939999999945</c:v>
                </c:pt>
                <c:pt idx="8">
                  <c:v>9.811938700000006</c:v>
                </c:pt>
                <c:pt idx="9">
                  <c:v>13.225459399999998</c:v>
                </c:pt>
                <c:pt idx="10">
                  <c:v>17.750854499999996</c:v>
                </c:pt>
                <c:pt idx="11">
                  <c:v>31.464652999999991</c:v>
                </c:pt>
                <c:pt idx="12">
                  <c:v>36.304000000000009</c:v>
                </c:pt>
                <c:pt idx="13">
                  <c:v>35.769286600000001</c:v>
                </c:pt>
                <c:pt idx="14">
                  <c:v>30.978909999999999</c:v>
                </c:pt>
              </c:numCache>
            </c:numRef>
          </c:yVal>
          <c:smooth val="0"/>
        </c:ser>
        <c:dLbls>
          <c:showLegendKey val="0"/>
          <c:showVal val="0"/>
          <c:showCatName val="0"/>
          <c:showSerName val="0"/>
          <c:showPercent val="0"/>
          <c:showBubbleSize val="0"/>
        </c:dLbls>
        <c:axId val="435567216"/>
        <c:axId val="435567608"/>
      </c:scatterChart>
      <c:valAx>
        <c:axId val="435567216"/>
        <c:scaling>
          <c:orientation val="minMax"/>
          <c:max val="1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WP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67608"/>
        <c:crosses val="autoZero"/>
        <c:crossBetween val="midCat"/>
      </c:valAx>
      <c:valAx>
        <c:axId val="435567608"/>
        <c:scaling>
          <c:orientation val="minMax"/>
          <c:max val="41"/>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000" b="1" i="0" u="none" strike="noStrike" baseline="0">
                    <a:effectLst/>
                  </a:rPr>
                  <a:t>∆ Pressure</a:t>
                </a:r>
                <a:r>
                  <a:rPr lang="en-AU" sz="1000" b="0" i="0" u="none" strike="noStrike" baseline="0"/>
                  <a:t> </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672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Rep5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Data!$J$72:$J$84</c:f>
              <c:numCache>
                <c:formatCode>General</c:formatCode>
                <c:ptCount val="13"/>
                <c:pt idx="0">
                  <c:v>0.23049999999999998</c:v>
                </c:pt>
                <c:pt idx="1">
                  <c:v>0.99499999999999988</c:v>
                </c:pt>
                <c:pt idx="2">
                  <c:v>1.6890000000000001</c:v>
                </c:pt>
                <c:pt idx="3">
                  <c:v>2.3614999999999999</c:v>
                </c:pt>
                <c:pt idx="4">
                  <c:v>2.5155000000000003</c:v>
                </c:pt>
                <c:pt idx="5">
                  <c:v>3.3475000000000001</c:v>
                </c:pt>
                <c:pt idx="6">
                  <c:v>3.9764999999999997</c:v>
                </c:pt>
                <c:pt idx="7">
                  <c:v>4.4135</c:v>
                </c:pt>
                <c:pt idx="8">
                  <c:v>4.7229999999999999</c:v>
                </c:pt>
                <c:pt idx="9">
                  <c:v>6.2434999999999992</c:v>
                </c:pt>
                <c:pt idx="10">
                  <c:v>7.6684999999999999</c:v>
                </c:pt>
                <c:pt idx="11">
                  <c:v>8.1989999999999998</c:v>
                </c:pt>
                <c:pt idx="12">
                  <c:v>9.9855</c:v>
                </c:pt>
              </c:numCache>
            </c:numRef>
          </c:xVal>
          <c:yVal>
            <c:numRef>
              <c:f>Data!$G$72:$G$84</c:f>
              <c:numCache>
                <c:formatCode>General</c:formatCode>
                <c:ptCount val="13"/>
                <c:pt idx="0">
                  <c:v>2.0340300000000013</c:v>
                </c:pt>
                <c:pt idx="1">
                  <c:v>8.6455210000000093</c:v>
                </c:pt>
                <c:pt idx="2">
                  <c:v>8.687717499999998</c:v>
                </c:pt>
                <c:pt idx="3">
                  <c:v>9.460827799999997</c:v>
                </c:pt>
                <c:pt idx="4">
                  <c:v>9.3707808999999997</c:v>
                </c:pt>
                <c:pt idx="5">
                  <c:v>7.2738803000000019</c:v>
                </c:pt>
                <c:pt idx="6">
                  <c:v>8.3493652000000012</c:v>
                </c:pt>
                <c:pt idx="7">
                  <c:v>9.4742250000000041</c:v>
                </c:pt>
                <c:pt idx="8">
                  <c:v>10.263954399999996</c:v>
                </c:pt>
                <c:pt idx="9">
                  <c:v>23.723220900000001</c:v>
                </c:pt>
                <c:pt idx="10">
                  <c:v>25.388417100000005</c:v>
                </c:pt>
                <c:pt idx="11">
                  <c:v>30.326857899999993</c:v>
                </c:pt>
                <c:pt idx="12">
                  <c:v>35.683388000000008</c:v>
                </c:pt>
              </c:numCache>
            </c:numRef>
          </c:yVal>
          <c:smooth val="0"/>
        </c:ser>
        <c:dLbls>
          <c:showLegendKey val="0"/>
          <c:showVal val="0"/>
          <c:showCatName val="0"/>
          <c:showSerName val="0"/>
          <c:showPercent val="0"/>
          <c:showBubbleSize val="0"/>
        </c:dLbls>
        <c:axId val="439888808"/>
        <c:axId val="439889592"/>
      </c:scatterChart>
      <c:valAx>
        <c:axId val="439888808"/>
        <c:scaling>
          <c:orientation val="minMax"/>
          <c:max val="1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WP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889592"/>
        <c:crosses val="autoZero"/>
        <c:crossBetween val="midCat"/>
      </c:valAx>
      <c:valAx>
        <c:axId val="439889592"/>
        <c:scaling>
          <c:orientation val="minMax"/>
          <c:max val="37"/>
          <c:min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000" b="1" i="0" u="none" strike="noStrike" baseline="0">
                    <a:effectLst/>
                  </a:rPr>
                  <a:t>∆ Pressure</a:t>
                </a:r>
                <a:r>
                  <a:rPr lang="en-AU" sz="1000" b="0" i="0" u="none" strike="noStrike" baseline="0"/>
                  <a:t> </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8888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Rep6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Data!$J$88:$J$101</c:f>
              <c:numCache>
                <c:formatCode>General</c:formatCode>
                <c:ptCount val="14"/>
                <c:pt idx="0">
                  <c:v>0.129</c:v>
                </c:pt>
                <c:pt idx="1">
                  <c:v>0.73399999999999999</c:v>
                </c:pt>
                <c:pt idx="2">
                  <c:v>1.2010000000000001</c:v>
                </c:pt>
                <c:pt idx="3">
                  <c:v>1.7570000000000001</c:v>
                </c:pt>
                <c:pt idx="4">
                  <c:v>2.3224999999999998</c:v>
                </c:pt>
                <c:pt idx="5">
                  <c:v>2.5830000000000002</c:v>
                </c:pt>
                <c:pt idx="6">
                  <c:v>3.21</c:v>
                </c:pt>
                <c:pt idx="7">
                  <c:v>3.6405000000000003</c:v>
                </c:pt>
                <c:pt idx="8">
                  <c:v>3.8595000000000002</c:v>
                </c:pt>
                <c:pt idx="9">
                  <c:v>4.4279999999999999</c:v>
                </c:pt>
                <c:pt idx="10">
                  <c:v>4.8719999999999999</c:v>
                </c:pt>
                <c:pt idx="11">
                  <c:v>6.2084999999999999</c:v>
                </c:pt>
                <c:pt idx="12">
                  <c:v>6.8595000000000006</c:v>
                </c:pt>
                <c:pt idx="13">
                  <c:v>8.2840000000000007</c:v>
                </c:pt>
              </c:numCache>
            </c:numRef>
          </c:xVal>
          <c:yVal>
            <c:numRef>
              <c:f>Data!$G$88:$G$101</c:f>
              <c:numCache>
                <c:formatCode>General</c:formatCode>
                <c:ptCount val="14"/>
                <c:pt idx="0">
                  <c:v>7.7752599999999958</c:v>
                </c:pt>
                <c:pt idx="1">
                  <c:v>10.578293300000006</c:v>
                </c:pt>
                <c:pt idx="2">
                  <c:v>11.627803999999998</c:v>
                </c:pt>
                <c:pt idx="3">
                  <c:v>12.456508599999999</c:v>
                </c:pt>
                <c:pt idx="4">
                  <c:v>13.209870000000002</c:v>
                </c:pt>
                <c:pt idx="5">
                  <c:v>12.537036899999997</c:v>
                </c:pt>
                <c:pt idx="6">
                  <c:v>13.599546000000004</c:v>
                </c:pt>
                <c:pt idx="7">
                  <c:v>12.815006199999992</c:v>
                </c:pt>
                <c:pt idx="8">
                  <c:v>12.9189224</c:v>
                </c:pt>
                <c:pt idx="9">
                  <c:v>12.539635399999995</c:v>
                </c:pt>
                <c:pt idx="10" formatCode="#,##0.0000">
                  <c:v>16.475323000000003</c:v>
                </c:pt>
                <c:pt idx="11">
                  <c:v>23.853111299999995</c:v>
                </c:pt>
                <c:pt idx="12">
                  <c:v>27.427703900000004</c:v>
                </c:pt>
                <c:pt idx="13">
                  <c:v>31.991578499999996</c:v>
                </c:pt>
              </c:numCache>
            </c:numRef>
          </c:yVal>
          <c:smooth val="0"/>
        </c:ser>
        <c:dLbls>
          <c:showLegendKey val="0"/>
          <c:showVal val="0"/>
          <c:showCatName val="0"/>
          <c:showSerName val="0"/>
          <c:showPercent val="0"/>
          <c:showBubbleSize val="0"/>
        </c:dLbls>
        <c:axId val="439885672"/>
        <c:axId val="439891552"/>
      </c:scatterChart>
      <c:valAx>
        <c:axId val="439885672"/>
        <c:scaling>
          <c:orientation val="minMax"/>
          <c:max val="1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WP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891552"/>
        <c:crosses val="autoZero"/>
        <c:crossBetween val="midCat"/>
      </c:valAx>
      <c:valAx>
        <c:axId val="439891552"/>
        <c:scaling>
          <c:orientation val="minMax"/>
          <c:max val="33"/>
          <c:min val="7.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000" b="1" i="0" u="none" strike="noStrike" baseline="0">
                    <a:effectLst/>
                  </a:rPr>
                  <a:t>∆ Pressure</a:t>
                </a:r>
                <a:r>
                  <a:rPr lang="en-AU" sz="1000" b="0" i="0" u="none" strike="noStrike" baseline="0"/>
                  <a:t> </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8856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470415</xdr:colOff>
      <xdr:row>1</xdr:row>
      <xdr:rowOff>74873</xdr:rowOff>
    </xdr:from>
    <xdr:to>
      <xdr:col>22</xdr:col>
      <xdr:colOff>160698</xdr:colOff>
      <xdr:row>15</xdr:row>
      <xdr:rowOff>151072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425639</xdr:colOff>
      <xdr:row>16</xdr:row>
      <xdr:rowOff>84861</xdr:rowOff>
    </xdr:from>
    <xdr:to>
      <xdr:col>22</xdr:col>
      <xdr:colOff>124302</xdr:colOff>
      <xdr:row>30</xdr:row>
      <xdr:rowOff>170106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450379</xdr:colOff>
      <xdr:row>31</xdr:row>
      <xdr:rowOff>25140</xdr:rowOff>
    </xdr:from>
    <xdr:to>
      <xdr:col>22</xdr:col>
      <xdr:colOff>149042</xdr:colOff>
      <xdr:row>45</xdr:row>
      <xdr:rowOff>101339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160013</xdr:colOff>
      <xdr:row>45</xdr:row>
      <xdr:rowOff>96434</xdr:rowOff>
    </xdr:from>
    <xdr:to>
      <xdr:col>21</xdr:col>
      <xdr:colOff>464812</xdr:colOff>
      <xdr:row>59</xdr:row>
      <xdr:rowOff>172633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522339</xdr:colOff>
      <xdr:row>60</xdr:row>
      <xdr:rowOff>55467</xdr:rowOff>
    </xdr:from>
    <xdr:to>
      <xdr:col>22</xdr:col>
      <xdr:colOff>212622</xdr:colOff>
      <xdr:row>73</xdr:row>
      <xdr:rowOff>131667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20484</xdr:colOff>
      <xdr:row>74</xdr:row>
      <xdr:rowOff>112661</xdr:rowOff>
    </xdr:from>
    <xdr:to>
      <xdr:col>22</xdr:col>
      <xdr:colOff>325283</xdr:colOff>
      <xdr:row>88</xdr:row>
      <xdr:rowOff>188862</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abSelected="1" workbookViewId="0">
      <selection activeCell="A13" sqref="A13"/>
    </sheetView>
  </sheetViews>
  <sheetFormatPr defaultRowHeight="15" x14ac:dyDescent="0.25"/>
  <cols>
    <col min="1" max="1" width="22.85546875" customWidth="1"/>
    <col min="2" max="2" width="140.140625" customWidth="1"/>
  </cols>
  <sheetData>
    <row r="1" spans="1:2" x14ac:dyDescent="0.25">
      <c r="A1" s="27" t="s">
        <v>18</v>
      </c>
      <c r="B1" s="28" t="s">
        <v>19</v>
      </c>
    </row>
    <row r="2" spans="1:2" ht="160.5" customHeight="1" x14ac:dyDescent="0.25">
      <c r="A2" s="29" t="s">
        <v>20</v>
      </c>
      <c r="B2" s="30" t="s">
        <v>54</v>
      </c>
    </row>
    <row r="3" spans="1:2" x14ac:dyDescent="0.25">
      <c r="A3" s="29" t="s">
        <v>21</v>
      </c>
      <c r="B3" s="31" t="s">
        <v>55</v>
      </c>
    </row>
    <row r="4" spans="1:2" x14ac:dyDescent="0.25">
      <c r="A4" s="29"/>
      <c r="B4" s="31" t="s">
        <v>56</v>
      </c>
    </row>
    <row r="5" spans="1:2" ht="17.25" x14ac:dyDescent="0.25">
      <c r="A5" s="29" t="s">
        <v>22</v>
      </c>
      <c r="B5" s="32" t="s">
        <v>57</v>
      </c>
    </row>
    <row r="6" spans="1:2" x14ac:dyDescent="0.25">
      <c r="A6" s="29" t="s">
        <v>23</v>
      </c>
      <c r="B6" s="31" t="s">
        <v>24</v>
      </c>
    </row>
    <row r="7" spans="1:2" x14ac:dyDescent="0.25">
      <c r="A7" s="29" t="s">
        <v>25</v>
      </c>
      <c r="B7" s="31" t="s">
        <v>26</v>
      </c>
    </row>
    <row r="8" spans="1:2" x14ac:dyDescent="0.25">
      <c r="A8" s="29" t="s">
        <v>0</v>
      </c>
      <c r="B8" s="28" t="s">
        <v>27</v>
      </c>
    </row>
    <row r="9" spans="1:2" ht="31.5" customHeight="1" x14ac:dyDescent="0.25">
      <c r="A9" s="29" t="s">
        <v>28</v>
      </c>
      <c r="B9" s="33" t="s">
        <v>58</v>
      </c>
    </row>
    <row r="10" spans="1:2" ht="16.5" customHeight="1" x14ac:dyDescent="0.25">
      <c r="A10" s="29" t="s">
        <v>29</v>
      </c>
      <c r="B10" s="28" t="s">
        <v>30</v>
      </c>
    </row>
    <row r="11" spans="1:2" x14ac:dyDescent="0.25">
      <c r="A11" s="29" t="s">
        <v>59</v>
      </c>
      <c r="B11" s="34" t="s">
        <v>60</v>
      </c>
    </row>
    <row r="12" spans="1:2" x14ac:dyDescent="0.25">
      <c r="B12" s="34" t="s">
        <v>61</v>
      </c>
    </row>
    <row r="13" spans="1:2" x14ac:dyDescent="0.25">
      <c r="B13" s="34" t="s">
        <v>62</v>
      </c>
    </row>
    <row r="14" spans="1:2" x14ac:dyDescent="0.25">
      <c r="B14" s="34" t="s">
        <v>63</v>
      </c>
    </row>
    <row r="15" spans="1:2" x14ac:dyDescent="0.25">
      <c r="B15" s="34" t="s">
        <v>64</v>
      </c>
    </row>
    <row r="16" spans="1:2" x14ac:dyDescent="0.25">
      <c r="B16" s="34" t="s">
        <v>65</v>
      </c>
    </row>
    <row r="17" spans="2:2" x14ac:dyDescent="0.25">
      <c r="B17" s="34" t="s">
        <v>66</v>
      </c>
    </row>
    <row r="18" spans="2:2" x14ac:dyDescent="0.25">
      <c r="B18" s="34" t="s">
        <v>67</v>
      </c>
    </row>
    <row r="19" spans="2:2" x14ac:dyDescent="0.25">
      <c r="B19" s="34" t="s">
        <v>68</v>
      </c>
    </row>
    <row r="20" spans="2:2" x14ac:dyDescent="0.25">
      <c r="B20" s="34" t="s">
        <v>69</v>
      </c>
    </row>
    <row r="21" spans="2:2" x14ac:dyDescent="0.25">
      <c r="B21" s="34" t="s">
        <v>70</v>
      </c>
    </row>
    <row r="22" spans="2:2" x14ac:dyDescent="0.25">
      <c r="B22" s="34" t="s">
        <v>71</v>
      </c>
    </row>
    <row r="23" spans="2:2" x14ac:dyDescent="0.25">
      <c r="B23" s="34" t="s">
        <v>72</v>
      </c>
    </row>
    <row r="24" spans="2:2" x14ac:dyDescent="0.25">
      <c r="B24" s="35" t="s">
        <v>73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workbookViewId="0">
      <selection activeCell="C16" sqref="C16"/>
    </sheetView>
  </sheetViews>
  <sheetFormatPr defaultRowHeight="15" x14ac:dyDescent="0.25"/>
  <cols>
    <col min="1" max="1" width="25.5703125" style="18" customWidth="1"/>
    <col min="2" max="2" width="90.7109375" style="18" customWidth="1"/>
    <col min="3" max="3" width="22.7109375" style="18" customWidth="1"/>
    <col min="4" max="16384" width="9.140625" style="18"/>
  </cols>
  <sheetData>
    <row r="1" spans="1:3" ht="15.75" x14ac:dyDescent="0.25">
      <c r="A1" s="19" t="s">
        <v>31</v>
      </c>
      <c r="B1" s="19" t="s">
        <v>32</v>
      </c>
      <c r="C1" s="19" t="s">
        <v>33</v>
      </c>
    </row>
    <row r="2" spans="1:3" ht="15.75" x14ac:dyDescent="0.25">
      <c r="A2" t="s">
        <v>3</v>
      </c>
      <c r="B2" s="20" t="s">
        <v>36</v>
      </c>
      <c r="C2" s="19" t="s">
        <v>34</v>
      </c>
    </row>
    <row r="3" spans="1:3" ht="18" customHeight="1" x14ac:dyDescent="0.25">
      <c r="A3" t="s">
        <v>4</v>
      </c>
      <c r="B3" s="21" t="s">
        <v>37</v>
      </c>
      <c r="C3" s="20" t="s">
        <v>34</v>
      </c>
    </row>
    <row r="4" spans="1:3" x14ac:dyDescent="0.25">
      <c r="A4" t="s">
        <v>0</v>
      </c>
      <c r="B4" s="20" t="s">
        <v>38</v>
      </c>
      <c r="C4" s="20" t="s">
        <v>34</v>
      </c>
    </row>
    <row r="5" spans="1:3" x14ac:dyDescent="0.25">
      <c r="A5" t="s">
        <v>10</v>
      </c>
      <c r="B5" s="20" t="s">
        <v>39</v>
      </c>
      <c r="C5" s="20" t="s">
        <v>34</v>
      </c>
    </row>
    <row r="6" spans="1:3" ht="15" customHeight="1" x14ac:dyDescent="0.25">
      <c r="A6" t="s">
        <v>1</v>
      </c>
      <c r="B6" s="22" t="s">
        <v>40</v>
      </c>
      <c r="C6" s="20" t="s">
        <v>50</v>
      </c>
    </row>
    <row r="7" spans="1:3" x14ac:dyDescent="0.25">
      <c r="A7" t="s">
        <v>2</v>
      </c>
      <c r="B7" s="23" t="s">
        <v>41</v>
      </c>
      <c r="C7" s="20" t="s">
        <v>51</v>
      </c>
    </row>
    <row r="8" spans="1:3" x14ac:dyDescent="0.25">
      <c r="A8" s="3" t="s">
        <v>6</v>
      </c>
      <c r="B8" s="23" t="s">
        <v>42</v>
      </c>
      <c r="C8" s="20" t="s">
        <v>50</v>
      </c>
    </row>
    <row r="9" spans="1:3" x14ac:dyDescent="0.25">
      <c r="A9" s="2" t="s">
        <v>7</v>
      </c>
      <c r="B9" s="20" t="s">
        <v>43</v>
      </c>
      <c r="C9" s="20" t="s">
        <v>35</v>
      </c>
    </row>
    <row r="10" spans="1:3" x14ac:dyDescent="0.25">
      <c r="A10" t="s">
        <v>8</v>
      </c>
      <c r="B10" s="23" t="s">
        <v>44</v>
      </c>
      <c r="C10" s="20" t="s">
        <v>35</v>
      </c>
    </row>
    <row r="11" spans="1:3" x14ac:dyDescent="0.25">
      <c r="A11" s="4" t="s">
        <v>9</v>
      </c>
      <c r="B11" s="23" t="s">
        <v>45</v>
      </c>
      <c r="C11" s="20" t="s">
        <v>35</v>
      </c>
    </row>
    <row r="12" spans="1:3" x14ac:dyDescent="0.25">
      <c r="A12" s="4" t="s">
        <v>11</v>
      </c>
      <c r="B12" s="23" t="s">
        <v>49</v>
      </c>
      <c r="C12" s="20"/>
    </row>
    <row r="13" spans="1:3" x14ac:dyDescent="0.25">
      <c r="A13" s="4" t="s">
        <v>15</v>
      </c>
      <c r="B13" s="20" t="s">
        <v>48</v>
      </c>
      <c r="C13" s="20" t="s">
        <v>52</v>
      </c>
    </row>
    <row r="14" spans="1:3" x14ac:dyDescent="0.25">
      <c r="A14" s="4" t="s">
        <v>16</v>
      </c>
      <c r="B14" s="20" t="s">
        <v>46</v>
      </c>
      <c r="C14" s="20" t="s">
        <v>53</v>
      </c>
    </row>
    <row r="15" spans="1:3" x14ac:dyDescent="0.25">
      <c r="A15" s="4" t="s">
        <v>17</v>
      </c>
      <c r="B15" s="23" t="s">
        <v>47</v>
      </c>
      <c r="C15" s="20" t="s">
        <v>53</v>
      </c>
    </row>
    <row r="16" spans="1:3" x14ac:dyDescent="0.25">
      <c r="A16"/>
      <c r="B16" s="23"/>
      <c r="C16" s="20"/>
    </row>
    <row r="17" spans="1:3" x14ac:dyDescent="0.25">
      <c r="A17"/>
      <c r="B17" s="23"/>
      <c r="C17" s="20"/>
    </row>
    <row r="18" spans="1:3" x14ac:dyDescent="0.25">
      <c r="A18"/>
      <c r="B18" s="26"/>
      <c r="C18" s="20"/>
    </row>
    <row r="19" spans="1:3" x14ac:dyDescent="0.25">
      <c r="A19"/>
      <c r="B19" s="26"/>
      <c r="C19" s="20"/>
    </row>
    <row r="20" spans="1:3" x14ac:dyDescent="0.25">
      <c r="A20"/>
      <c r="B20" s="26"/>
      <c r="C20" s="20"/>
    </row>
    <row r="21" spans="1:3" x14ac:dyDescent="0.25">
      <c r="A21"/>
      <c r="B21" s="26"/>
      <c r="C21" s="20"/>
    </row>
    <row r="22" spans="1:3" x14ac:dyDescent="0.25">
      <c r="A22"/>
      <c r="B22" s="26"/>
      <c r="C22" s="20"/>
    </row>
    <row r="23" spans="1:3" x14ac:dyDescent="0.25">
      <c r="A23"/>
      <c r="B23" s="26"/>
      <c r="C23" s="20"/>
    </row>
    <row r="24" spans="1:3" x14ac:dyDescent="0.25">
      <c r="A24"/>
      <c r="B24" s="26"/>
      <c r="C24" s="20"/>
    </row>
    <row r="25" spans="1:3" x14ac:dyDescent="0.25">
      <c r="A25"/>
      <c r="B25" s="26"/>
      <c r="C25" s="20"/>
    </row>
    <row r="26" spans="1:3" x14ac:dyDescent="0.25">
      <c r="A26"/>
      <c r="B26" s="26"/>
      <c r="C26" s="20"/>
    </row>
    <row r="27" spans="1:3" x14ac:dyDescent="0.25">
      <c r="A27"/>
      <c r="B27" s="26"/>
      <c r="C27" s="20"/>
    </row>
    <row r="28" spans="1:3" x14ac:dyDescent="0.25">
      <c r="A28"/>
      <c r="B28" s="26"/>
      <c r="C28" s="20"/>
    </row>
    <row r="29" spans="1:3" x14ac:dyDescent="0.25">
      <c r="A29"/>
      <c r="B29" s="26"/>
      <c r="C29" s="20"/>
    </row>
    <row r="30" spans="1:3" x14ac:dyDescent="0.25">
      <c r="A30"/>
      <c r="B30" s="26"/>
      <c r="C30" s="20"/>
    </row>
    <row r="31" spans="1:3" x14ac:dyDescent="0.25">
      <c r="A31"/>
      <c r="B31" s="26"/>
      <c r="C31" s="20"/>
    </row>
    <row r="32" spans="1:3" x14ac:dyDescent="0.25">
      <c r="A32"/>
      <c r="B32" s="26"/>
      <c r="C32" s="20"/>
    </row>
    <row r="33" spans="1:3" x14ac:dyDescent="0.25">
      <c r="A33"/>
      <c r="B33" s="26"/>
      <c r="C33" s="20"/>
    </row>
    <row r="34" spans="1:3" x14ac:dyDescent="0.25">
      <c r="A34"/>
      <c r="B34" s="26"/>
      <c r="C34" s="20"/>
    </row>
    <row r="35" spans="1:3" x14ac:dyDescent="0.25">
      <c r="A35"/>
      <c r="B35" s="26"/>
    </row>
    <row r="36" spans="1:3" x14ac:dyDescent="0.25">
      <c r="A36"/>
      <c r="B36" s="26"/>
    </row>
    <row r="37" spans="1:3" x14ac:dyDescent="0.25">
      <c r="A37"/>
      <c r="B37" s="26"/>
    </row>
    <row r="38" spans="1:3" x14ac:dyDescent="0.25">
      <c r="A38"/>
      <c r="B38" s="26"/>
    </row>
    <row r="39" spans="1:3" x14ac:dyDescent="0.25">
      <c r="A39"/>
      <c r="B39" s="26"/>
      <c r="C39" s="20"/>
    </row>
    <row r="40" spans="1:3" x14ac:dyDescent="0.25">
      <c r="A40"/>
      <c r="B40" s="26"/>
      <c r="C40" s="20"/>
    </row>
    <row r="41" spans="1:3" x14ac:dyDescent="0.25">
      <c r="A41"/>
      <c r="B41" s="26"/>
      <c r="C41" s="20"/>
    </row>
    <row r="42" spans="1:3" x14ac:dyDescent="0.25">
      <c r="A42"/>
      <c r="B42" s="26"/>
      <c r="C42" s="20"/>
    </row>
    <row r="43" spans="1:3" x14ac:dyDescent="0.25">
      <c r="A43"/>
      <c r="B43" s="26"/>
      <c r="C43" s="20"/>
    </row>
    <row r="44" spans="1:3" x14ac:dyDescent="0.25">
      <c r="A44" s="24"/>
      <c r="B44" s="20"/>
      <c r="C44" s="20"/>
    </row>
    <row r="45" spans="1:3" x14ac:dyDescent="0.25">
      <c r="A45" s="24"/>
      <c r="B45" s="24"/>
      <c r="C45" s="20"/>
    </row>
    <row r="46" spans="1:3" x14ac:dyDescent="0.25">
      <c r="A46" s="24"/>
      <c r="B46" s="20"/>
    </row>
    <row r="47" spans="1:3" x14ac:dyDescent="0.25">
      <c r="A47" s="24"/>
      <c r="B47" s="20"/>
    </row>
    <row r="48" spans="1:3" x14ac:dyDescent="0.25">
      <c r="A48" s="2"/>
    </row>
    <row r="49" spans="1:3" x14ac:dyDescent="0.25">
      <c r="A49" s="25"/>
      <c r="B49" s="20"/>
    </row>
    <row r="50" spans="1:3" x14ac:dyDescent="0.25">
      <c r="A50" s="25"/>
      <c r="B50" s="20"/>
    </row>
    <row r="51" spans="1:3" x14ac:dyDescent="0.25">
      <c r="A51" s="24"/>
      <c r="B51" s="20"/>
    </row>
    <row r="52" spans="1:3" x14ac:dyDescent="0.25">
      <c r="A52" s="2"/>
      <c r="B52" s="20"/>
    </row>
    <row r="53" spans="1:3" x14ac:dyDescent="0.25">
      <c r="A53" s="2"/>
      <c r="B53" s="20"/>
    </row>
    <row r="54" spans="1:3" x14ac:dyDescent="0.25">
      <c r="A54" s="24"/>
      <c r="B54" s="20"/>
    </row>
    <row r="55" spans="1:3" x14ac:dyDescent="0.25">
      <c r="A55" s="24"/>
      <c r="B55" s="20"/>
    </row>
    <row r="56" spans="1:3" x14ac:dyDescent="0.25">
      <c r="A56" s="24"/>
      <c r="B56" s="20"/>
      <c r="C56" s="20"/>
    </row>
    <row r="57" spans="1:3" x14ac:dyDescent="0.25">
      <c r="A57" s="24"/>
      <c r="C57" s="20"/>
    </row>
    <row r="58" spans="1:3" x14ac:dyDescent="0.25">
      <c r="A58" s="24"/>
      <c r="B58" s="20"/>
      <c r="C58" s="20"/>
    </row>
    <row r="59" spans="1:3" x14ac:dyDescent="0.25">
      <c r="A59" s="24"/>
      <c r="B59" s="20"/>
      <c r="C59" s="20"/>
    </row>
    <row r="60" spans="1:3" x14ac:dyDescent="0.25">
      <c r="A60" s="24"/>
    </row>
    <row r="61" spans="1:3" x14ac:dyDescent="0.25">
      <c r="A61" s="24"/>
      <c r="B61" s="20"/>
      <c r="C61" s="20"/>
    </row>
    <row r="62" spans="1:3" x14ac:dyDescent="0.25">
      <c r="A62" s="24"/>
      <c r="B62" s="20"/>
      <c r="C62"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zoomScale="82" zoomScaleNormal="82" workbookViewId="0">
      <pane ySplit="1" topLeftCell="A77" activePane="bottomLeft" state="frozen"/>
      <selection pane="bottomLeft" sqref="A1:N1"/>
    </sheetView>
  </sheetViews>
  <sheetFormatPr defaultRowHeight="15" x14ac:dyDescent="0.25"/>
  <cols>
    <col min="3" max="3" width="16.28515625" customWidth="1"/>
    <col min="5" max="5" width="11.28515625" bestFit="1" customWidth="1"/>
    <col min="7" max="7" width="10.7109375" customWidth="1"/>
    <col min="10" max="11" width="12.7109375" customWidth="1"/>
    <col min="12" max="12" width="17.85546875" customWidth="1"/>
  </cols>
  <sheetData>
    <row r="1" spans="1:14" x14ac:dyDescent="0.25">
      <c r="A1" t="s">
        <v>3</v>
      </c>
      <c r="B1" t="s">
        <v>4</v>
      </c>
      <c r="C1" t="s">
        <v>0</v>
      </c>
      <c r="D1" t="s">
        <v>10</v>
      </c>
      <c r="E1" t="s">
        <v>1</v>
      </c>
      <c r="F1" t="s">
        <v>2</v>
      </c>
      <c r="G1" s="3" t="s">
        <v>6</v>
      </c>
      <c r="H1" s="2" t="s">
        <v>7</v>
      </c>
      <c r="I1" t="s">
        <v>8</v>
      </c>
      <c r="J1" s="4" t="s">
        <v>9</v>
      </c>
      <c r="K1" s="4" t="s">
        <v>11</v>
      </c>
      <c r="L1" s="4" t="s">
        <v>15</v>
      </c>
      <c r="M1" s="4" t="s">
        <v>16</v>
      </c>
      <c r="N1" s="4" t="s">
        <v>17</v>
      </c>
    </row>
    <row r="2" spans="1:14" x14ac:dyDescent="0.25">
      <c r="A2" s="1" t="s">
        <v>5</v>
      </c>
      <c r="B2" s="10">
        <v>1</v>
      </c>
      <c r="C2" s="11">
        <v>43328</v>
      </c>
      <c r="D2" s="12">
        <v>0.41020833333333334</v>
      </c>
      <c r="E2" s="4">
        <v>51.141899000000002</v>
      </c>
      <c r="F2" s="4">
        <v>54.125999999999998</v>
      </c>
      <c r="G2" s="4">
        <f>F2-E2</f>
        <v>2.9841009999999955</v>
      </c>
      <c r="H2" s="4">
        <v>0.27900000000000003</v>
      </c>
      <c r="I2" s="4">
        <v>0.33</v>
      </c>
      <c r="J2" s="4">
        <f>AVERAGE(H2:I2)</f>
        <v>0.30449999999999999</v>
      </c>
      <c r="K2" s="4" t="s">
        <v>12</v>
      </c>
      <c r="L2">
        <v>11.7</v>
      </c>
      <c r="M2">
        <v>0</v>
      </c>
    </row>
    <row r="3" spans="1:14" x14ac:dyDescent="0.25">
      <c r="A3" s="1" t="s">
        <v>5</v>
      </c>
      <c r="B3" s="6">
        <v>1</v>
      </c>
      <c r="C3" s="16">
        <v>43328</v>
      </c>
      <c r="D3" s="9">
        <v>0.52438657407407407</v>
      </c>
      <c r="E3">
        <v>53.412390000000002</v>
      </c>
      <c r="F3">
        <v>60.532899999999998</v>
      </c>
      <c r="G3">
        <f>F3-E3</f>
        <v>7.1205099999999959</v>
      </c>
      <c r="H3">
        <v>0.82499999999999996</v>
      </c>
      <c r="I3">
        <v>0.875</v>
      </c>
      <c r="J3">
        <f t="shared" ref="J3:J66" si="0">AVERAGE(H3:I3)</f>
        <v>0.85</v>
      </c>
      <c r="K3" s="4" t="s">
        <v>12</v>
      </c>
      <c r="L3">
        <v>11.7</v>
      </c>
      <c r="M3">
        <f>((G3-$G$2)/($G$18-G$2))*100</f>
        <v>11.654454460636662</v>
      </c>
    </row>
    <row r="4" spans="1:14" x14ac:dyDescent="0.25">
      <c r="A4" s="1" t="s">
        <v>5</v>
      </c>
      <c r="B4" s="6">
        <v>1</v>
      </c>
      <c r="C4" s="16">
        <v>43328</v>
      </c>
      <c r="D4" s="9">
        <v>0.58914351851851854</v>
      </c>
      <c r="E4">
        <v>51.903056999999997</v>
      </c>
      <c r="F4">
        <v>61.7513656</v>
      </c>
      <c r="G4">
        <f t="shared" ref="G4:G66" si="1">F4-E4</f>
        <v>9.8483086000000029</v>
      </c>
      <c r="H4">
        <v>1.7969999999999999</v>
      </c>
      <c r="I4">
        <v>1.843</v>
      </c>
      <c r="J4">
        <f t="shared" si="0"/>
        <v>1.8199999999999998</v>
      </c>
      <c r="K4" s="4" t="s">
        <v>12</v>
      </c>
      <c r="L4">
        <v>11.7</v>
      </c>
      <c r="M4">
        <f t="shared" ref="M4:M18" si="2">((G4-$G$2)/($G$18-G$2))*100</f>
        <v>19.340107538339694</v>
      </c>
      <c r="N4">
        <f>((G4-$G$4)/($G$18-G$4))*100</f>
        <v>0</v>
      </c>
    </row>
    <row r="5" spans="1:14" x14ac:dyDescent="0.25">
      <c r="A5" s="1" t="s">
        <v>5</v>
      </c>
      <c r="B5" s="6">
        <v>1</v>
      </c>
      <c r="C5" s="16">
        <v>43328</v>
      </c>
      <c r="D5" s="9">
        <v>0.65822916666666664</v>
      </c>
      <c r="E5">
        <v>55.578964200000001</v>
      </c>
      <c r="F5">
        <v>65.4376678</v>
      </c>
      <c r="G5">
        <f t="shared" si="1"/>
        <v>9.8587035999999983</v>
      </c>
      <c r="H5">
        <v>2.2890000000000001</v>
      </c>
      <c r="I5">
        <v>2.294</v>
      </c>
      <c r="J5">
        <f t="shared" si="0"/>
        <v>2.2915000000000001</v>
      </c>
      <c r="K5" s="4" t="s">
        <v>12</v>
      </c>
      <c r="L5">
        <v>11.7</v>
      </c>
      <c r="M5">
        <f t="shared" si="2"/>
        <v>19.369395757690892</v>
      </c>
      <c r="N5">
        <f t="shared" ref="N5:N18" si="3">((G5-$G$4)/($G$18-G$4))*100</f>
        <v>3.6310759235289661E-2</v>
      </c>
    </row>
    <row r="6" spans="1:14" x14ac:dyDescent="0.25">
      <c r="A6" s="1" t="s">
        <v>5</v>
      </c>
      <c r="B6" s="6">
        <v>1</v>
      </c>
      <c r="C6" s="16">
        <v>43328</v>
      </c>
      <c r="D6" s="9">
        <v>0.7125231481481481</v>
      </c>
      <c r="E6">
        <v>53.799465099999999</v>
      </c>
      <c r="F6">
        <v>64.094589200000001</v>
      </c>
      <c r="G6">
        <f t="shared" si="1"/>
        <v>10.295124100000002</v>
      </c>
      <c r="H6">
        <v>2.5339999999999998</v>
      </c>
      <c r="I6">
        <v>2.7189999999999999</v>
      </c>
      <c r="J6">
        <f t="shared" si="0"/>
        <v>2.6265000000000001</v>
      </c>
      <c r="K6" s="4" t="s">
        <v>12</v>
      </c>
      <c r="L6">
        <v>11.7</v>
      </c>
      <c r="M6">
        <f t="shared" si="2"/>
        <v>20.599023399188219</v>
      </c>
      <c r="N6">
        <f t="shared" si="3"/>
        <v>1.560770566917036</v>
      </c>
    </row>
    <row r="7" spans="1:14" x14ac:dyDescent="0.25">
      <c r="A7" s="1" t="s">
        <v>5</v>
      </c>
      <c r="B7" s="6">
        <v>1</v>
      </c>
      <c r="C7" s="16">
        <v>43328</v>
      </c>
      <c r="D7" s="9">
        <v>0.82351851851851843</v>
      </c>
      <c r="E7">
        <v>54.464500000000001</v>
      </c>
      <c r="F7">
        <v>64.453094399999998</v>
      </c>
      <c r="G7">
        <f t="shared" si="1"/>
        <v>9.9885943999999967</v>
      </c>
      <c r="H7">
        <v>2.8279999999999998</v>
      </c>
      <c r="I7">
        <v>2.819</v>
      </c>
      <c r="J7">
        <f t="shared" si="0"/>
        <v>2.8235000000000001</v>
      </c>
      <c r="K7" s="4" t="s">
        <v>12</v>
      </c>
      <c r="L7">
        <v>11.7</v>
      </c>
      <c r="M7">
        <f t="shared" si="2"/>
        <v>19.735366920952465</v>
      </c>
      <c r="N7">
        <f t="shared" si="3"/>
        <v>0.4900321219751787</v>
      </c>
    </row>
    <row r="8" spans="1:14" x14ac:dyDescent="0.25">
      <c r="A8" s="1" t="s">
        <v>5</v>
      </c>
      <c r="B8" s="6">
        <v>1</v>
      </c>
      <c r="C8" s="11">
        <v>43329</v>
      </c>
      <c r="D8" s="12">
        <v>0.37327546296296293</v>
      </c>
      <c r="E8" s="4">
        <v>52.508354099999998</v>
      </c>
      <c r="F8" s="4">
        <v>62.7826995</v>
      </c>
      <c r="G8" s="4">
        <f>F8-E8</f>
        <v>10.274345400000001</v>
      </c>
      <c r="H8" s="4">
        <v>3.121</v>
      </c>
      <c r="I8" s="4">
        <v>3.141</v>
      </c>
      <c r="J8" s="4">
        <f>AVERAGE(H8:I8)</f>
        <v>3.1310000000000002</v>
      </c>
      <c r="K8" s="4" t="s">
        <v>13</v>
      </c>
      <c r="L8">
        <v>11.7</v>
      </c>
      <c r="M8">
        <f t="shared" si="2"/>
        <v>20.540478798569364</v>
      </c>
      <c r="N8">
        <f t="shared" si="3"/>
        <v>1.4881885204598277</v>
      </c>
    </row>
    <row r="9" spans="1:14" x14ac:dyDescent="0.25">
      <c r="A9" s="1" t="s">
        <v>5</v>
      </c>
      <c r="B9" s="6">
        <v>1</v>
      </c>
      <c r="C9" s="16">
        <v>43329</v>
      </c>
      <c r="D9" s="9">
        <v>0.50498842592592597</v>
      </c>
      <c r="E9">
        <v>52.300525</v>
      </c>
      <c r="F9">
        <v>63.086643199999997</v>
      </c>
      <c r="G9">
        <f t="shared" si="1"/>
        <v>10.786118199999997</v>
      </c>
      <c r="H9">
        <v>3.56</v>
      </c>
      <c r="I9">
        <v>3.589</v>
      </c>
      <c r="J9">
        <f t="shared" si="0"/>
        <v>3.5745</v>
      </c>
      <c r="K9" s="4" t="s">
        <v>13</v>
      </c>
      <c r="M9">
        <f t="shared" si="2"/>
        <v>21.982413769649948</v>
      </c>
      <c r="N9">
        <f t="shared" si="3"/>
        <v>3.2758613366193226</v>
      </c>
    </row>
    <row r="10" spans="1:14" x14ac:dyDescent="0.25">
      <c r="A10" s="1" t="s">
        <v>5</v>
      </c>
      <c r="B10" s="6">
        <v>1</v>
      </c>
      <c r="C10" s="16">
        <v>43329</v>
      </c>
      <c r="D10" s="9">
        <v>0.62700231481481483</v>
      </c>
      <c r="E10">
        <v>54.872360200000003</v>
      </c>
      <c r="F10">
        <v>65.590934700000005</v>
      </c>
      <c r="G10">
        <f t="shared" si="1"/>
        <v>10.718574500000003</v>
      </c>
      <c r="H10">
        <v>3.8879999999999999</v>
      </c>
      <c r="I10">
        <v>4.1210000000000004</v>
      </c>
      <c r="J10">
        <f t="shared" si="0"/>
        <v>4.0045000000000002</v>
      </c>
      <c r="K10" s="4" t="s">
        <v>13</v>
      </c>
      <c r="M10">
        <f t="shared" si="2"/>
        <v>21.792107401069654</v>
      </c>
      <c r="N10">
        <f t="shared" si="3"/>
        <v>3.0399245373349078</v>
      </c>
    </row>
    <row r="11" spans="1:14" x14ac:dyDescent="0.25">
      <c r="A11" s="1" t="s">
        <v>5</v>
      </c>
      <c r="B11" s="6">
        <v>1</v>
      </c>
      <c r="C11" s="16">
        <v>43329</v>
      </c>
      <c r="D11" s="9">
        <v>0.74942129629629628</v>
      </c>
      <c r="E11">
        <v>54.503475000000002</v>
      </c>
      <c r="F11">
        <v>68.913535999999993</v>
      </c>
      <c r="G11">
        <f t="shared" si="1"/>
        <v>14.410060999999992</v>
      </c>
      <c r="H11">
        <v>4.258</v>
      </c>
      <c r="I11">
        <v>4.468</v>
      </c>
      <c r="J11">
        <f t="shared" si="0"/>
        <v>4.3629999999999995</v>
      </c>
      <c r="K11" s="4" t="s">
        <v>13</v>
      </c>
      <c r="M11">
        <f t="shared" si="2"/>
        <v>32.192979584237449</v>
      </c>
      <c r="N11">
        <f t="shared" si="3"/>
        <v>15.934650609665821</v>
      </c>
    </row>
    <row r="12" spans="1:14" x14ac:dyDescent="0.25">
      <c r="A12" s="1" t="s">
        <v>5</v>
      </c>
      <c r="B12" s="6">
        <v>1</v>
      </c>
      <c r="C12" s="16">
        <v>43329</v>
      </c>
      <c r="D12" s="9">
        <v>0.94293981481481481</v>
      </c>
      <c r="E12">
        <v>52.334297100000001</v>
      </c>
      <c r="F12">
        <v>68.048461900000007</v>
      </c>
      <c r="G12">
        <f t="shared" si="1"/>
        <v>15.714164800000006</v>
      </c>
      <c r="H12">
        <v>4.6710000000000003</v>
      </c>
      <c r="I12">
        <v>4.548</v>
      </c>
      <c r="J12">
        <f t="shared" si="0"/>
        <v>4.6095000000000006</v>
      </c>
      <c r="K12" s="4" t="s">
        <v>14</v>
      </c>
      <c r="M12">
        <f t="shared" si="2"/>
        <v>35.867330536728694</v>
      </c>
      <c r="N12">
        <f t="shared" si="3"/>
        <v>20.490013678414972</v>
      </c>
    </row>
    <row r="13" spans="1:14" x14ac:dyDescent="0.25">
      <c r="A13" s="1" t="s">
        <v>5</v>
      </c>
      <c r="B13" s="6">
        <v>1</v>
      </c>
      <c r="C13" s="15">
        <v>43330</v>
      </c>
      <c r="D13" s="9">
        <v>0.39999999999999997</v>
      </c>
      <c r="E13">
        <v>52.321308100000003</v>
      </c>
      <c r="F13">
        <v>79.321308099999996</v>
      </c>
      <c r="G13">
        <f t="shared" si="1"/>
        <v>26.999999999999993</v>
      </c>
      <c r="H13">
        <v>5.3719999999999999</v>
      </c>
      <c r="I13">
        <v>5.0880000000000001</v>
      </c>
      <c r="J13">
        <f t="shared" si="0"/>
        <v>5.23</v>
      </c>
      <c r="K13" s="4" t="s">
        <v>14</v>
      </c>
      <c r="M13">
        <f t="shared" si="2"/>
        <v>67.665504360605894</v>
      </c>
      <c r="N13">
        <f t="shared" si="3"/>
        <v>59.912548042679944</v>
      </c>
    </row>
    <row r="14" spans="1:14" x14ac:dyDescent="0.25">
      <c r="A14" s="1" t="s">
        <v>5</v>
      </c>
      <c r="B14" s="6">
        <v>1</v>
      </c>
      <c r="C14" s="15">
        <v>43330</v>
      </c>
      <c r="D14" s="9">
        <v>0.50592592592592589</v>
      </c>
      <c r="E14">
        <v>52.570701</v>
      </c>
      <c r="F14">
        <v>82.578033000000005</v>
      </c>
      <c r="G14">
        <f t="shared" si="1"/>
        <v>30.007332000000005</v>
      </c>
      <c r="H14">
        <v>5.9950000000000001</v>
      </c>
      <c r="I14">
        <v>6.5540000000000003</v>
      </c>
      <c r="J14">
        <f t="shared" si="0"/>
        <v>6.2744999999999997</v>
      </c>
      <c r="M14">
        <f t="shared" si="2"/>
        <v>76.138751044387774</v>
      </c>
      <c r="N14">
        <f t="shared" si="3"/>
        <v>70.417455035717936</v>
      </c>
    </row>
    <row r="15" spans="1:14" x14ac:dyDescent="0.25">
      <c r="A15" s="1" t="s">
        <v>5</v>
      </c>
      <c r="B15" s="6">
        <v>1</v>
      </c>
      <c r="C15" s="15">
        <v>43330</v>
      </c>
      <c r="D15" s="9">
        <v>0.57049768518518518</v>
      </c>
      <c r="E15">
        <v>53.513702000000002</v>
      </c>
      <c r="F15">
        <v>84.653686500000006</v>
      </c>
      <c r="G15">
        <f t="shared" si="1"/>
        <v>31.139984500000004</v>
      </c>
      <c r="H15">
        <v>6.4930000000000003</v>
      </c>
      <c r="I15">
        <v>7.4560000000000004</v>
      </c>
      <c r="J15">
        <f t="shared" si="0"/>
        <v>6.9745000000000008</v>
      </c>
      <c r="M15">
        <f t="shared" si="2"/>
        <v>79.330032898038198</v>
      </c>
      <c r="N15">
        <f t="shared" si="3"/>
        <v>74.373921820207272</v>
      </c>
    </row>
    <row r="16" spans="1:14" x14ac:dyDescent="0.25">
      <c r="A16" s="1" t="s">
        <v>5</v>
      </c>
      <c r="B16" s="6">
        <v>1</v>
      </c>
      <c r="C16" s="15">
        <v>43330</v>
      </c>
      <c r="D16" s="9">
        <v>0.65060185185185182</v>
      </c>
      <c r="E16">
        <v>54.84346</v>
      </c>
      <c r="F16">
        <v>86.583854599999995</v>
      </c>
      <c r="G16">
        <f t="shared" si="1"/>
        <v>31.740394599999995</v>
      </c>
      <c r="H16">
        <v>7.7050000000000001</v>
      </c>
      <c r="I16">
        <v>8.1880000000000006</v>
      </c>
      <c r="J16">
        <f t="shared" si="0"/>
        <v>7.9465000000000003</v>
      </c>
      <c r="M16">
        <f t="shared" si="2"/>
        <v>81.021706078363493</v>
      </c>
      <c r="N16">
        <f t="shared" si="3"/>
        <v>76.471213458835976</v>
      </c>
    </row>
    <row r="17" spans="1:14" x14ac:dyDescent="0.25">
      <c r="A17" s="1" t="s">
        <v>5</v>
      </c>
      <c r="B17" s="6">
        <v>1</v>
      </c>
      <c r="C17" s="15">
        <v>43331</v>
      </c>
      <c r="D17" s="9">
        <v>0.26650462962962962</v>
      </c>
      <c r="E17">
        <v>52.908416699999997</v>
      </c>
      <c r="F17">
        <v>88.308807299999998</v>
      </c>
      <c r="G17">
        <f t="shared" si="1"/>
        <v>35.400390600000001</v>
      </c>
      <c r="H17">
        <v>9.3529999999999998</v>
      </c>
      <c r="I17">
        <v>8.8889999999999993</v>
      </c>
      <c r="J17">
        <f t="shared" si="0"/>
        <v>9.1209999999999987</v>
      </c>
      <c r="M17">
        <f t="shared" si="2"/>
        <v>91.333852848209617</v>
      </c>
      <c r="N17">
        <f t="shared" si="3"/>
        <v>89.255940111859658</v>
      </c>
    </row>
    <row r="18" spans="1:14" x14ac:dyDescent="0.25">
      <c r="A18" s="1" t="s">
        <v>5</v>
      </c>
      <c r="B18" s="6">
        <v>1</v>
      </c>
      <c r="C18" s="15">
        <v>43331</v>
      </c>
      <c r="D18" s="9">
        <v>0.36093749999999997</v>
      </c>
      <c r="E18">
        <v>50.185912999999999</v>
      </c>
      <c r="F18">
        <v>88.662099999999995</v>
      </c>
      <c r="G18">
        <f t="shared" si="1"/>
        <v>38.476186999999996</v>
      </c>
      <c r="H18">
        <v>9.6210000000000004</v>
      </c>
      <c r="I18">
        <v>9.7270000000000003</v>
      </c>
      <c r="J18">
        <f t="shared" si="0"/>
        <v>9.6739999999999995</v>
      </c>
      <c r="M18">
        <f t="shared" si="2"/>
        <v>100</v>
      </c>
      <c r="N18">
        <f t="shared" si="3"/>
        <v>100</v>
      </c>
    </row>
    <row r="19" spans="1:14" x14ac:dyDescent="0.25">
      <c r="A19" s="1" t="s">
        <v>5</v>
      </c>
      <c r="B19" s="6">
        <v>1</v>
      </c>
      <c r="G19">
        <f t="shared" si="1"/>
        <v>0</v>
      </c>
      <c r="J19" t="e">
        <f t="shared" si="0"/>
        <v>#DIV/0!</v>
      </c>
    </row>
    <row r="20" spans="1:14" x14ac:dyDescent="0.25">
      <c r="A20" s="1" t="s">
        <v>5</v>
      </c>
      <c r="B20" s="6">
        <v>1</v>
      </c>
      <c r="G20">
        <f t="shared" si="1"/>
        <v>0</v>
      </c>
      <c r="J20" t="e">
        <f t="shared" si="0"/>
        <v>#DIV/0!</v>
      </c>
    </row>
    <row r="21" spans="1:14" x14ac:dyDescent="0.25">
      <c r="A21" s="1" t="s">
        <v>5</v>
      </c>
      <c r="B21" s="7">
        <v>2</v>
      </c>
      <c r="C21" s="11">
        <v>43328</v>
      </c>
      <c r="D21" s="12">
        <v>0.43607638888888883</v>
      </c>
      <c r="E21" s="4">
        <v>50.778199999999998</v>
      </c>
      <c r="F21" s="4">
        <v>56.521900000000002</v>
      </c>
      <c r="G21" s="4">
        <f t="shared" si="1"/>
        <v>5.743700000000004</v>
      </c>
      <c r="H21" s="4">
        <v>0.315</v>
      </c>
      <c r="I21" s="4">
        <v>0.34</v>
      </c>
      <c r="J21" s="4">
        <f t="shared" si="0"/>
        <v>0.32750000000000001</v>
      </c>
      <c r="K21" s="4" t="s">
        <v>12</v>
      </c>
      <c r="L21">
        <v>11.7</v>
      </c>
      <c r="M21">
        <f>((G21-$G$21)/($G$36-G$21))*100</f>
        <v>0</v>
      </c>
    </row>
    <row r="22" spans="1:14" x14ac:dyDescent="0.25">
      <c r="A22" s="1" t="s">
        <v>5</v>
      </c>
      <c r="B22" s="7">
        <v>2</v>
      </c>
      <c r="C22" s="16">
        <v>43328</v>
      </c>
      <c r="D22" s="9">
        <v>0.5287384259259259</v>
      </c>
      <c r="E22">
        <v>54.711295999999997</v>
      </c>
      <c r="F22">
        <v>64.286799999999999</v>
      </c>
      <c r="G22">
        <f t="shared" si="1"/>
        <v>9.5755040000000022</v>
      </c>
      <c r="H22">
        <v>1.0760000000000001</v>
      </c>
      <c r="I22">
        <v>1.1830000000000001</v>
      </c>
      <c r="J22">
        <f t="shared" si="0"/>
        <v>1.1295000000000002</v>
      </c>
      <c r="K22" s="4" t="s">
        <v>12</v>
      </c>
      <c r="L22">
        <v>11.7</v>
      </c>
      <c r="M22">
        <f t="shared" ref="M22:M36" si="4">((G22-$G$21)/($G$36-G$21))*100</f>
        <v>16.486136177709021</v>
      </c>
      <c r="N22">
        <f>((G22-$G$27)/($G$36-G$27))*100</f>
        <v>0.95341798269758227</v>
      </c>
    </row>
    <row r="23" spans="1:14" x14ac:dyDescent="0.25">
      <c r="A23" s="1" t="s">
        <v>5</v>
      </c>
      <c r="B23" s="7">
        <v>2</v>
      </c>
      <c r="C23" s="16">
        <v>43328</v>
      </c>
      <c r="D23" s="9">
        <v>0.59506944444444443</v>
      </c>
      <c r="E23">
        <v>53.861808699999997</v>
      </c>
      <c r="F23">
        <v>63.598724300000001</v>
      </c>
      <c r="G23">
        <f t="shared" si="1"/>
        <v>9.7369156000000032</v>
      </c>
      <c r="H23">
        <v>2.13</v>
      </c>
      <c r="I23">
        <v>2.2730000000000001</v>
      </c>
      <c r="J23">
        <f t="shared" si="0"/>
        <v>2.2015000000000002</v>
      </c>
      <c r="K23" s="4" t="s">
        <v>12</v>
      </c>
      <c r="L23">
        <v>11.7</v>
      </c>
      <c r="M23">
        <f t="shared" si="4"/>
        <v>17.180601139450779</v>
      </c>
      <c r="N23">
        <f t="shared" ref="N23:N36" si="5">((G23-$G$27)/($G$36-G$27))*100</f>
        <v>1.7770462719797546</v>
      </c>
    </row>
    <row r="24" spans="1:14" x14ac:dyDescent="0.25">
      <c r="A24" s="1" t="s">
        <v>5</v>
      </c>
      <c r="B24" s="7">
        <v>2</v>
      </c>
      <c r="C24" s="16">
        <v>43328</v>
      </c>
      <c r="D24" s="9">
        <v>0.66562500000000002</v>
      </c>
      <c r="E24">
        <v>55.768608</v>
      </c>
      <c r="F24">
        <v>66.414443899999995</v>
      </c>
      <c r="G24">
        <f t="shared" si="1"/>
        <v>10.645835899999994</v>
      </c>
      <c r="H24">
        <v>2.5939999999999999</v>
      </c>
      <c r="I24">
        <v>2.6520000000000001</v>
      </c>
      <c r="J24">
        <f t="shared" si="0"/>
        <v>2.6230000000000002</v>
      </c>
      <c r="K24" s="4" t="s">
        <v>12</v>
      </c>
      <c r="L24">
        <v>11.7</v>
      </c>
      <c r="M24">
        <f t="shared" si="4"/>
        <v>21.09118316308351</v>
      </c>
      <c r="N24">
        <f t="shared" si="5"/>
        <v>6.4149562597552734</v>
      </c>
    </row>
    <row r="25" spans="1:14" x14ac:dyDescent="0.25">
      <c r="A25" s="1" t="s">
        <v>5</v>
      </c>
      <c r="B25" s="7">
        <v>2</v>
      </c>
      <c r="C25" s="16">
        <v>43328</v>
      </c>
      <c r="D25" s="9">
        <v>0.71756944444444448</v>
      </c>
      <c r="E25">
        <v>55.342559999999999</v>
      </c>
      <c r="F25">
        <v>65.707839899999996</v>
      </c>
      <c r="G25">
        <f t="shared" si="1"/>
        <v>10.365279899999997</v>
      </c>
      <c r="H25">
        <v>2.8079999999999998</v>
      </c>
      <c r="I25">
        <v>2.8839999999999999</v>
      </c>
      <c r="J25">
        <f t="shared" si="0"/>
        <v>2.8460000000000001</v>
      </c>
      <c r="K25" s="4" t="s">
        <v>12</v>
      </c>
      <c r="L25">
        <v>11.7</v>
      </c>
      <c r="M25">
        <f t="shared" si="4"/>
        <v>19.88410565560315</v>
      </c>
      <c r="N25">
        <f t="shared" si="5"/>
        <v>4.9833747728742477</v>
      </c>
    </row>
    <row r="26" spans="1:14" x14ac:dyDescent="0.25">
      <c r="A26" s="1" t="s">
        <v>5</v>
      </c>
      <c r="B26" s="7">
        <v>2</v>
      </c>
      <c r="C26" s="16">
        <v>43328</v>
      </c>
      <c r="D26" s="9">
        <v>0.83090277777777777</v>
      </c>
      <c r="E26">
        <v>54.430728000000002</v>
      </c>
      <c r="F26">
        <v>64.694686799999999</v>
      </c>
      <c r="G26">
        <f t="shared" si="1"/>
        <v>10.263958799999997</v>
      </c>
      <c r="H26">
        <v>3.3530000000000002</v>
      </c>
      <c r="I26">
        <v>3.4420000000000002</v>
      </c>
      <c r="J26">
        <f t="shared" si="0"/>
        <v>3.3975</v>
      </c>
      <c r="K26" s="4" t="s">
        <v>12</v>
      </c>
      <c r="L26">
        <v>11.7</v>
      </c>
      <c r="M26">
        <f t="shared" si="4"/>
        <v>19.448176925356176</v>
      </c>
      <c r="N26">
        <f t="shared" si="5"/>
        <v>4.4663677903451902</v>
      </c>
    </row>
    <row r="27" spans="1:14" x14ac:dyDescent="0.25">
      <c r="A27" s="1" t="s">
        <v>5</v>
      </c>
      <c r="B27" s="7">
        <v>2</v>
      </c>
      <c r="C27" s="11">
        <v>43329</v>
      </c>
      <c r="D27" s="12">
        <v>0.3822800925925926</v>
      </c>
      <c r="E27" s="4">
        <v>54.861968900000001</v>
      </c>
      <c r="F27" s="4">
        <v>64.250625600000006</v>
      </c>
      <c r="G27" s="4">
        <f>F27-E27</f>
        <v>9.3886567000000056</v>
      </c>
      <c r="H27" s="4">
        <v>3.5630000000000002</v>
      </c>
      <c r="I27" s="4">
        <v>3.9980000000000002</v>
      </c>
      <c r="J27" s="4">
        <f>AVERAGE(H27:I27)</f>
        <v>3.7805</v>
      </c>
      <c r="K27" s="4" t="s">
        <v>13</v>
      </c>
      <c r="L27">
        <v>11.7</v>
      </c>
      <c r="M27">
        <f t="shared" si="4"/>
        <v>15.682235447860313</v>
      </c>
      <c r="N27">
        <f t="shared" si="5"/>
        <v>0</v>
      </c>
    </row>
    <row r="28" spans="1:14" x14ac:dyDescent="0.25">
      <c r="A28" s="1" t="s">
        <v>5</v>
      </c>
      <c r="B28" s="7">
        <v>2</v>
      </c>
      <c r="C28" s="16">
        <v>43329</v>
      </c>
      <c r="D28" s="9">
        <v>0.51679398148148148</v>
      </c>
      <c r="E28">
        <v>54.106002799999999</v>
      </c>
      <c r="F28">
        <v>65.653282099999998</v>
      </c>
      <c r="G28">
        <f t="shared" si="1"/>
        <v>11.5472793</v>
      </c>
      <c r="H28">
        <v>4.1130000000000004</v>
      </c>
      <c r="I28">
        <v>4.0359999999999996</v>
      </c>
      <c r="J28">
        <f t="shared" si="0"/>
        <v>4.0745000000000005</v>
      </c>
      <c r="K28" s="4" t="s">
        <v>13</v>
      </c>
      <c r="M28">
        <f t="shared" si="4"/>
        <v>24.969596215759772</v>
      </c>
      <c r="N28">
        <f t="shared" si="5"/>
        <v>11.014714179425884</v>
      </c>
    </row>
    <row r="29" spans="1:14" x14ac:dyDescent="0.25">
      <c r="A29" s="1" t="s">
        <v>5</v>
      </c>
      <c r="B29" s="7">
        <v>2</v>
      </c>
      <c r="C29" s="16">
        <v>43329</v>
      </c>
      <c r="D29" s="9">
        <v>0.64245370370370369</v>
      </c>
      <c r="E29">
        <v>52.149852699999997</v>
      </c>
      <c r="F29">
        <v>64.268646200000006</v>
      </c>
      <c r="G29">
        <f t="shared" si="1"/>
        <v>12.11879350000001</v>
      </c>
      <c r="H29">
        <v>4.359</v>
      </c>
      <c r="I29">
        <v>4.4001000000000001</v>
      </c>
      <c r="J29">
        <f t="shared" si="0"/>
        <v>4.3795500000000001</v>
      </c>
      <c r="K29" s="4" t="s">
        <v>13</v>
      </c>
      <c r="M29">
        <f t="shared" si="4"/>
        <v>27.428506151835467</v>
      </c>
      <c r="N29">
        <f t="shared" si="5"/>
        <v>13.930956028502866</v>
      </c>
    </row>
    <row r="30" spans="1:14" x14ac:dyDescent="0.25">
      <c r="A30" s="1" t="s">
        <v>5</v>
      </c>
      <c r="B30" s="7">
        <v>2</v>
      </c>
      <c r="C30" s="16">
        <v>43329</v>
      </c>
      <c r="D30" s="9">
        <v>0.75550925925925927</v>
      </c>
      <c r="E30">
        <v>51.464035000000003</v>
      </c>
      <c r="F30">
        <v>64.367362900000003</v>
      </c>
      <c r="G30">
        <f>F30-E30</f>
        <v>12.903327900000001</v>
      </c>
      <c r="H30">
        <v>4.9690000000000003</v>
      </c>
      <c r="I30">
        <v>5.2030000000000003</v>
      </c>
      <c r="J30">
        <f>AVERAGE(H30:I30)</f>
        <v>5.0860000000000003</v>
      </c>
      <c r="K30" s="4" t="s">
        <v>13</v>
      </c>
      <c r="M30">
        <f t="shared" si="4"/>
        <v>30.803924350286412</v>
      </c>
      <c r="N30">
        <f t="shared" si="5"/>
        <v>17.934167233614545</v>
      </c>
    </row>
    <row r="31" spans="1:14" x14ac:dyDescent="0.25">
      <c r="A31" s="1" t="s">
        <v>5</v>
      </c>
      <c r="B31" s="7">
        <v>2</v>
      </c>
      <c r="C31" s="16">
        <v>43329</v>
      </c>
      <c r="D31" s="9">
        <v>0.94747685185185182</v>
      </c>
      <c r="E31">
        <v>52.682403499999999</v>
      </c>
      <c r="F31">
        <v>66.3858642</v>
      </c>
      <c r="G31">
        <f t="shared" si="1"/>
        <v>13.703460700000001</v>
      </c>
      <c r="H31">
        <v>4.8810000000000002</v>
      </c>
      <c r="I31">
        <v>5.8810000000000002</v>
      </c>
      <c r="J31">
        <f t="shared" si="0"/>
        <v>5.3810000000000002</v>
      </c>
      <c r="K31" s="4" t="s">
        <v>14</v>
      </c>
      <c r="M31">
        <f t="shared" si="4"/>
        <v>34.246453848416174</v>
      </c>
      <c r="N31">
        <f t="shared" si="5"/>
        <v>22.016971748671395</v>
      </c>
    </row>
    <row r="32" spans="1:14" x14ac:dyDescent="0.25">
      <c r="A32" s="1" t="s">
        <v>5</v>
      </c>
      <c r="B32" s="7">
        <v>2</v>
      </c>
      <c r="C32" s="15">
        <v>43330</v>
      </c>
      <c r="D32" s="9">
        <v>0.40504629629629635</v>
      </c>
      <c r="E32">
        <v>52.713580999999998</v>
      </c>
      <c r="F32">
        <v>75.387283300000007</v>
      </c>
      <c r="G32">
        <f t="shared" si="1"/>
        <v>22.673702300000009</v>
      </c>
      <c r="H32">
        <v>6.0010000000000003</v>
      </c>
      <c r="I32">
        <v>6.3209999999999997</v>
      </c>
      <c r="J32">
        <f t="shared" si="0"/>
        <v>6.1609999999999996</v>
      </c>
      <c r="M32">
        <f t="shared" si="4"/>
        <v>72.840448886928229</v>
      </c>
      <c r="N32">
        <f t="shared" si="5"/>
        <v>67.78905221535247</v>
      </c>
    </row>
    <row r="33" spans="1:14" x14ac:dyDescent="0.25">
      <c r="A33" s="1" t="s">
        <v>5</v>
      </c>
      <c r="B33" s="7">
        <v>2</v>
      </c>
      <c r="C33" s="15">
        <v>43330</v>
      </c>
      <c r="D33" s="9">
        <v>0.52083333333333337</v>
      </c>
      <c r="E33">
        <v>55.134738900000002</v>
      </c>
      <c r="F33">
        <v>79.206069900000003</v>
      </c>
      <c r="G33">
        <f t="shared" si="1"/>
        <v>24.071331000000001</v>
      </c>
      <c r="H33">
        <v>7.3289999999999997</v>
      </c>
      <c r="I33">
        <v>6.9989999999999997</v>
      </c>
      <c r="J33">
        <f t="shared" si="0"/>
        <v>7.1639999999999997</v>
      </c>
      <c r="M33">
        <f t="shared" si="4"/>
        <v>78.853673225666412</v>
      </c>
      <c r="N33">
        <f t="shared" si="5"/>
        <v>74.920674324498592</v>
      </c>
    </row>
    <row r="34" spans="1:14" x14ac:dyDescent="0.25">
      <c r="A34" s="1" t="s">
        <v>5</v>
      </c>
      <c r="B34" s="7">
        <v>2</v>
      </c>
      <c r="C34" s="15">
        <v>43330</v>
      </c>
      <c r="D34" s="9">
        <v>0.59756944444444449</v>
      </c>
      <c r="E34">
        <v>55.690669999999997</v>
      </c>
      <c r="F34">
        <v>80.515365599999996</v>
      </c>
      <c r="G34">
        <f t="shared" si="1"/>
        <v>24.824695599999998</v>
      </c>
      <c r="H34">
        <v>7.8810000000000002</v>
      </c>
      <c r="I34">
        <v>7.2309999999999999</v>
      </c>
      <c r="J34">
        <f t="shared" si="0"/>
        <v>7.556</v>
      </c>
      <c r="M34">
        <f t="shared" si="4"/>
        <v>82.094984990846783</v>
      </c>
      <c r="N34">
        <f t="shared" si="5"/>
        <v>78.764836681502317</v>
      </c>
    </row>
    <row r="35" spans="1:14" x14ac:dyDescent="0.25">
      <c r="A35" s="1" t="s">
        <v>5</v>
      </c>
      <c r="B35" s="7">
        <v>2</v>
      </c>
      <c r="C35" s="15">
        <v>43330</v>
      </c>
      <c r="D35" s="9">
        <v>0.67652777777777784</v>
      </c>
      <c r="E35">
        <v>52.573295000000002</v>
      </c>
      <c r="F35">
        <v>80.021788999999998</v>
      </c>
      <c r="G35">
        <f t="shared" si="1"/>
        <v>27.448493999999997</v>
      </c>
      <c r="H35">
        <v>8.0220000000000002</v>
      </c>
      <c r="I35">
        <v>8.0630000000000006</v>
      </c>
      <c r="J35">
        <f t="shared" si="0"/>
        <v>8.0425000000000004</v>
      </c>
      <c r="M35">
        <f t="shared" si="4"/>
        <v>93.383740293898569</v>
      </c>
      <c r="N35">
        <f t="shared" si="5"/>
        <v>92.153184158469799</v>
      </c>
    </row>
    <row r="36" spans="1:14" x14ac:dyDescent="0.25">
      <c r="A36" s="1" t="s">
        <v>5</v>
      </c>
      <c r="B36" s="7">
        <v>2</v>
      </c>
      <c r="C36" s="15">
        <v>43330</v>
      </c>
      <c r="D36" s="9">
        <v>0.35082175925925929</v>
      </c>
      <c r="E36">
        <v>54.682716300000003</v>
      </c>
      <c r="F36">
        <v>83.668999999999997</v>
      </c>
      <c r="G36">
        <f t="shared" si="1"/>
        <v>28.986283699999994</v>
      </c>
      <c r="H36">
        <v>10.199999999999999</v>
      </c>
      <c r="I36">
        <v>9.9779999999999998</v>
      </c>
      <c r="J36">
        <f t="shared" si="0"/>
        <v>10.088999999999999</v>
      </c>
      <c r="M36">
        <f t="shared" si="4"/>
        <v>100</v>
      </c>
      <c r="N36">
        <f t="shared" si="5"/>
        <v>100</v>
      </c>
    </row>
    <row r="37" spans="1:14" x14ac:dyDescent="0.25">
      <c r="A37" s="1" t="s">
        <v>5</v>
      </c>
      <c r="B37" s="7">
        <v>2</v>
      </c>
      <c r="G37">
        <f t="shared" si="1"/>
        <v>0</v>
      </c>
      <c r="J37" t="e">
        <f t="shared" si="0"/>
        <v>#DIV/0!</v>
      </c>
    </row>
    <row r="38" spans="1:14" x14ac:dyDescent="0.25">
      <c r="A38" s="1" t="s">
        <v>5</v>
      </c>
      <c r="B38" s="8">
        <v>3</v>
      </c>
      <c r="C38" s="11">
        <v>43328</v>
      </c>
      <c r="D38" s="12">
        <v>0.44530092592592596</v>
      </c>
      <c r="E38" s="4">
        <v>52.944699999999997</v>
      </c>
      <c r="F38" s="4">
        <v>58.423499999999997</v>
      </c>
      <c r="G38" s="4">
        <f t="shared" si="1"/>
        <v>5.4787999999999997</v>
      </c>
      <c r="H38" s="4">
        <v>0.253</v>
      </c>
      <c r="I38" s="4">
        <v>0.314</v>
      </c>
      <c r="J38" s="4">
        <f t="shared" si="0"/>
        <v>0.28349999999999997</v>
      </c>
      <c r="K38" s="4" t="s">
        <v>12</v>
      </c>
      <c r="L38">
        <v>11.7</v>
      </c>
      <c r="M38">
        <f>((G38-$G$38)/($G$53-G$38))*100</f>
        <v>0</v>
      </c>
    </row>
    <row r="39" spans="1:14" x14ac:dyDescent="0.25">
      <c r="A39" s="1" t="s">
        <v>5</v>
      </c>
      <c r="B39" s="8">
        <v>3</v>
      </c>
      <c r="C39" s="15">
        <v>43328</v>
      </c>
      <c r="D39" s="13">
        <v>0.53673611111111108</v>
      </c>
      <c r="E39">
        <v>54.919120700000001</v>
      </c>
      <c r="F39">
        <v>64.484268099999994</v>
      </c>
      <c r="G39">
        <f t="shared" si="1"/>
        <v>9.5651473999999936</v>
      </c>
      <c r="H39">
        <v>0.89900000000000002</v>
      </c>
      <c r="I39">
        <v>0.85799999999999998</v>
      </c>
      <c r="J39">
        <f t="shared" si="0"/>
        <v>0.87850000000000006</v>
      </c>
      <c r="K39" s="4" t="s">
        <v>12</v>
      </c>
      <c r="L39">
        <v>11.7</v>
      </c>
      <c r="M39">
        <f t="shared" ref="M39:M53" si="6">((G39-$G$38)/($G$53-G$38))*100</f>
        <v>15.098091565428865</v>
      </c>
    </row>
    <row r="40" spans="1:14" x14ac:dyDescent="0.25">
      <c r="A40" s="1" t="s">
        <v>5</v>
      </c>
      <c r="B40" s="8">
        <v>3</v>
      </c>
      <c r="C40" s="15">
        <v>43328</v>
      </c>
      <c r="D40" s="9">
        <v>0.60247685185185185</v>
      </c>
      <c r="E40">
        <v>54.648952399999999</v>
      </c>
      <c r="F40">
        <v>67.393814000000006</v>
      </c>
      <c r="G40">
        <f t="shared" si="1"/>
        <v>12.744861600000007</v>
      </c>
      <c r="H40">
        <v>1.2629999999999999</v>
      </c>
      <c r="I40">
        <v>1.357</v>
      </c>
      <c r="J40">
        <f t="shared" si="0"/>
        <v>1.31</v>
      </c>
      <c r="K40" s="4" t="s">
        <v>12</v>
      </c>
      <c r="L40">
        <v>11.7</v>
      </c>
      <c r="M40">
        <f t="shared" si="6"/>
        <v>26.84638691190251</v>
      </c>
      <c r="N40">
        <f>((G40-$G$40)/($G$53-$G$40))*100</f>
        <v>0</v>
      </c>
    </row>
    <row r="41" spans="1:14" x14ac:dyDescent="0.25">
      <c r="A41" s="1" t="s">
        <v>5</v>
      </c>
      <c r="B41" s="8">
        <v>3</v>
      </c>
      <c r="C41" s="15">
        <v>43328</v>
      </c>
      <c r="D41" s="14">
        <v>0.66920138888888892</v>
      </c>
      <c r="E41">
        <v>53.550071699999997</v>
      </c>
      <c r="F41">
        <v>67.375633199999996</v>
      </c>
      <c r="G41">
        <f t="shared" si="1"/>
        <v>13.825561499999999</v>
      </c>
      <c r="H41">
        <v>2.0550000000000002</v>
      </c>
      <c r="I41">
        <v>1.9810000000000001</v>
      </c>
      <c r="J41">
        <f t="shared" si="0"/>
        <v>2.0180000000000002</v>
      </c>
      <c r="K41" s="4" t="s">
        <v>12</v>
      </c>
      <c r="L41">
        <v>11.7</v>
      </c>
      <c r="M41">
        <f t="shared" si="6"/>
        <v>30.83931860560768</v>
      </c>
      <c r="N41">
        <f t="shared" ref="N41:N53" si="7">((G41-$G$40)/($G$53-$G$40))*100</f>
        <v>5.4582836378793207</v>
      </c>
    </row>
    <row r="42" spans="1:14" x14ac:dyDescent="0.25">
      <c r="A42" s="1" t="s">
        <v>5</v>
      </c>
      <c r="B42" s="8">
        <v>3</v>
      </c>
      <c r="C42" s="15">
        <v>43328</v>
      </c>
      <c r="D42" s="9">
        <v>0.7230671296296296</v>
      </c>
      <c r="E42">
        <v>49.962493799999997</v>
      </c>
      <c r="F42">
        <v>63.445140799999997</v>
      </c>
      <c r="G42">
        <f t="shared" si="1"/>
        <v>13.482647</v>
      </c>
      <c r="H42">
        <v>2.363</v>
      </c>
      <c r="I42">
        <v>2.3210000000000002</v>
      </c>
      <c r="J42">
        <f t="shared" si="0"/>
        <v>2.3420000000000001</v>
      </c>
      <c r="K42" s="4" t="s">
        <v>12</v>
      </c>
      <c r="L42">
        <v>11.7</v>
      </c>
      <c r="M42">
        <f t="shared" si="6"/>
        <v>29.572330262885458</v>
      </c>
      <c r="N42">
        <f t="shared" si="7"/>
        <v>3.7263277040057474</v>
      </c>
    </row>
    <row r="43" spans="1:14" x14ac:dyDescent="0.25">
      <c r="A43" s="1" t="s">
        <v>5</v>
      </c>
      <c r="B43" s="8">
        <v>3</v>
      </c>
      <c r="C43" s="15">
        <v>43328</v>
      </c>
      <c r="D43" s="9">
        <v>0.84474537037037034</v>
      </c>
      <c r="E43">
        <v>52.923990000000003</v>
      </c>
      <c r="F43">
        <v>66.300140299999995</v>
      </c>
      <c r="G43">
        <f t="shared" si="1"/>
        <v>13.376150299999992</v>
      </c>
      <c r="H43">
        <v>3.0009999999999999</v>
      </c>
      <c r="I43">
        <v>2.9529999999999998</v>
      </c>
      <c r="J43">
        <f t="shared" si="0"/>
        <v>2.9769999999999999</v>
      </c>
      <c r="K43" s="4" t="s">
        <v>12</v>
      </c>
      <c r="L43">
        <v>11.7</v>
      </c>
      <c r="M43">
        <f t="shared" si="6"/>
        <v>29.178850029654157</v>
      </c>
      <c r="N43">
        <f t="shared" si="7"/>
        <v>3.1884455453248854</v>
      </c>
    </row>
    <row r="44" spans="1:14" x14ac:dyDescent="0.25">
      <c r="A44" s="1" t="s">
        <v>5</v>
      </c>
      <c r="B44" s="8">
        <v>3</v>
      </c>
      <c r="C44" s="15">
        <v>43329</v>
      </c>
      <c r="D44" s="9">
        <v>0.38833333333333336</v>
      </c>
      <c r="E44">
        <v>52.469000000000001</v>
      </c>
      <c r="F44">
        <v>65.731216000000003</v>
      </c>
      <c r="G44">
        <f t="shared" si="1"/>
        <v>13.262216000000002</v>
      </c>
      <c r="H44">
        <v>3.109</v>
      </c>
      <c r="I44">
        <v>3.0779999999999998</v>
      </c>
      <c r="J44">
        <f t="shared" si="0"/>
        <v>3.0934999999999997</v>
      </c>
      <c r="K44" s="4" t="s">
        <v>13</v>
      </c>
      <c r="L44">
        <v>11.7</v>
      </c>
      <c r="M44">
        <f t="shared" si="6"/>
        <v>28.757889615509512</v>
      </c>
      <c r="N44">
        <f t="shared" si="7"/>
        <v>2.6129983508880374</v>
      </c>
    </row>
    <row r="45" spans="1:14" x14ac:dyDescent="0.25">
      <c r="A45" s="1" t="s">
        <v>5</v>
      </c>
      <c r="B45" s="8">
        <v>3</v>
      </c>
      <c r="C45" s="15">
        <v>43329</v>
      </c>
      <c r="D45" s="9">
        <v>0.52023148148148146</v>
      </c>
      <c r="E45">
        <v>53.427973999999999</v>
      </c>
      <c r="F45">
        <v>66.502761800000002</v>
      </c>
      <c r="G45">
        <f t="shared" si="1"/>
        <v>13.074787800000003</v>
      </c>
      <c r="H45">
        <v>3.6880000000000002</v>
      </c>
      <c r="I45">
        <v>3.6240000000000001</v>
      </c>
      <c r="J45">
        <f t="shared" si="0"/>
        <v>3.6560000000000001</v>
      </c>
      <c r="K45" s="4" t="s">
        <v>13</v>
      </c>
      <c r="M45">
        <f t="shared" si="6"/>
        <v>28.065386544051734</v>
      </c>
      <c r="N45">
        <f t="shared" si="7"/>
        <v>1.6663560153634602</v>
      </c>
    </row>
    <row r="46" spans="1:14" x14ac:dyDescent="0.25">
      <c r="A46" s="1" t="s">
        <v>5</v>
      </c>
      <c r="B46" s="8">
        <v>3</v>
      </c>
      <c r="C46" s="15">
        <v>43329</v>
      </c>
      <c r="D46" s="9">
        <v>0.64896990740740745</v>
      </c>
      <c r="E46">
        <v>51.775768200000002</v>
      </c>
      <c r="F46">
        <v>65.385711599999993</v>
      </c>
      <c r="G46">
        <f t="shared" si="1"/>
        <v>13.609943399999992</v>
      </c>
      <c r="H46">
        <v>4.1479999999999997</v>
      </c>
      <c r="I46">
        <v>4.2248000000000001</v>
      </c>
      <c r="J46">
        <f t="shared" si="0"/>
        <v>4.1863999999999999</v>
      </c>
      <c r="K46" s="4" t="s">
        <v>13</v>
      </c>
      <c r="M46">
        <f t="shared" si="6"/>
        <v>30.042660490596724</v>
      </c>
      <c r="N46">
        <f t="shared" si="7"/>
        <v>4.3692627660714525</v>
      </c>
    </row>
    <row r="47" spans="1:14" x14ac:dyDescent="0.25">
      <c r="A47" s="1" t="s">
        <v>5</v>
      </c>
      <c r="B47" s="8">
        <v>3</v>
      </c>
      <c r="C47" s="15">
        <v>43329</v>
      </c>
      <c r="D47" s="9">
        <v>0.76578703703703699</v>
      </c>
      <c r="E47">
        <v>52.822688999999997</v>
      </c>
      <c r="F47">
        <v>66.120988769999997</v>
      </c>
      <c r="G47">
        <f t="shared" si="1"/>
        <v>13.29829977</v>
      </c>
      <c r="H47">
        <v>4.4749999999999996</v>
      </c>
      <c r="I47">
        <v>4.4710000000000001</v>
      </c>
      <c r="J47">
        <f t="shared" si="0"/>
        <v>4.4729999999999999</v>
      </c>
      <c r="M47">
        <f t="shared" si="6"/>
        <v>28.891210650203192</v>
      </c>
      <c r="N47">
        <f t="shared" si="7"/>
        <v>2.795246402714441</v>
      </c>
    </row>
    <row r="48" spans="1:14" x14ac:dyDescent="0.25">
      <c r="A48" s="1" t="s">
        <v>5</v>
      </c>
      <c r="B48" s="8">
        <v>3</v>
      </c>
      <c r="C48" s="15">
        <v>43329</v>
      </c>
      <c r="D48" s="9">
        <v>0.95178240740740738</v>
      </c>
      <c r="E48">
        <v>53.2409362</v>
      </c>
      <c r="F48">
        <v>66.611877399999997</v>
      </c>
      <c r="G48">
        <f t="shared" si="1"/>
        <v>13.370941199999997</v>
      </c>
      <c r="H48">
        <v>4.7370000000000001</v>
      </c>
      <c r="I48">
        <v>4.8209999999999997</v>
      </c>
      <c r="J48">
        <f t="shared" si="0"/>
        <v>4.7789999999999999</v>
      </c>
      <c r="M48">
        <f t="shared" si="6"/>
        <v>29.159603631569304</v>
      </c>
      <c r="N48">
        <f t="shared" si="7"/>
        <v>3.1621359793685562</v>
      </c>
    </row>
    <row r="49" spans="1:14" x14ac:dyDescent="0.25">
      <c r="A49" s="1" t="s">
        <v>5</v>
      </c>
      <c r="B49" s="8">
        <v>3</v>
      </c>
      <c r="C49" s="15">
        <v>43330</v>
      </c>
      <c r="D49" s="9">
        <v>0.41061342592592592</v>
      </c>
      <c r="E49">
        <v>52.155048000000001</v>
      </c>
      <c r="F49">
        <v>77.894180199999994</v>
      </c>
      <c r="G49">
        <f t="shared" si="1"/>
        <v>25.739132199999993</v>
      </c>
      <c r="H49">
        <v>6.0579999999999998</v>
      </c>
      <c r="I49">
        <v>6.0759999999999996</v>
      </c>
      <c r="J49">
        <f t="shared" si="0"/>
        <v>6.0670000000000002</v>
      </c>
      <c r="M49">
        <f t="shared" si="6"/>
        <v>74.85715744618463</v>
      </c>
      <c r="N49">
        <f t="shared" si="7"/>
        <v>65.630074178924929</v>
      </c>
    </row>
    <row r="50" spans="1:14" x14ac:dyDescent="0.25">
      <c r="A50" s="1" t="s">
        <v>5</v>
      </c>
      <c r="B50" s="8">
        <v>3</v>
      </c>
      <c r="C50" s="15">
        <v>43330</v>
      </c>
      <c r="D50" s="9">
        <v>0.51481481481481484</v>
      </c>
      <c r="E50">
        <v>53.038307000000003</v>
      </c>
      <c r="F50">
        <v>81.0427246</v>
      </c>
      <c r="G50">
        <f>F50-E50</f>
        <v>28.004417599999996</v>
      </c>
      <c r="H50">
        <v>5.96</v>
      </c>
      <c r="I50">
        <v>6.5350000000000001</v>
      </c>
      <c r="J50">
        <f>AVERAGE(H50:I50)</f>
        <v>6.2475000000000005</v>
      </c>
      <c r="M50">
        <f t="shared" si="6"/>
        <v>83.226853667076</v>
      </c>
      <c r="N50">
        <f t="shared" si="7"/>
        <v>77.071335748345845</v>
      </c>
    </row>
    <row r="51" spans="1:14" x14ac:dyDescent="0.25">
      <c r="A51" s="1" t="s">
        <v>5</v>
      </c>
      <c r="B51" s="8">
        <v>3</v>
      </c>
      <c r="C51" s="15">
        <v>43330</v>
      </c>
      <c r="D51" s="9">
        <v>0.5750925925925926</v>
      </c>
      <c r="E51">
        <v>54.207321100000001</v>
      </c>
      <c r="F51">
        <v>82.050674400000005</v>
      </c>
      <c r="G51">
        <f t="shared" si="1"/>
        <v>27.843353300000004</v>
      </c>
      <c r="H51">
        <v>6.9870000000000001</v>
      </c>
      <c r="I51">
        <v>6.4669999999999996</v>
      </c>
      <c r="J51">
        <f t="shared" si="0"/>
        <v>6.7270000000000003</v>
      </c>
      <c r="M51">
        <f t="shared" si="6"/>
        <v>82.631758999079437</v>
      </c>
      <c r="N51">
        <f t="shared" si="7"/>
        <v>76.257849383318472</v>
      </c>
    </row>
    <row r="52" spans="1:14" x14ac:dyDescent="0.25">
      <c r="A52" s="1" t="s">
        <v>5</v>
      </c>
      <c r="B52" s="8">
        <v>3</v>
      </c>
      <c r="C52" s="15">
        <v>43330</v>
      </c>
      <c r="D52" s="9">
        <v>0.65648148148148155</v>
      </c>
      <c r="E52">
        <v>51.905662</v>
      </c>
      <c r="F52">
        <v>82.936524000000006</v>
      </c>
      <c r="G52">
        <f t="shared" si="1"/>
        <v>31.030862000000006</v>
      </c>
      <c r="H52">
        <v>8.4550000000000001</v>
      </c>
      <c r="I52">
        <v>8.0489999999999995</v>
      </c>
      <c r="J52">
        <f t="shared" si="0"/>
        <v>8.2519999999999989</v>
      </c>
      <c r="M52">
        <f t="shared" si="6"/>
        <v>94.408853187938973</v>
      </c>
      <c r="N52">
        <f t="shared" si="7"/>
        <v>92.356977904389055</v>
      </c>
    </row>
    <row r="53" spans="1:14" x14ac:dyDescent="0.25">
      <c r="A53" s="1" t="s">
        <v>5</v>
      </c>
      <c r="B53" s="8">
        <v>3</v>
      </c>
      <c r="C53" s="15">
        <v>43330</v>
      </c>
      <c r="D53" s="9">
        <v>0.36495370370370367</v>
      </c>
      <c r="E53">
        <v>53.3643</v>
      </c>
      <c r="F53">
        <v>85.908423999999997</v>
      </c>
      <c r="G53">
        <f t="shared" si="1"/>
        <v>32.544123999999996</v>
      </c>
      <c r="H53">
        <v>10</v>
      </c>
      <c r="I53">
        <v>10</v>
      </c>
      <c r="J53">
        <f t="shared" si="0"/>
        <v>10</v>
      </c>
      <c r="M53">
        <f t="shared" si="6"/>
        <v>100</v>
      </c>
      <c r="N53">
        <f t="shared" si="7"/>
        <v>100</v>
      </c>
    </row>
    <row r="54" spans="1:14" x14ac:dyDescent="0.25">
      <c r="A54" s="1" t="s">
        <v>5</v>
      </c>
      <c r="B54" s="8">
        <v>3</v>
      </c>
      <c r="G54">
        <f t="shared" si="1"/>
        <v>0</v>
      </c>
      <c r="J54" t="e">
        <f t="shared" si="0"/>
        <v>#DIV/0!</v>
      </c>
    </row>
    <row r="55" spans="1:14" x14ac:dyDescent="0.25">
      <c r="A55" s="1" t="s">
        <v>5</v>
      </c>
      <c r="B55" s="8">
        <v>3</v>
      </c>
      <c r="G55">
        <f t="shared" si="1"/>
        <v>0</v>
      </c>
      <c r="J55" t="e">
        <f t="shared" si="0"/>
        <v>#DIV/0!</v>
      </c>
    </row>
    <row r="56" spans="1:14" x14ac:dyDescent="0.25">
      <c r="A56" s="1" t="s">
        <v>5</v>
      </c>
      <c r="B56" s="5">
        <v>4</v>
      </c>
      <c r="C56" s="11">
        <v>43328</v>
      </c>
      <c r="D56" s="12">
        <v>0.45795138888888887</v>
      </c>
      <c r="E56" s="4">
        <v>53.495519999999999</v>
      </c>
      <c r="F56" s="4">
        <v>54.669699999999999</v>
      </c>
      <c r="G56" s="4">
        <f t="shared" si="1"/>
        <v>1.1741799999999998</v>
      </c>
      <c r="H56" s="4">
        <v>0.20100000000000001</v>
      </c>
      <c r="I56" s="4">
        <v>0.104</v>
      </c>
      <c r="J56" s="4">
        <f t="shared" si="0"/>
        <v>0.1525</v>
      </c>
      <c r="K56" s="4" t="s">
        <v>12</v>
      </c>
      <c r="L56">
        <v>11.7</v>
      </c>
      <c r="M56">
        <f>((G56-$G$56)/($G$68-$G$56))*100</f>
        <v>0</v>
      </c>
    </row>
    <row r="57" spans="1:14" x14ac:dyDescent="0.25">
      <c r="A57" s="1" t="s">
        <v>5</v>
      </c>
      <c r="B57" s="5">
        <v>4</v>
      </c>
      <c r="C57" s="16">
        <v>43328</v>
      </c>
      <c r="D57" s="9">
        <v>0.56949074074074069</v>
      </c>
      <c r="E57">
        <v>57.602660999999998</v>
      </c>
      <c r="F57">
        <v>62.928497</v>
      </c>
      <c r="G57">
        <f t="shared" si="1"/>
        <v>5.3258360000000025</v>
      </c>
      <c r="H57">
        <v>0.90800000000000003</v>
      </c>
      <c r="I57">
        <v>0.88600000000000001</v>
      </c>
      <c r="J57">
        <f t="shared" si="0"/>
        <v>0.89700000000000002</v>
      </c>
      <c r="K57" s="4" t="s">
        <v>12</v>
      </c>
      <c r="L57">
        <v>11.7</v>
      </c>
      <c r="M57">
        <f t="shared" ref="M57:M70" si="8">((G57-$G$56)/($G$68-$G$56))*100</f>
        <v>11.818039488958387</v>
      </c>
      <c r="N57">
        <f>((G57-$G$60)/($G$68-$G$60))*100</f>
        <v>-1.6700572314585092</v>
      </c>
    </row>
    <row r="58" spans="1:14" x14ac:dyDescent="0.25">
      <c r="A58" s="1" t="s">
        <v>5</v>
      </c>
      <c r="B58" s="5">
        <v>4</v>
      </c>
      <c r="C58" s="16">
        <v>43328</v>
      </c>
      <c r="D58" s="9">
        <v>0.60761574074074076</v>
      </c>
      <c r="E58">
        <v>56.464820799999998</v>
      </c>
      <c r="F58">
        <v>63.494812000000003</v>
      </c>
      <c r="G58">
        <f t="shared" si="1"/>
        <v>7.0299912000000049</v>
      </c>
      <c r="H58">
        <v>1.4339999999999999</v>
      </c>
      <c r="I58">
        <v>1.429</v>
      </c>
      <c r="J58">
        <f t="shared" si="0"/>
        <v>1.4315</v>
      </c>
      <c r="K58" s="4" t="s">
        <v>12</v>
      </c>
      <c r="L58">
        <v>11.7</v>
      </c>
      <c r="M58">
        <f t="shared" si="8"/>
        <v>16.66906121352174</v>
      </c>
      <c r="N58">
        <f t="shared" ref="N58:N70" si="9">((G58-$G$60)/($G$68-$G$60))*100</f>
        <v>3.9229648958466417</v>
      </c>
    </row>
    <row r="59" spans="1:14" x14ac:dyDescent="0.25">
      <c r="A59" s="1" t="s">
        <v>5</v>
      </c>
      <c r="B59" s="5">
        <v>4</v>
      </c>
      <c r="C59" s="16">
        <v>43328</v>
      </c>
      <c r="D59" s="9">
        <v>0.67475694444444445</v>
      </c>
      <c r="E59">
        <v>56.025787000000001</v>
      </c>
      <c r="F59">
        <v>63.770180000000003</v>
      </c>
      <c r="G59">
        <f t="shared" si="1"/>
        <v>7.7443930000000023</v>
      </c>
      <c r="H59">
        <v>2.0539999999999998</v>
      </c>
      <c r="I59">
        <v>1.974</v>
      </c>
      <c r="J59">
        <f t="shared" si="0"/>
        <v>2.0139999999999998</v>
      </c>
      <c r="K59" s="4" t="s">
        <v>12</v>
      </c>
      <c r="L59">
        <v>11.7</v>
      </c>
      <c r="M59">
        <f t="shared" si="8"/>
        <v>18.702666281808451</v>
      </c>
      <c r="N59">
        <f t="shared" si="9"/>
        <v>6.2676252150397573</v>
      </c>
    </row>
    <row r="60" spans="1:14" x14ac:dyDescent="0.25">
      <c r="A60" s="1" t="s">
        <v>5</v>
      </c>
      <c r="B60" s="5">
        <v>4</v>
      </c>
      <c r="C60" s="16">
        <v>43328</v>
      </c>
      <c r="D60" s="9">
        <v>0.72715277777777787</v>
      </c>
      <c r="E60">
        <v>55.882907000000003</v>
      </c>
      <c r="F60">
        <v>61.717597900000001</v>
      </c>
      <c r="G60">
        <f t="shared" si="1"/>
        <v>5.8346908999999982</v>
      </c>
      <c r="H60">
        <v>2.1850000000000001</v>
      </c>
      <c r="I60">
        <v>2.2330000000000001</v>
      </c>
      <c r="J60">
        <f t="shared" si="0"/>
        <v>2.2090000000000001</v>
      </c>
      <c r="K60" s="4" t="s">
        <v>12</v>
      </c>
      <c r="L60">
        <v>11.7</v>
      </c>
      <c r="M60">
        <f t="shared" si="8"/>
        <v>13.266537944116985</v>
      </c>
      <c r="N60">
        <f t="shared" si="9"/>
        <v>0</v>
      </c>
    </row>
    <row r="61" spans="1:14" x14ac:dyDescent="0.25">
      <c r="A61" s="1" t="s">
        <v>5</v>
      </c>
      <c r="B61" s="5">
        <v>4</v>
      </c>
      <c r="C61" s="16">
        <v>43328</v>
      </c>
      <c r="D61" s="9">
        <v>0.83775462962962965</v>
      </c>
      <c r="E61">
        <v>55.820560399999998</v>
      </c>
      <c r="F61">
        <v>61.907234099999997</v>
      </c>
      <c r="G61">
        <f t="shared" si="1"/>
        <v>6.0866736999999986</v>
      </c>
      <c r="H61">
        <v>2.5960000000000001</v>
      </c>
      <c r="I61">
        <v>2.7480000000000002</v>
      </c>
      <c r="J61">
        <f t="shared" si="0"/>
        <v>2.6720000000000002</v>
      </c>
      <c r="K61" s="4" t="s">
        <v>12</v>
      </c>
      <c r="L61">
        <v>11.7</v>
      </c>
      <c r="M61">
        <f t="shared" si="8"/>
        <v>13.983828268974898</v>
      </c>
      <c r="N61">
        <f t="shared" si="9"/>
        <v>0.82700529629009634</v>
      </c>
    </row>
    <row r="62" spans="1:14" x14ac:dyDescent="0.25">
      <c r="A62" s="1" t="s">
        <v>5</v>
      </c>
      <c r="B62" s="5">
        <v>4</v>
      </c>
      <c r="C62" s="11">
        <v>43329</v>
      </c>
      <c r="D62" s="12">
        <v>0.39240740740740737</v>
      </c>
      <c r="E62" s="4">
        <v>52.526000000000003</v>
      </c>
      <c r="F62" s="4">
        <v>60.868110600000001</v>
      </c>
      <c r="G62" s="4">
        <f t="shared" si="1"/>
        <v>8.342110599999998</v>
      </c>
      <c r="H62" s="4">
        <v>2.87</v>
      </c>
      <c r="I62" s="4">
        <v>2.9049999999999998</v>
      </c>
      <c r="J62" s="4">
        <f t="shared" si="0"/>
        <v>2.8875000000000002</v>
      </c>
      <c r="K62" s="4" t="s">
        <v>13</v>
      </c>
      <c r="L62">
        <v>11.7</v>
      </c>
      <c r="M62">
        <f t="shared" si="8"/>
        <v>20.404119918633217</v>
      </c>
      <c r="N62">
        <f t="shared" si="9"/>
        <v>8.2293290332598943</v>
      </c>
    </row>
    <row r="63" spans="1:14" x14ac:dyDescent="0.25">
      <c r="A63" s="1" t="s">
        <v>5</v>
      </c>
      <c r="B63" s="5">
        <v>4</v>
      </c>
      <c r="C63" s="15">
        <v>43329</v>
      </c>
      <c r="D63" s="9">
        <v>0.51145833333333335</v>
      </c>
      <c r="E63">
        <v>54.893140000000002</v>
      </c>
      <c r="F63">
        <v>62.499533999999997</v>
      </c>
      <c r="G63">
        <f t="shared" si="1"/>
        <v>7.6063939999999945</v>
      </c>
      <c r="H63">
        <v>3.4340000000000002</v>
      </c>
      <c r="I63">
        <v>3.4740000000000002</v>
      </c>
      <c r="J63" s="4">
        <f t="shared" si="0"/>
        <v>3.4540000000000002</v>
      </c>
      <c r="K63" s="4" t="s">
        <v>13</v>
      </c>
      <c r="M63">
        <f t="shared" si="8"/>
        <v>18.309840471713184</v>
      </c>
      <c r="N63">
        <f t="shared" si="9"/>
        <v>5.8147137310704426</v>
      </c>
    </row>
    <row r="64" spans="1:14" x14ac:dyDescent="0.25">
      <c r="A64" s="1" t="s">
        <v>5</v>
      </c>
      <c r="B64" s="5">
        <v>4</v>
      </c>
      <c r="C64" s="15">
        <v>43329</v>
      </c>
      <c r="D64" s="9">
        <v>0.65331018518518513</v>
      </c>
      <c r="E64">
        <v>56.675243299999998</v>
      </c>
      <c r="F64">
        <v>66.487182000000004</v>
      </c>
      <c r="G64">
        <f t="shared" si="1"/>
        <v>9.811938700000006</v>
      </c>
      <c r="H64">
        <v>3.9790000000000001</v>
      </c>
      <c r="I64">
        <v>3.948</v>
      </c>
      <c r="J64">
        <f t="shared" si="0"/>
        <v>3.9634999999999998</v>
      </c>
      <c r="K64" s="4" t="s">
        <v>13</v>
      </c>
      <c r="M64">
        <f t="shared" si="8"/>
        <v>24.588109759742586</v>
      </c>
      <c r="N64">
        <f t="shared" si="9"/>
        <v>13.053291713792115</v>
      </c>
    </row>
    <row r="65" spans="1:14" x14ac:dyDescent="0.25">
      <c r="A65" s="1" t="s">
        <v>5</v>
      </c>
      <c r="B65" s="5">
        <v>4</v>
      </c>
      <c r="C65" s="15">
        <v>43329</v>
      </c>
      <c r="D65" s="9">
        <v>0.76998842592592587</v>
      </c>
      <c r="E65">
        <v>53.929355600000001</v>
      </c>
      <c r="F65">
        <v>67.154814999999999</v>
      </c>
      <c r="G65">
        <f t="shared" si="1"/>
        <v>13.225459399999998</v>
      </c>
      <c r="H65">
        <v>4.1580000000000004</v>
      </c>
      <c r="I65">
        <v>4.2720000000000002</v>
      </c>
      <c r="J65">
        <f t="shared" si="0"/>
        <v>4.2149999999999999</v>
      </c>
      <c r="K65" s="4" t="s">
        <v>13</v>
      </c>
      <c r="M65">
        <f t="shared" si="8"/>
        <v>34.304984767926491</v>
      </c>
      <c r="N65">
        <f t="shared" si="9"/>
        <v>24.256436126410222</v>
      </c>
    </row>
    <row r="66" spans="1:14" x14ac:dyDescent="0.25">
      <c r="A66" s="1" t="s">
        <v>5</v>
      </c>
      <c r="B66" s="5">
        <v>4</v>
      </c>
      <c r="C66" s="15">
        <v>43329</v>
      </c>
      <c r="D66" s="9">
        <v>0.95584490740740735</v>
      </c>
      <c r="E66">
        <v>56.6570587</v>
      </c>
      <c r="F66">
        <v>74.407913199999996</v>
      </c>
      <c r="G66">
        <f t="shared" si="1"/>
        <v>17.750854499999996</v>
      </c>
      <c r="H66">
        <v>4.5110000000000001</v>
      </c>
      <c r="I66">
        <v>5.2110000000000003</v>
      </c>
      <c r="J66">
        <f t="shared" si="0"/>
        <v>4.8610000000000007</v>
      </c>
      <c r="K66" s="4" t="s">
        <v>14</v>
      </c>
      <c r="M66">
        <f t="shared" si="8"/>
        <v>47.186904174288372</v>
      </c>
      <c r="N66">
        <f t="shared" si="9"/>
        <v>39.108742377095759</v>
      </c>
    </row>
    <row r="67" spans="1:14" x14ac:dyDescent="0.25">
      <c r="A67" s="1" t="s">
        <v>5</v>
      </c>
      <c r="B67" s="5">
        <v>4</v>
      </c>
      <c r="C67" s="15">
        <v>43330</v>
      </c>
      <c r="D67" s="9">
        <v>0.41689814814814818</v>
      </c>
      <c r="E67">
        <v>56.402469000000004</v>
      </c>
      <c r="F67">
        <v>87.867121999999995</v>
      </c>
      <c r="G67">
        <f t="shared" ref="G67:G103" si="10">F67-E67</f>
        <v>31.464652999999991</v>
      </c>
      <c r="H67">
        <v>5.7130000000000001</v>
      </c>
      <c r="I67">
        <v>6.5119999999999996</v>
      </c>
      <c r="J67">
        <f t="shared" ref="J67:J103" si="11">AVERAGE(H67:I67)</f>
        <v>6.1124999999999998</v>
      </c>
      <c r="K67" s="4" t="s">
        <v>14</v>
      </c>
      <c r="M67">
        <f t="shared" si="8"/>
        <v>86.224389991181241</v>
      </c>
      <c r="N67">
        <f t="shared" si="9"/>
        <v>84.117306420971602</v>
      </c>
    </row>
    <row r="68" spans="1:14" x14ac:dyDescent="0.25">
      <c r="A68" s="1" t="s">
        <v>5</v>
      </c>
      <c r="B68" s="5">
        <v>4</v>
      </c>
      <c r="C68" s="15">
        <v>43330</v>
      </c>
      <c r="D68" s="9">
        <v>0.52526620370370369</v>
      </c>
      <c r="E68">
        <v>55.976419999999997</v>
      </c>
      <c r="F68">
        <v>92.280420000000007</v>
      </c>
      <c r="G68">
        <f t="shared" si="10"/>
        <v>36.304000000000009</v>
      </c>
      <c r="H68">
        <v>7.2779999999999996</v>
      </c>
      <c r="I68">
        <v>8.4309999999999992</v>
      </c>
      <c r="J68">
        <f t="shared" si="11"/>
        <v>7.8544999999999998</v>
      </c>
      <c r="K68" s="4" t="s">
        <v>14</v>
      </c>
      <c r="M68">
        <f t="shared" si="8"/>
        <v>100</v>
      </c>
      <c r="N68">
        <f t="shared" si="9"/>
        <v>100</v>
      </c>
    </row>
    <row r="69" spans="1:14" x14ac:dyDescent="0.25">
      <c r="A69" s="1" t="s">
        <v>5</v>
      </c>
      <c r="B69" s="5">
        <v>4</v>
      </c>
      <c r="C69" s="15">
        <v>43330</v>
      </c>
      <c r="D69" s="9">
        <v>0.66145833333333337</v>
      </c>
      <c r="E69">
        <v>57.496139999999997</v>
      </c>
      <c r="F69">
        <v>93.265426599999998</v>
      </c>
      <c r="G69">
        <f t="shared" si="10"/>
        <v>35.769286600000001</v>
      </c>
      <c r="H69">
        <v>7.7480000000000002</v>
      </c>
      <c r="I69">
        <v>8.3770000000000007</v>
      </c>
      <c r="J69">
        <f t="shared" si="11"/>
        <v>8.0625</v>
      </c>
      <c r="M69">
        <f t="shared" si="8"/>
        <v>98.477893140357651</v>
      </c>
      <c r="N69">
        <f t="shared" si="9"/>
        <v>98.245075402776337</v>
      </c>
    </row>
    <row r="70" spans="1:14" x14ac:dyDescent="0.25">
      <c r="A70" s="1" t="s">
        <v>5</v>
      </c>
      <c r="B70" s="5">
        <v>4</v>
      </c>
      <c r="C70" s="15">
        <v>43330</v>
      </c>
      <c r="D70" s="9">
        <v>0.2570601851851852</v>
      </c>
      <c r="E70">
        <v>63.172370000000001</v>
      </c>
      <c r="F70">
        <v>94.15128</v>
      </c>
      <c r="G70">
        <f t="shared" si="10"/>
        <v>30.978909999999999</v>
      </c>
      <c r="H70">
        <v>10.1</v>
      </c>
      <c r="I70">
        <v>10.029999999999999</v>
      </c>
      <c r="J70">
        <f t="shared" si="11"/>
        <v>10.065</v>
      </c>
      <c r="M70">
        <f t="shared" si="8"/>
        <v>84.841681511604648</v>
      </c>
      <c r="N70">
        <f t="shared" si="9"/>
        <v>82.523102238639183</v>
      </c>
    </row>
    <row r="71" spans="1:14" x14ac:dyDescent="0.25">
      <c r="A71" s="1" t="s">
        <v>5</v>
      </c>
      <c r="B71" s="5">
        <v>4</v>
      </c>
      <c r="G71">
        <f t="shared" si="10"/>
        <v>0</v>
      </c>
      <c r="J71" t="e">
        <f t="shared" si="11"/>
        <v>#DIV/0!</v>
      </c>
    </row>
    <row r="72" spans="1:14" x14ac:dyDescent="0.25">
      <c r="A72" s="1" t="s">
        <v>5</v>
      </c>
      <c r="B72" s="7">
        <v>5</v>
      </c>
      <c r="C72" s="16">
        <v>43328</v>
      </c>
      <c r="D72" s="12">
        <v>0.46603009259259259</v>
      </c>
      <c r="E72" s="4">
        <v>54.381369999999997</v>
      </c>
      <c r="F72" s="4">
        <v>56.415399999999998</v>
      </c>
      <c r="G72" s="4">
        <f t="shared" si="10"/>
        <v>2.0340300000000013</v>
      </c>
      <c r="H72" s="4">
        <v>0.14499999999999999</v>
      </c>
      <c r="I72" s="4">
        <v>0.316</v>
      </c>
      <c r="J72" s="4">
        <f t="shared" si="11"/>
        <v>0.23049999999999998</v>
      </c>
      <c r="K72" s="4" t="s">
        <v>12</v>
      </c>
      <c r="L72">
        <v>11.7</v>
      </c>
      <c r="M72">
        <f>((G72-$G$72)/($G$84-$G$72))*100</f>
        <v>0</v>
      </c>
    </row>
    <row r="73" spans="1:14" x14ac:dyDescent="0.25">
      <c r="A73" s="1" t="s">
        <v>5</v>
      </c>
      <c r="B73" s="7">
        <v>5</v>
      </c>
      <c r="C73" s="16">
        <v>43328</v>
      </c>
      <c r="D73" s="9">
        <v>0.57363425925925926</v>
      </c>
      <c r="E73">
        <v>56.241408999999997</v>
      </c>
      <c r="F73">
        <v>64.886930000000007</v>
      </c>
      <c r="G73">
        <f t="shared" si="10"/>
        <v>8.6455210000000093</v>
      </c>
      <c r="H73">
        <v>0.94299999999999995</v>
      </c>
      <c r="I73">
        <v>1.0469999999999999</v>
      </c>
      <c r="J73">
        <f t="shared" si="11"/>
        <v>0.99499999999999988</v>
      </c>
      <c r="K73" s="4" t="s">
        <v>12</v>
      </c>
      <c r="L73">
        <v>11.7</v>
      </c>
      <c r="M73">
        <f t="shared" ref="M73:M84" si="12">((G73-$G$72)/($G$84-$G$72))*100</f>
        <v>19.648193585149549</v>
      </c>
      <c r="N73">
        <f>((G73-$G$77)/($G$84-$G$77))*100</f>
        <v>4.8281044306867988</v>
      </c>
    </row>
    <row r="74" spans="1:14" x14ac:dyDescent="0.25">
      <c r="A74" s="1" t="s">
        <v>5</v>
      </c>
      <c r="B74" s="7">
        <v>5</v>
      </c>
      <c r="C74" s="16">
        <v>43328</v>
      </c>
      <c r="D74" s="9">
        <v>0.61388888888888882</v>
      </c>
      <c r="E74">
        <v>55.389324100000003</v>
      </c>
      <c r="F74">
        <v>64.077041600000001</v>
      </c>
      <c r="G74">
        <f t="shared" si="10"/>
        <v>8.687717499999998</v>
      </c>
      <c r="H74">
        <v>1.651</v>
      </c>
      <c r="I74">
        <v>1.7270000000000001</v>
      </c>
      <c r="J74">
        <f t="shared" si="11"/>
        <v>1.6890000000000001</v>
      </c>
      <c r="K74" s="4" t="s">
        <v>12</v>
      </c>
      <c r="L74">
        <v>11.7</v>
      </c>
      <c r="M74">
        <f t="shared" si="12"/>
        <v>19.773594194575704</v>
      </c>
      <c r="N74">
        <f t="shared" ref="N74:N84" si="13">((G74-$G$77)/($G$84-$G$77))*100</f>
        <v>4.9766339316045096</v>
      </c>
    </row>
    <row r="75" spans="1:14" x14ac:dyDescent="0.25">
      <c r="A75" s="1" t="s">
        <v>5</v>
      </c>
      <c r="B75" s="7">
        <v>5</v>
      </c>
      <c r="C75" s="16">
        <v>43328</v>
      </c>
      <c r="D75" s="9">
        <v>0.67979166666666668</v>
      </c>
      <c r="E75">
        <v>55.098369499999997</v>
      </c>
      <c r="F75">
        <v>64.559197299999994</v>
      </c>
      <c r="G75">
        <f t="shared" si="10"/>
        <v>9.460827799999997</v>
      </c>
      <c r="H75">
        <v>2.3559999999999999</v>
      </c>
      <c r="I75">
        <v>2.367</v>
      </c>
      <c r="J75">
        <f t="shared" si="11"/>
        <v>2.3614999999999999</v>
      </c>
      <c r="K75" s="4" t="s">
        <v>12</v>
      </c>
      <c r="L75">
        <v>11.7</v>
      </c>
      <c r="M75">
        <f t="shared" si="12"/>
        <v>22.071142635172993</v>
      </c>
      <c r="N75">
        <f t="shared" si="13"/>
        <v>7.6979422631811207</v>
      </c>
    </row>
    <row r="76" spans="1:14" x14ac:dyDescent="0.25">
      <c r="A76" s="1" t="s">
        <v>5</v>
      </c>
      <c r="B76" s="7">
        <v>5</v>
      </c>
      <c r="C76" s="16">
        <v>43328</v>
      </c>
      <c r="D76" s="9">
        <v>0.73746527777777782</v>
      </c>
      <c r="E76">
        <v>56.425849900000003</v>
      </c>
      <c r="F76">
        <v>65.796630800000003</v>
      </c>
      <c r="G76">
        <f t="shared" si="10"/>
        <v>9.3707808999999997</v>
      </c>
      <c r="H76">
        <v>2.5</v>
      </c>
      <c r="I76">
        <v>2.5310000000000001</v>
      </c>
      <c r="J76">
        <f t="shared" si="11"/>
        <v>2.5155000000000003</v>
      </c>
      <c r="K76" s="4" t="s">
        <v>12</v>
      </c>
      <c r="L76">
        <v>11.7</v>
      </c>
      <c r="M76">
        <f t="shared" si="12"/>
        <v>21.803539015514044</v>
      </c>
      <c r="N76">
        <f t="shared" si="13"/>
        <v>7.3809818253203927</v>
      </c>
    </row>
    <row r="77" spans="1:14" x14ac:dyDescent="0.25">
      <c r="A77" s="1" t="s">
        <v>5</v>
      </c>
      <c r="B77" s="7">
        <v>5</v>
      </c>
      <c r="C77" s="15">
        <v>43329</v>
      </c>
      <c r="D77" s="9">
        <v>0.53724537037037035</v>
      </c>
      <c r="E77">
        <v>54.547629999999998</v>
      </c>
      <c r="F77">
        <v>61.8215103</v>
      </c>
      <c r="G77">
        <f t="shared" si="10"/>
        <v>7.2738803000000019</v>
      </c>
      <c r="H77">
        <v>3.3069999999999999</v>
      </c>
      <c r="I77">
        <v>3.3879999999999999</v>
      </c>
      <c r="J77">
        <f t="shared" si="11"/>
        <v>3.3475000000000001</v>
      </c>
      <c r="K77" s="4" t="s">
        <v>13</v>
      </c>
      <c r="M77">
        <f t="shared" si="12"/>
        <v>15.571917597952387</v>
      </c>
      <c r="N77">
        <f t="shared" si="13"/>
        <v>0</v>
      </c>
    </row>
    <row r="78" spans="1:14" x14ac:dyDescent="0.25">
      <c r="A78" s="1" t="s">
        <v>5</v>
      </c>
      <c r="B78" s="7">
        <v>5</v>
      </c>
      <c r="C78" s="15">
        <v>43329</v>
      </c>
      <c r="D78" s="9">
        <v>0.65743055555555563</v>
      </c>
      <c r="E78">
        <v>55.493240299999997</v>
      </c>
      <c r="F78">
        <v>63.842605499999998</v>
      </c>
      <c r="G78">
        <f t="shared" si="10"/>
        <v>8.3493652000000012</v>
      </c>
      <c r="H78">
        <v>4.0439999999999996</v>
      </c>
      <c r="I78">
        <v>3.9089999999999998</v>
      </c>
      <c r="J78">
        <f t="shared" si="11"/>
        <v>3.9764999999999997</v>
      </c>
      <c r="K78" s="4" t="s">
        <v>13</v>
      </c>
      <c r="M78">
        <f t="shared" si="12"/>
        <v>18.76807040419612</v>
      </c>
      <c r="N78">
        <f t="shared" si="13"/>
        <v>3.7856513085582231</v>
      </c>
    </row>
    <row r="79" spans="1:14" x14ac:dyDescent="0.25">
      <c r="A79" s="1" t="s">
        <v>5</v>
      </c>
      <c r="B79" s="7">
        <v>5</v>
      </c>
      <c r="C79" s="15">
        <v>43329</v>
      </c>
      <c r="D79" s="9">
        <v>0.7756481481481482</v>
      </c>
      <c r="E79">
        <v>55.269824</v>
      </c>
      <c r="F79">
        <v>64.744049000000004</v>
      </c>
      <c r="G79">
        <f t="shared" si="10"/>
        <v>9.4742250000000041</v>
      </c>
      <c r="H79">
        <v>4.282</v>
      </c>
      <c r="I79">
        <v>4.5449999999999999</v>
      </c>
      <c r="J79">
        <f t="shared" si="11"/>
        <v>4.4135</v>
      </c>
      <c r="K79" s="4" t="s">
        <v>13</v>
      </c>
      <c r="M79">
        <f t="shared" si="12"/>
        <v>22.110956767733878</v>
      </c>
      <c r="N79">
        <f t="shared" si="13"/>
        <v>7.7450997153322794</v>
      </c>
    </row>
    <row r="80" spans="1:14" x14ac:dyDescent="0.25">
      <c r="A80" s="1" t="s">
        <v>5</v>
      </c>
      <c r="B80" s="7">
        <v>5</v>
      </c>
      <c r="C80" s="15">
        <v>43329</v>
      </c>
      <c r="D80" s="9">
        <v>0.96008101851851846</v>
      </c>
      <c r="E80">
        <v>55.602347999999999</v>
      </c>
      <c r="F80">
        <v>65.866302399999995</v>
      </c>
      <c r="G80">
        <f t="shared" si="10"/>
        <v>10.263954399999996</v>
      </c>
      <c r="H80">
        <v>4.6479999999999997</v>
      </c>
      <c r="I80">
        <v>4.798</v>
      </c>
      <c r="J80">
        <f t="shared" si="11"/>
        <v>4.7229999999999999</v>
      </c>
      <c r="K80" s="4" t="s">
        <v>14</v>
      </c>
      <c r="M80">
        <f t="shared" si="12"/>
        <v>24.457894263539863</v>
      </c>
      <c r="N80">
        <f t="shared" si="13"/>
        <v>10.524906420676883</v>
      </c>
    </row>
    <row r="81" spans="1:14" x14ac:dyDescent="0.25">
      <c r="A81" s="1" t="s">
        <v>5</v>
      </c>
      <c r="B81" s="7">
        <v>5</v>
      </c>
      <c r="C81" s="15">
        <v>43330</v>
      </c>
      <c r="D81" s="9">
        <v>0.42274305555555558</v>
      </c>
      <c r="E81">
        <v>54.035865700000002</v>
      </c>
      <c r="F81">
        <v>77.759086600000003</v>
      </c>
      <c r="G81">
        <f t="shared" si="10"/>
        <v>23.723220900000001</v>
      </c>
      <c r="H81">
        <v>6.3789999999999996</v>
      </c>
      <c r="I81">
        <v>6.1079999999999997</v>
      </c>
      <c r="J81">
        <f t="shared" si="11"/>
        <v>6.2434999999999992</v>
      </c>
      <c r="K81" s="4" t="s">
        <v>14</v>
      </c>
      <c r="M81">
        <f t="shared" si="12"/>
        <v>64.456477594609666</v>
      </c>
      <c r="N81">
        <f t="shared" si="13"/>
        <v>57.900829446615141</v>
      </c>
    </row>
    <row r="82" spans="1:14" x14ac:dyDescent="0.25">
      <c r="A82" s="1" t="s">
        <v>5</v>
      </c>
      <c r="B82" s="7">
        <v>5</v>
      </c>
      <c r="C82" s="15">
        <v>43330</v>
      </c>
      <c r="D82" s="9">
        <v>0.53045138888888888</v>
      </c>
      <c r="E82">
        <v>57.142848100000002</v>
      </c>
      <c r="F82">
        <v>82.531265200000007</v>
      </c>
      <c r="G82">
        <f t="shared" si="10"/>
        <v>25.388417100000005</v>
      </c>
      <c r="H82">
        <v>7.8479999999999999</v>
      </c>
      <c r="I82">
        <v>7.4889999999999999</v>
      </c>
      <c r="J82">
        <f t="shared" si="11"/>
        <v>7.6684999999999999</v>
      </c>
      <c r="K82" s="4" t="s">
        <v>14</v>
      </c>
      <c r="M82">
        <f t="shared" si="12"/>
        <v>69.405149126470704</v>
      </c>
      <c r="N82">
        <f t="shared" si="13"/>
        <v>63.762234077713352</v>
      </c>
    </row>
    <row r="83" spans="1:14" x14ac:dyDescent="0.25">
      <c r="A83" s="1" t="s">
        <v>5</v>
      </c>
      <c r="B83" s="7">
        <v>5</v>
      </c>
      <c r="C83" s="15">
        <v>43330</v>
      </c>
      <c r="D83" s="9">
        <v>0.66614583333333333</v>
      </c>
      <c r="E83">
        <v>58.306671100000003</v>
      </c>
      <c r="F83">
        <v>88.633528999999996</v>
      </c>
      <c r="G83">
        <f t="shared" si="10"/>
        <v>30.326857899999993</v>
      </c>
      <c r="H83">
        <v>8.1289999999999996</v>
      </c>
      <c r="I83">
        <v>8.2690000000000001</v>
      </c>
      <c r="J83">
        <f t="shared" si="11"/>
        <v>8.1989999999999998</v>
      </c>
      <c r="K83" s="4" t="s">
        <v>14</v>
      </c>
      <c r="M83">
        <f t="shared" si="12"/>
        <v>84.081330466988362</v>
      </c>
      <c r="N83">
        <f t="shared" si="13"/>
        <v>81.145290666194782</v>
      </c>
    </row>
    <row r="84" spans="1:14" x14ac:dyDescent="0.25">
      <c r="A84" s="1" t="s">
        <v>5</v>
      </c>
      <c r="B84" s="7">
        <v>5</v>
      </c>
      <c r="C84" s="15">
        <v>43331</v>
      </c>
      <c r="D84" s="9">
        <v>0.36876157407407412</v>
      </c>
      <c r="E84">
        <v>58.371611999999999</v>
      </c>
      <c r="F84">
        <v>94.055000000000007</v>
      </c>
      <c r="G84">
        <f t="shared" si="10"/>
        <v>35.683388000000008</v>
      </c>
      <c r="H84">
        <v>9.99</v>
      </c>
      <c r="I84">
        <v>9.9809999999999999</v>
      </c>
      <c r="J84">
        <f t="shared" si="11"/>
        <v>9.9855</v>
      </c>
      <c r="M84">
        <f t="shared" si="12"/>
        <v>100</v>
      </c>
      <c r="N84">
        <f t="shared" si="13"/>
        <v>100</v>
      </c>
    </row>
    <row r="85" spans="1:14" x14ac:dyDescent="0.25">
      <c r="A85" s="1" t="s">
        <v>5</v>
      </c>
      <c r="B85" s="7">
        <v>5</v>
      </c>
      <c r="G85">
        <f t="shared" si="10"/>
        <v>0</v>
      </c>
      <c r="J85" t="e">
        <f t="shared" si="11"/>
        <v>#DIV/0!</v>
      </c>
    </row>
    <row r="86" spans="1:14" x14ac:dyDescent="0.25">
      <c r="A86" s="1" t="s">
        <v>5</v>
      </c>
      <c r="B86" s="7">
        <v>5</v>
      </c>
      <c r="G86">
        <f t="shared" si="10"/>
        <v>0</v>
      </c>
      <c r="J86" t="e">
        <f t="shared" si="11"/>
        <v>#DIV/0!</v>
      </c>
    </row>
    <row r="87" spans="1:14" x14ac:dyDescent="0.25">
      <c r="A87" s="1" t="s">
        <v>5</v>
      </c>
      <c r="B87" s="7">
        <v>5</v>
      </c>
      <c r="G87">
        <f t="shared" si="10"/>
        <v>0</v>
      </c>
      <c r="J87" t="e">
        <f t="shared" si="11"/>
        <v>#DIV/0!</v>
      </c>
    </row>
    <row r="88" spans="1:14" x14ac:dyDescent="0.25">
      <c r="A88" s="1" t="s">
        <v>5</v>
      </c>
      <c r="B88" s="6">
        <v>6</v>
      </c>
      <c r="C88" s="11">
        <v>43328</v>
      </c>
      <c r="D88" s="12">
        <v>0.49092592592592593</v>
      </c>
      <c r="E88" s="4">
        <v>53.864400000000003</v>
      </c>
      <c r="F88" s="4">
        <v>61.639659999999999</v>
      </c>
      <c r="G88" s="4">
        <f t="shared" si="10"/>
        <v>7.7752599999999958</v>
      </c>
      <c r="H88" s="4">
        <v>8.8999999999999996E-2</v>
      </c>
      <c r="I88" s="4">
        <v>0.16900000000000001</v>
      </c>
      <c r="J88" s="4">
        <f t="shared" si="11"/>
        <v>0.129</v>
      </c>
      <c r="K88" s="4" t="s">
        <v>12</v>
      </c>
      <c r="L88">
        <v>11.7</v>
      </c>
      <c r="M88">
        <f>((G88-$G$88)/($G$101-$G$88))*100</f>
        <v>0</v>
      </c>
    </row>
    <row r="89" spans="1:14" x14ac:dyDescent="0.25">
      <c r="A89" s="1" t="s">
        <v>5</v>
      </c>
      <c r="B89" s="6">
        <v>6</v>
      </c>
      <c r="C89" s="16">
        <v>43328</v>
      </c>
      <c r="D89" s="9">
        <v>0.57761574074074074</v>
      </c>
      <c r="E89">
        <v>55.191893999999998</v>
      </c>
      <c r="F89">
        <v>65.770187300000003</v>
      </c>
      <c r="G89">
        <f t="shared" si="10"/>
        <v>10.578293300000006</v>
      </c>
      <c r="H89">
        <v>0.67400000000000004</v>
      </c>
      <c r="I89">
        <v>0.79400000000000004</v>
      </c>
      <c r="J89">
        <f t="shared" si="11"/>
        <v>0.73399999999999999</v>
      </c>
      <c r="K89" t="s">
        <v>12</v>
      </c>
      <c r="L89">
        <v>11.7</v>
      </c>
      <c r="M89">
        <f t="shared" ref="M89:M101" si="14">((G89-$G$88)/($G$101-$G$88))*100</f>
        <v>11.574977013950365</v>
      </c>
    </row>
    <row r="90" spans="1:14" x14ac:dyDescent="0.25">
      <c r="A90" s="1" t="s">
        <v>5</v>
      </c>
      <c r="B90" s="6">
        <v>6</v>
      </c>
      <c r="C90" s="16">
        <v>43328</v>
      </c>
      <c r="D90" s="9">
        <v>0.61837962962962967</v>
      </c>
      <c r="E90">
        <v>56.036181999999997</v>
      </c>
      <c r="F90">
        <v>67.663985999999994</v>
      </c>
      <c r="G90">
        <f t="shared" si="10"/>
        <v>11.627803999999998</v>
      </c>
      <c r="H90">
        <v>1.107</v>
      </c>
      <c r="I90">
        <v>1.2949999999999999</v>
      </c>
      <c r="J90">
        <f t="shared" si="11"/>
        <v>1.2010000000000001</v>
      </c>
      <c r="K90" t="s">
        <v>12</v>
      </c>
      <c r="L90">
        <v>11.7</v>
      </c>
      <c r="M90">
        <f t="shared" si="14"/>
        <v>15.908875661674179</v>
      </c>
    </row>
    <row r="91" spans="1:14" x14ac:dyDescent="0.25">
      <c r="A91" s="1" t="s">
        <v>5</v>
      </c>
      <c r="B91" s="6">
        <v>6</v>
      </c>
      <c r="C91" s="16">
        <v>43328</v>
      </c>
      <c r="D91" s="9">
        <v>0.68541666666666667</v>
      </c>
      <c r="E91">
        <v>56.311550099999998</v>
      </c>
      <c r="F91">
        <v>68.768058699999997</v>
      </c>
      <c r="G91">
        <f t="shared" si="10"/>
        <v>12.456508599999999</v>
      </c>
      <c r="H91">
        <v>1.786</v>
      </c>
      <c r="I91">
        <v>1.728</v>
      </c>
      <c r="J91">
        <f t="shared" si="11"/>
        <v>1.7570000000000001</v>
      </c>
      <c r="K91" t="s">
        <v>12</v>
      </c>
      <c r="L91">
        <v>11.7</v>
      </c>
      <c r="M91">
        <f t="shared" si="14"/>
        <v>19.330967256645572</v>
      </c>
      <c r="N91">
        <f>((G91-$G$91)/($G$101-$G$91))*100</f>
        <v>0</v>
      </c>
    </row>
    <row r="92" spans="1:14" x14ac:dyDescent="0.25">
      <c r="A92" s="1" t="s">
        <v>5</v>
      </c>
      <c r="B92" s="6">
        <v>6</v>
      </c>
      <c r="C92" s="16">
        <v>43328</v>
      </c>
      <c r="D92" s="9">
        <v>0.74318287037037034</v>
      </c>
      <c r="E92">
        <v>56.875273999999997</v>
      </c>
      <c r="F92">
        <v>70.085144</v>
      </c>
      <c r="G92">
        <f t="shared" si="10"/>
        <v>13.209870000000002</v>
      </c>
      <c r="H92">
        <v>2.427</v>
      </c>
      <c r="I92">
        <v>2.218</v>
      </c>
      <c r="J92">
        <f t="shared" si="11"/>
        <v>2.3224999999999998</v>
      </c>
      <c r="K92" t="s">
        <v>12</v>
      </c>
      <c r="L92">
        <v>11.7</v>
      </c>
      <c r="M92">
        <f t="shared" si="14"/>
        <v>22.441933112169824</v>
      </c>
      <c r="N92">
        <f t="shared" ref="N92:N101" si="15">((G92-$G$91)/($G$101-$G$91))*100</f>
        <v>3.8564561266299999</v>
      </c>
    </row>
    <row r="93" spans="1:14" x14ac:dyDescent="0.25">
      <c r="A93" s="1" t="s">
        <v>5</v>
      </c>
      <c r="B93" s="6">
        <v>6</v>
      </c>
      <c r="C93" s="16">
        <v>43328</v>
      </c>
      <c r="D93" s="9">
        <v>0.86562499999999998</v>
      </c>
      <c r="E93">
        <v>56.405071200000002</v>
      </c>
      <c r="F93">
        <v>68.942108099999999</v>
      </c>
      <c r="G93">
        <f t="shared" si="10"/>
        <v>12.537036899999997</v>
      </c>
      <c r="H93">
        <v>2.5819999999999999</v>
      </c>
      <c r="I93">
        <v>2.5840000000000001</v>
      </c>
      <c r="J93">
        <f t="shared" si="11"/>
        <v>2.5830000000000002</v>
      </c>
      <c r="K93" t="s">
        <v>12</v>
      </c>
      <c r="L93">
        <v>11.7</v>
      </c>
      <c r="M93">
        <f t="shared" si="14"/>
        <v>19.663504590922855</v>
      </c>
      <c r="N93">
        <f t="shared" si="15"/>
        <v>0.41222427363824005</v>
      </c>
    </row>
    <row r="94" spans="1:14" x14ac:dyDescent="0.25">
      <c r="A94" s="1" t="s">
        <v>5</v>
      </c>
      <c r="B94" s="6">
        <v>6</v>
      </c>
      <c r="C94" s="11">
        <v>43329</v>
      </c>
      <c r="D94" s="12">
        <v>0.52788194444444447</v>
      </c>
      <c r="E94" s="4">
        <v>55.586759999999998</v>
      </c>
      <c r="F94" s="4">
        <v>69.186306000000002</v>
      </c>
      <c r="G94" s="4">
        <f t="shared" si="10"/>
        <v>13.599546000000004</v>
      </c>
      <c r="H94" s="4">
        <v>3.2320000000000002</v>
      </c>
      <c r="I94" s="4">
        <v>3.1880000000000002</v>
      </c>
      <c r="J94" s="4">
        <f t="shared" si="11"/>
        <v>3.21</v>
      </c>
      <c r="K94" s="4" t="s">
        <v>13</v>
      </c>
      <c r="M94">
        <f t="shared" si="14"/>
        <v>24.051079440502104</v>
      </c>
      <c r="N94">
        <f t="shared" si="15"/>
        <v>5.8512071154657317</v>
      </c>
    </row>
    <row r="95" spans="1:14" x14ac:dyDescent="0.25">
      <c r="A95" s="1" t="s">
        <v>5</v>
      </c>
      <c r="B95" s="6">
        <v>6</v>
      </c>
      <c r="C95" s="15">
        <v>43329</v>
      </c>
      <c r="D95" s="9">
        <v>0.66207175925925921</v>
      </c>
      <c r="E95">
        <v>54.786632500000003</v>
      </c>
      <c r="F95">
        <v>67.601638699999995</v>
      </c>
      <c r="G95">
        <f t="shared" si="10"/>
        <v>12.815006199999992</v>
      </c>
      <c r="H95">
        <v>3.74</v>
      </c>
      <c r="I95">
        <v>3.5409999999999999</v>
      </c>
      <c r="J95">
        <f t="shared" si="11"/>
        <v>3.6405000000000003</v>
      </c>
      <c r="K95" s="4" t="s">
        <v>13</v>
      </c>
      <c r="M95">
        <f t="shared" si="14"/>
        <v>20.811364039500869</v>
      </c>
      <c r="N95">
        <f t="shared" si="15"/>
        <v>1.8351487956538755</v>
      </c>
    </row>
    <row r="96" spans="1:14" x14ac:dyDescent="0.25">
      <c r="A96" s="1" t="s">
        <v>5</v>
      </c>
      <c r="B96" s="6">
        <v>6</v>
      </c>
      <c r="C96" s="15">
        <v>43329</v>
      </c>
      <c r="D96" s="9">
        <v>0.78032407407407411</v>
      </c>
      <c r="E96">
        <v>53.020118699999998</v>
      </c>
      <c r="F96">
        <v>65.939041099999997</v>
      </c>
      <c r="G96">
        <f t="shared" si="10"/>
        <v>12.9189224</v>
      </c>
      <c r="H96">
        <v>3.8210000000000002</v>
      </c>
      <c r="I96">
        <v>3.8980000000000001</v>
      </c>
      <c r="J96">
        <f t="shared" si="11"/>
        <v>3.8595000000000002</v>
      </c>
      <c r="K96" t="s">
        <v>13</v>
      </c>
      <c r="M96">
        <f t="shared" si="14"/>
        <v>21.240480463617967</v>
      </c>
      <c r="N96">
        <f t="shared" si="15"/>
        <v>2.3670957020737369</v>
      </c>
    </row>
    <row r="97" spans="1:14" x14ac:dyDescent="0.25">
      <c r="A97" s="1" t="s">
        <v>5</v>
      </c>
      <c r="B97" s="6">
        <v>6</v>
      </c>
      <c r="C97" s="15">
        <v>43329</v>
      </c>
      <c r="D97" s="9">
        <v>53.547477000000001</v>
      </c>
      <c r="E97">
        <v>53.547477000000001</v>
      </c>
      <c r="F97">
        <v>66.087112399999995</v>
      </c>
      <c r="G97">
        <f t="shared" si="10"/>
        <v>12.539635399999995</v>
      </c>
      <c r="H97">
        <v>4.431</v>
      </c>
      <c r="I97">
        <v>4.4249999999999998</v>
      </c>
      <c r="J97">
        <f t="shared" si="11"/>
        <v>4.4279999999999999</v>
      </c>
      <c r="K97" t="s">
        <v>14</v>
      </c>
      <c r="M97">
        <f t="shared" si="14"/>
        <v>19.674234958546645</v>
      </c>
      <c r="N97">
        <f t="shared" si="15"/>
        <v>0.42552599210302894</v>
      </c>
    </row>
    <row r="98" spans="1:14" x14ac:dyDescent="0.25">
      <c r="A98" s="1" t="s">
        <v>5</v>
      </c>
      <c r="B98" s="6">
        <v>6</v>
      </c>
      <c r="C98" s="15">
        <v>43330</v>
      </c>
      <c r="D98" s="9">
        <v>0.42798611111111112</v>
      </c>
      <c r="E98" s="17">
        <v>54.147570999999999</v>
      </c>
      <c r="F98">
        <v>70.622894000000002</v>
      </c>
      <c r="G98" s="17">
        <f>F98-E98</f>
        <v>16.475323000000003</v>
      </c>
      <c r="H98">
        <v>4.7809999999999997</v>
      </c>
      <c r="I98">
        <v>4.9630000000000001</v>
      </c>
      <c r="J98">
        <f t="shared" si="11"/>
        <v>4.8719999999999999</v>
      </c>
      <c r="K98" t="s">
        <v>14</v>
      </c>
      <c r="M98">
        <f t="shared" si="14"/>
        <v>35.92644769682893</v>
      </c>
      <c r="N98">
        <f t="shared" si="15"/>
        <v>20.572306219390619</v>
      </c>
    </row>
    <row r="99" spans="1:14" x14ac:dyDescent="0.25">
      <c r="A99" s="1" t="s">
        <v>5</v>
      </c>
      <c r="B99" s="6">
        <v>6</v>
      </c>
      <c r="C99" s="15">
        <v>43330</v>
      </c>
      <c r="D99" s="9">
        <v>0.56290509259259258</v>
      </c>
      <c r="E99">
        <v>53.531890799999999</v>
      </c>
      <c r="F99">
        <v>77.385002099999994</v>
      </c>
      <c r="G99">
        <f t="shared" si="10"/>
        <v>23.853111299999995</v>
      </c>
      <c r="H99">
        <v>6.0279999999999996</v>
      </c>
      <c r="I99">
        <v>6.3890000000000002</v>
      </c>
      <c r="J99">
        <f t="shared" si="11"/>
        <v>6.2084999999999999</v>
      </c>
      <c r="K99" t="s">
        <v>14</v>
      </c>
      <c r="M99">
        <f t="shared" si="14"/>
        <v>66.392632307012306</v>
      </c>
      <c r="N99">
        <f t="shared" si="15"/>
        <v>58.339195909403927</v>
      </c>
    </row>
    <row r="100" spans="1:14" x14ac:dyDescent="0.25">
      <c r="A100" s="1" t="s">
        <v>5</v>
      </c>
      <c r="B100" s="6">
        <v>6</v>
      </c>
      <c r="C100" s="15">
        <v>43330</v>
      </c>
      <c r="D100" s="9">
        <v>0.67311342592592593</v>
      </c>
      <c r="E100">
        <v>55.384132299999997</v>
      </c>
      <c r="F100">
        <v>82.811836200000002</v>
      </c>
      <c r="G100">
        <f t="shared" si="10"/>
        <v>27.427703900000004</v>
      </c>
      <c r="H100">
        <v>6.7290000000000001</v>
      </c>
      <c r="I100">
        <v>6.99</v>
      </c>
      <c r="J100">
        <f t="shared" si="11"/>
        <v>6.8595000000000006</v>
      </c>
      <c r="M100">
        <f t="shared" si="14"/>
        <v>81.153722437206994</v>
      </c>
      <c r="N100">
        <f t="shared" si="15"/>
        <v>76.637531253471522</v>
      </c>
    </row>
    <row r="101" spans="1:14" x14ac:dyDescent="0.25">
      <c r="A101" s="1" t="s">
        <v>5</v>
      </c>
      <c r="B101" s="6">
        <v>6</v>
      </c>
      <c r="C101" s="15">
        <v>43331</v>
      </c>
      <c r="D101" s="9">
        <v>0.35643518518518519</v>
      </c>
      <c r="E101">
        <v>53.1474215</v>
      </c>
      <c r="F101">
        <v>85.138999999999996</v>
      </c>
      <c r="G101">
        <f t="shared" si="10"/>
        <v>31.991578499999996</v>
      </c>
      <c r="H101">
        <v>7.7679999999999998</v>
      </c>
      <c r="I101">
        <v>8.8000000000000007</v>
      </c>
      <c r="J101">
        <f t="shared" si="11"/>
        <v>8.2840000000000007</v>
      </c>
      <c r="M101">
        <f t="shared" si="14"/>
        <v>100</v>
      </c>
      <c r="N101">
        <f t="shared" si="15"/>
        <v>100</v>
      </c>
    </row>
    <row r="102" spans="1:14" x14ac:dyDescent="0.25">
      <c r="A102" s="1" t="s">
        <v>5</v>
      </c>
      <c r="B102" s="6">
        <v>6</v>
      </c>
      <c r="G102">
        <f t="shared" si="10"/>
        <v>0</v>
      </c>
      <c r="J102" t="e">
        <f t="shared" si="11"/>
        <v>#DIV/0!</v>
      </c>
    </row>
    <row r="103" spans="1:14" x14ac:dyDescent="0.25">
      <c r="A103" s="1" t="s">
        <v>5</v>
      </c>
      <c r="B103" s="6">
        <v>6</v>
      </c>
      <c r="G103">
        <f t="shared" si="10"/>
        <v>0</v>
      </c>
      <c r="J103" t="e">
        <f t="shared" si="11"/>
        <v>#DIV/0!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Metadata</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c:creator>
  <cp:lastModifiedBy>c</cp:lastModifiedBy>
  <dcterms:created xsi:type="dcterms:W3CDTF">2018-08-15T22:38:33Z</dcterms:created>
  <dcterms:modified xsi:type="dcterms:W3CDTF">2019-12-16T01:29:14Z</dcterms:modified>
</cp:coreProperties>
</file>