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andrea_leigh_uts_edu_au/Documents/Documents/Lab general/Rachael Gallagher/Traits database files/"/>
    </mc:Choice>
  </mc:AlternateContent>
  <bookViews>
    <workbookView xWindow="-23" yWindow="-23" windowWidth="5280" windowHeight="9900"/>
  </bookViews>
  <sheets>
    <sheet name="Maireana for manuscript.txt" sheetId="1" r:id="rId1"/>
  </sheets>
  <calcPr calcId="162913"/>
</workbook>
</file>

<file path=xl/calcChain.xml><?xml version="1.0" encoding="utf-8"?>
<calcChain xmlns="http://schemas.openxmlformats.org/spreadsheetml/2006/main">
  <c r="Q2" i="1" l="1"/>
  <c r="R2" i="1"/>
  <c r="S2" i="1"/>
  <c r="T2" i="1"/>
  <c r="U2" i="1"/>
  <c r="Q7" i="1"/>
  <c r="R7" i="1"/>
  <c r="S7" i="1"/>
  <c r="T7" i="1"/>
  <c r="U7" i="1"/>
  <c r="Q8" i="1"/>
  <c r="R8" i="1"/>
  <c r="S8" i="1"/>
  <c r="T8" i="1"/>
  <c r="U8" i="1"/>
  <c r="Q9" i="1"/>
  <c r="R9" i="1"/>
  <c r="S9" i="1"/>
  <c r="T9" i="1"/>
  <c r="U9" i="1"/>
  <c r="Q10" i="1"/>
  <c r="R10" i="1"/>
  <c r="S10" i="1"/>
  <c r="T10" i="1"/>
  <c r="U10" i="1"/>
  <c r="Q11" i="1"/>
  <c r="R11" i="1"/>
  <c r="S11" i="1"/>
  <c r="T11" i="1"/>
  <c r="U11" i="1"/>
  <c r="Q12" i="1"/>
  <c r="R12" i="1"/>
  <c r="S12" i="1"/>
  <c r="T12" i="1"/>
  <c r="U12" i="1"/>
  <c r="Q13" i="1"/>
  <c r="R13" i="1"/>
  <c r="S13" i="1"/>
  <c r="T13" i="1"/>
  <c r="U13" i="1"/>
  <c r="Q14" i="1"/>
  <c r="R14" i="1"/>
  <c r="S14" i="1"/>
  <c r="T14" i="1"/>
  <c r="U14" i="1"/>
  <c r="Q15" i="1"/>
  <c r="R15" i="1"/>
  <c r="S15" i="1"/>
  <c r="T15" i="1"/>
  <c r="U15" i="1"/>
  <c r="Q16" i="1"/>
  <c r="R16" i="1"/>
  <c r="S16" i="1"/>
  <c r="T16" i="1"/>
  <c r="U16" i="1"/>
  <c r="Q17" i="1"/>
  <c r="R17" i="1"/>
  <c r="S17" i="1"/>
  <c r="T17" i="1"/>
  <c r="U17" i="1"/>
  <c r="Q18" i="1"/>
  <c r="R18" i="1"/>
  <c r="S18" i="1"/>
  <c r="T18" i="1"/>
  <c r="U18" i="1"/>
  <c r="Q19" i="1"/>
  <c r="R19" i="1"/>
  <c r="S19" i="1"/>
  <c r="T19" i="1"/>
  <c r="U19" i="1"/>
  <c r="Q22" i="1"/>
  <c r="R22" i="1"/>
  <c r="S22" i="1"/>
  <c r="T22" i="1"/>
  <c r="U22" i="1"/>
  <c r="Q26" i="1"/>
  <c r="R26" i="1"/>
  <c r="S26" i="1"/>
  <c r="T26" i="1"/>
  <c r="U26" i="1"/>
  <c r="Q27" i="1"/>
  <c r="R27" i="1"/>
  <c r="S27" i="1"/>
  <c r="T27" i="1"/>
  <c r="U27" i="1"/>
  <c r="Q28" i="1"/>
  <c r="R28" i="1"/>
  <c r="S28" i="1"/>
  <c r="T28" i="1"/>
  <c r="U28" i="1"/>
  <c r="Q29" i="1"/>
  <c r="R29" i="1"/>
  <c r="S29" i="1"/>
  <c r="T29" i="1"/>
  <c r="U29" i="1"/>
  <c r="Q30" i="1"/>
  <c r="R30" i="1"/>
  <c r="S30" i="1"/>
  <c r="T30" i="1"/>
  <c r="U30" i="1"/>
  <c r="Q32" i="1"/>
  <c r="R32" i="1"/>
  <c r="S32" i="1"/>
  <c r="T32" i="1"/>
  <c r="U32" i="1"/>
  <c r="Q33" i="1"/>
  <c r="R33" i="1"/>
  <c r="S33" i="1"/>
  <c r="T33" i="1"/>
  <c r="U33" i="1"/>
  <c r="Q34" i="1"/>
  <c r="R34" i="1"/>
  <c r="S34" i="1"/>
  <c r="T34" i="1"/>
  <c r="U34" i="1"/>
  <c r="Q35" i="1"/>
  <c r="R35" i="1"/>
  <c r="S35" i="1"/>
  <c r="T35" i="1"/>
  <c r="U35" i="1"/>
  <c r="Q36" i="1"/>
  <c r="R36" i="1"/>
  <c r="S36" i="1"/>
  <c r="T36" i="1"/>
  <c r="U36" i="1"/>
  <c r="Q37" i="1"/>
  <c r="R37" i="1"/>
  <c r="S37" i="1"/>
  <c r="T37" i="1"/>
  <c r="U37" i="1"/>
  <c r="Q38" i="1"/>
  <c r="R38" i="1"/>
  <c r="S38" i="1"/>
  <c r="T38" i="1"/>
  <c r="U38" i="1"/>
  <c r="Q40" i="1"/>
  <c r="R40" i="1"/>
  <c r="S40" i="1"/>
  <c r="T40" i="1"/>
  <c r="U40" i="1"/>
</calcChain>
</file>

<file path=xl/sharedStrings.xml><?xml version="1.0" encoding="utf-8"?>
<sst xmlns="http://schemas.openxmlformats.org/spreadsheetml/2006/main" count="62" uniqueCount="24">
  <si>
    <t>male</t>
  </si>
  <si>
    <t>female</t>
  </si>
  <si>
    <t>Sex</t>
  </si>
  <si>
    <t>Height</t>
  </si>
  <si>
    <t>LAI</t>
  </si>
  <si>
    <t>DIFN</t>
  </si>
  <si>
    <t>SLA</t>
  </si>
  <si>
    <t>#flws/br</t>
  </si>
  <si>
    <t>#frt/br</t>
  </si>
  <si>
    <t>tot stm (mg)</t>
  </si>
  <si>
    <t>tot frt (mg)</t>
  </si>
  <si>
    <t>mn frt (mg)</t>
  </si>
  <si>
    <t>mn flw (mg)</t>
  </si>
  <si>
    <t>chlorophyll</t>
  </si>
  <si>
    <t>% nitrogen</t>
  </si>
  <si>
    <t>RA (rep/veg)</t>
  </si>
  <si>
    <t>Plant ID</t>
  </si>
  <si>
    <t>tot lf (mg)</t>
  </si>
  <si>
    <t>tot flw (mg)</t>
  </si>
  <si>
    <t>C-iso diff</t>
  </si>
  <si>
    <t>#flws/lf (g)</t>
  </si>
  <si>
    <t>flw/lf (g)</t>
  </si>
  <si>
    <t>lf/stm (mg)</t>
  </si>
  <si>
    <t>RA (rep/stm)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</si>
</sst>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9"/>
      <name val="Geneva"/>
    </font>
    <font>
      <b/>
      <sz val="9"/>
      <name val="Genev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T18" sqref="T18"/>
    </sheetView>
  </sheetViews>
  <sheetFormatPr defaultRowHeight="11.65"/>
  <cols>
    <col min="1" max="1" width="6.15234375" customWidth="1"/>
    <col min="2" max="2" width="8.3046875" customWidth="1"/>
    <col min="3" max="3" width="6.84375" customWidth="1"/>
    <col min="4" max="4" width="4.15234375" customWidth="1"/>
    <col min="5" max="5" width="5.15234375" customWidth="1"/>
    <col min="6" max="6" width="10.4609375" customWidth="1"/>
    <col min="7" max="7" width="4.69140625" customWidth="1"/>
    <col min="8" max="8" width="9.69140625" customWidth="1"/>
    <col min="9" max="9" width="12.15234375" bestFit="1" customWidth="1"/>
    <col min="10" max="10" width="11.84375" bestFit="1" customWidth="1"/>
    <col min="11" max="11" width="11.84375" customWidth="1"/>
    <col min="12" max="12" width="8.3046875" customWidth="1"/>
    <col min="13" max="13" width="12" bestFit="1" customWidth="1"/>
    <col min="14" max="14" width="12.69140625" bestFit="1" customWidth="1"/>
    <col min="15" max="15" width="11.3046875" bestFit="1" customWidth="1"/>
    <col min="16" max="16" width="11" bestFit="1" customWidth="1"/>
    <col min="17" max="17" width="13.3046875" customWidth="1"/>
    <col min="18" max="18" width="11" customWidth="1"/>
    <col min="19" max="19" width="11.4609375" customWidth="1"/>
    <col min="20" max="20" width="12.84375" customWidth="1"/>
    <col min="21" max="21" width="13.3046875" bestFit="1" customWidth="1"/>
    <col min="22" max="256" width="11.07421875" customWidth="1"/>
  </cols>
  <sheetData>
    <row r="1" spans="1:22" s="1" customFormat="1">
      <c r="A1" s="1" t="s">
        <v>2</v>
      </c>
      <c r="B1" s="1" t="s">
        <v>16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6</v>
      </c>
      <c r="H1" s="1" t="s">
        <v>7</v>
      </c>
      <c r="I1" s="1" t="s">
        <v>12</v>
      </c>
      <c r="J1" s="1" t="s">
        <v>11</v>
      </c>
      <c r="K1" s="1" t="s">
        <v>18</v>
      </c>
      <c r="L1" s="1" t="s">
        <v>8</v>
      </c>
      <c r="M1" s="1" t="s">
        <v>10</v>
      </c>
      <c r="N1" s="1" t="s">
        <v>9</v>
      </c>
      <c r="O1" s="1" t="s">
        <v>13</v>
      </c>
      <c r="P1" s="1" t="s">
        <v>14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15</v>
      </c>
      <c r="V1" s="1" t="s">
        <v>19</v>
      </c>
    </row>
    <row r="2" spans="1:22">
      <c r="A2" t="s">
        <v>0</v>
      </c>
      <c r="B2">
        <v>1</v>
      </c>
      <c r="C2">
        <v>65</v>
      </c>
      <c r="D2">
        <v>18.39</v>
      </c>
      <c r="E2">
        <v>6.3E-2</v>
      </c>
      <c r="F2">
        <v>5715</v>
      </c>
      <c r="G2">
        <v>8.1852631578947399</v>
      </c>
      <c r="H2">
        <v>460</v>
      </c>
      <c r="I2">
        <v>0.42</v>
      </c>
      <c r="J2">
        <v>1.5</v>
      </c>
      <c r="K2">
        <v>160.30000000000001</v>
      </c>
      <c r="L2">
        <v>1</v>
      </c>
      <c r="M2">
        <v>1.5</v>
      </c>
      <c r="N2">
        <v>2893.5</v>
      </c>
      <c r="O2">
        <v>184.27</v>
      </c>
      <c r="P2">
        <v>2.2879999999999998</v>
      </c>
      <c r="Q2">
        <f>H2/F2*1000</f>
        <v>80.489938757655295</v>
      </c>
      <c r="R2">
        <f>K2/F2*1000</f>
        <v>28.048993875765532</v>
      </c>
      <c r="S2">
        <f>F2/N2</f>
        <v>1.9751166407465008</v>
      </c>
      <c r="T2">
        <f>((K2+M2)/N2)*1000</f>
        <v>55.918437878002422</v>
      </c>
      <c r="U2">
        <f>((K2+M2)/F2)*1000</f>
        <v>28.311461067366579</v>
      </c>
    </row>
    <row r="3" spans="1:22">
      <c r="A3" t="s">
        <v>0</v>
      </c>
      <c r="B3">
        <v>3</v>
      </c>
      <c r="C3">
        <v>75</v>
      </c>
      <c r="D3">
        <v>20.83</v>
      </c>
      <c r="E3">
        <v>4.5999999999999999E-2</v>
      </c>
      <c r="G3">
        <v>7.7415094339622597</v>
      </c>
      <c r="O3">
        <v>165.87</v>
      </c>
      <c r="P3">
        <v>2.2599999999999998</v>
      </c>
    </row>
    <row r="4" spans="1:22">
      <c r="A4" t="s">
        <v>0</v>
      </c>
      <c r="B4">
        <v>5</v>
      </c>
      <c r="C4">
        <v>75</v>
      </c>
      <c r="D4">
        <v>25.53</v>
      </c>
      <c r="E4">
        <v>2.3E-2</v>
      </c>
      <c r="G4">
        <v>6.9685840707964601</v>
      </c>
      <c r="O4">
        <v>202.89</v>
      </c>
      <c r="P4">
        <v>2.5510000000000002</v>
      </c>
    </row>
    <row r="5" spans="1:22">
      <c r="A5" t="s">
        <v>0</v>
      </c>
      <c r="B5">
        <v>7</v>
      </c>
      <c r="C5">
        <v>90</v>
      </c>
      <c r="D5">
        <v>23.89</v>
      </c>
      <c r="E5">
        <v>0.03</v>
      </c>
      <c r="G5">
        <v>7.4558823529411802</v>
      </c>
      <c r="O5">
        <v>183.47</v>
      </c>
      <c r="P5">
        <v>2.3980000000000001</v>
      </c>
    </row>
    <row r="6" spans="1:22">
      <c r="A6" t="s">
        <v>0</v>
      </c>
      <c r="B6">
        <v>9</v>
      </c>
      <c r="C6">
        <v>80</v>
      </c>
      <c r="D6">
        <v>29.59</v>
      </c>
      <c r="E6">
        <v>1.2E-2</v>
      </c>
      <c r="G6">
        <v>7.3128440366972498</v>
      </c>
      <c r="O6">
        <v>192.05</v>
      </c>
      <c r="P6">
        <v>2.9550000000000001</v>
      </c>
    </row>
    <row r="7" spans="1:22">
      <c r="A7" t="s">
        <v>0</v>
      </c>
      <c r="B7">
        <v>11</v>
      </c>
      <c r="C7">
        <v>105</v>
      </c>
      <c r="D7">
        <v>9.34</v>
      </c>
      <c r="E7">
        <v>0.25</v>
      </c>
      <c r="F7">
        <v>2697.4</v>
      </c>
      <c r="G7">
        <v>9.0991666666666706</v>
      </c>
      <c r="H7">
        <v>123</v>
      </c>
      <c r="I7">
        <v>0.3</v>
      </c>
      <c r="J7">
        <v>1.2</v>
      </c>
      <c r="K7">
        <v>41.1</v>
      </c>
      <c r="L7">
        <v>1</v>
      </c>
      <c r="M7">
        <v>1.3</v>
      </c>
      <c r="N7">
        <v>1103.0999999999999</v>
      </c>
      <c r="O7">
        <v>219.14</v>
      </c>
      <c r="P7">
        <v>3.391</v>
      </c>
      <c r="Q7">
        <f t="shared" ref="Q7:Q40" si="0">H7/F7*1000</f>
        <v>45.599466152591383</v>
      </c>
      <c r="R7">
        <f t="shared" ref="R7:R40" si="1">K7/F7*1000</f>
        <v>15.236894787573219</v>
      </c>
      <c r="S7">
        <f t="shared" ref="S7:S17" si="2">F7/N7</f>
        <v>2.4452905448282118</v>
      </c>
      <c r="T7">
        <f t="shared" ref="T7:T40" si="3">((K7+M7)/N7)*1000</f>
        <v>38.437131719699032</v>
      </c>
      <c r="U7">
        <f t="shared" ref="U7:U40" si="4">((K7+M7)/F7)*1000</f>
        <v>15.71884036479573</v>
      </c>
    </row>
    <row r="8" spans="1:22">
      <c r="A8" t="s">
        <v>0</v>
      </c>
      <c r="B8">
        <v>13</v>
      </c>
      <c r="C8">
        <v>60</v>
      </c>
      <c r="D8">
        <v>11.59</v>
      </c>
      <c r="E8">
        <v>0.17199999999999999</v>
      </c>
      <c r="F8">
        <v>6502.3</v>
      </c>
      <c r="G8">
        <v>7.9853503184713404</v>
      </c>
      <c r="H8">
        <v>66</v>
      </c>
      <c r="I8">
        <v>0.3</v>
      </c>
      <c r="J8">
        <v>1.9</v>
      </c>
      <c r="K8">
        <v>16.3</v>
      </c>
      <c r="L8">
        <v>1</v>
      </c>
      <c r="M8">
        <v>2.1</v>
      </c>
      <c r="N8">
        <v>2544.3000000000002</v>
      </c>
      <c r="O8">
        <v>215.13</v>
      </c>
      <c r="P8">
        <v>3.1160000000000001</v>
      </c>
      <c r="Q8">
        <f t="shared" si="0"/>
        <v>10.150254525321809</v>
      </c>
      <c r="R8">
        <f t="shared" si="1"/>
        <v>2.5068052842840225</v>
      </c>
      <c r="S8">
        <f t="shared" si="2"/>
        <v>2.5556341626380537</v>
      </c>
      <c r="T8">
        <f t="shared" si="3"/>
        <v>7.2318515898282438</v>
      </c>
      <c r="U8">
        <f t="shared" si="4"/>
        <v>2.8297679282715351</v>
      </c>
    </row>
    <row r="9" spans="1:22">
      <c r="A9" t="s">
        <v>0</v>
      </c>
      <c r="B9">
        <v>15</v>
      </c>
      <c r="C9">
        <v>90</v>
      </c>
      <c r="D9">
        <v>24.07</v>
      </c>
      <c r="E9">
        <v>2.9000000000000001E-2</v>
      </c>
      <c r="F9">
        <v>1792.9</v>
      </c>
      <c r="G9">
        <v>6.89556962025316</v>
      </c>
      <c r="H9">
        <v>12</v>
      </c>
      <c r="I9">
        <v>0.22</v>
      </c>
      <c r="K9">
        <v>2.5</v>
      </c>
      <c r="N9">
        <v>1252.0999999999999</v>
      </c>
      <c r="O9">
        <v>167.76</v>
      </c>
      <c r="P9">
        <v>3.2650000000000001</v>
      </c>
      <c r="Q9">
        <f t="shared" si="0"/>
        <v>6.6930670979976572</v>
      </c>
      <c r="R9">
        <f>K9/F9*1000</f>
        <v>1.3943889787495118</v>
      </c>
      <c r="S9">
        <f t="shared" si="2"/>
        <v>1.4319143838351571</v>
      </c>
      <c r="T9">
        <f t="shared" si="3"/>
        <v>1.9966456353326412</v>
      </c>
      <c r="U9">
        <f t="shared" si="4"/>
        <v>1.3943889787495118</v>
      </c>
    </row>
    <row r="10" spans="1:22">
      <c r="A10" t="s">
        <v>0</v>
      </c>
      <c r="B10">
        <v>17</v>
      </c>
      <c r="C10">
        <v>135</v>
      </c>
      <c r="D10">
        <v>16.84</v>
      </c>
      <c r="E10">
        <v>7.8E-2</v>
      </c>
      <c r="F10">
        <v>1808</v>
      </c>
      <c r="G10">
        <v>7.6843930635838102</v>
      </c>
      <c r="H10">
        <v>99</v>
      </c>
      <c r="I10">
        <v>0.46</v>
      </c>
      <c r="K10">
        <v>34.799999999999997</v>
      </c>
      <c r="N10">
        <v>895</v>
      </c>
      <c r="O10">
        <v>177.45</v>
      </c>
      <c r="P10">
        <v>3.5249999999999999</v>
      </c>
      <c r="Q10">
        <f t="shared" si="0"/>
        <v>54.756637168141594</v>
      </c>
      <c r="R10">
        <f>(K10/F10)*1000</f>
        <v>19.247787610619469</v>
      </c>
      <c r="S10">
        <f t="shared" si="2"/>
        <v>2.0201117318435755</v>
      </c>
      <c r="T10">
        <f t="shared" si="3"/>
        <v>38.882681564245807</v>
      </c>
      <c r="U10">
        <f t="shared" si="4"/>
        <v>19.247787610619469</v>
      </c>
    </row>
    <row r="11" spans="1:22">
      <c r="A11" t="s">
        <v>0</v>
      </c>
      <c r="B11">
        <v>19</v>
      </c>
      <c r="C11">
        <v>150</v>
      </c>
      <c r="D11">
        <v>21.23</v>
      </c>
      <c r="E11">
        <v>4.2999999999999997E-2</v>
      </c>
      <c r="F11">
        <v>5509.4</v>
      </c>
      <c r="G11">
        <v>8.4978102189781008</v>
      </c>
      <c r="H11">
        <v>125</v>
      </c>
      <c r="I11">
        <v>0.34</v>
      </c>
      <c r="J11">
        <v>1.9750000000000001</v>
      </c>
      <c r="K11">
        <v>29.7</v>
      </c>
      <c r="L11">
        <v>4</v>
      </c>
      <c r="M11">
        <v>8.4</v>
      </c>
      <c r="N11">
        <v>4175.3999999999996</v>
      </c>
      <c r="O11">
        <v>106.59</v>
      </c>
      <c r="P11">
        <v>3.0569999999999999</v>
      </c>
      <c r="Q11">
        <f t="shared" si="0"/>
        <v>22.688496024975496</v>
      </c>
      <c r="R11">
        <f>(K11/F11)*1000</f>
        <v>5.3907866555341784</v>
      </c>
      <c r="S11">
        <f t="shared" si="2"/>
        <v>1.3194903482301097</v>
      </c>
      <c r="T11">
        <f t="shared" si="3"/>
        <v>9.1248742635436138</v>
      </c>
      <c r="U11">
        <f t="shared" si="4"/>
        <v>6.9154535884125314</v>
      </c>
    </row>
    <row r="12" spans="1:22">
      <c r="A12" t="s">
        <v>0</v>
      </c>
      <c r="B12">
        <v>21</v>
      </c>
      <c r="C12">
        <v>100</v>
      </c>
      <c r="D12">
        <v>14.25</v>
      </c>
      <c r="E12">
        <v>0.126</v>
      </c>
      <c r="F12">
        <v>5154.2</v>
      </c>
      <c r="H12">
        <v>537</v>
      </c>
      <c r="I12">
        <v>0.42</v>
      </c>
      <c r="J12">
        <v>3.25</v>
      </c>
      <c r="K12">
        <v>156</v>
      </c>
      <c r="L12">
        <v>4</v>
      </c>
      <c r="M12">
        <v>13</v>
      </c>
      <c r="N12">
        <v>3201.3</v>
      </c>
      <c r="Q12">
        <f t="shared" si="0"/>
        <v>104.18687672189671</v>
      </c>
      <c r="R12">
        <f>(K12/F12)*1000</f>
        <v>30.266578712506305</v>
      </c>
      <c r="S12">
        <f t="shared" si="2"/>
        <v>1.6100334239215317</v>
      </c>
      <c r="T12">
        <f t="shared" si="3"/>
        <v>52.791053634460994</v>
      </c>
      <c r="U12">
        <f t="shared" si="4"/>
        <v>32.788793605215169</v>
      </c>
      <c r="V12">
        <v>-25.15</v>
      </c>
    </row>
    <row r="13" spans="1:22">
      <c r="A13" t="s">
        <v>0</v>
      </c>
      <c r="B13">
        <v>23</v>
      </c>
      <c r="C13">
        <v>120</v>
      </c>
      <c r="D13">
        <v>6.44</v>
      </c>
      <c r="E13">
        <v>0.374</v>
      </c>
      <c r="F13">
        <v>2511.6</v>
      </c>
      <c r="H13">
        <v>90</v>
      </c>
      <c r="I13">
        <v>0.22</v>
      </c>
      <c r="K13">
        <v>18.8</v>
      </c>
      <c r="N13">
        <v>1694.6</v>
      </c>
      <c r="Q13">
        <f t="shared" si="0"/>
        <v>35.833731485905403</v>
      </c>
      <c r="R13">
        <f t="shared" si="1"/>
        <v>7.4852683548335728</v>
      </c>
      <c r="S13">
        <f t="shared" si="2"/>
        <v>1.4821196742594123</v>
      </c>
      <c r="T13">
        <f t="shared" si="3"/>
        <v>11.094063495810222</v>
      </c>
      <c r="U13">
        <f t="shared" si="4"/>
        <v>7.4852683548335728</v>
      </c>
      <c r="V13">
        <v>-24.55</v>
      </c>
    </row>
    <row r="14" spans="1:22">
      <c r="A14" t="s">
        <v>0</v>
      </c>
      <c r="B14">
        <v>25</v>
      </c>
      <c r="C14">
        <v>130</v>
      </c>
      <c r="D14">
        <v>16.72</v>
      </c>
      <c r="E14">
        <v>0.08</v>
      </c>
      <c r="F14">
        <v>5345.2</v>
      </c>
      <c r="H14">
        <v>705</v>
      </c>
      <c r="I14">
        <v>0.26</v>
      </c>
      <c r="K14">
        <v>175</v>
      </c>
      <c r="N14">
        <v>3841.5</v>
      </c>
      <c r="Q14">
        <f t="shared" si="0"/>
        <v>131.89403577041085</v>
      </c>
      <c r="R14">
        <f t="shared" si="1"/>
        <v>32.73965426925092</v>
      </c>
      <c r="S14">
        <f t="shared" si="2"/>
        <v>1.3914356371209162</v>
      </c>
      <c r="T14">
        <f t="shared" si="3"/>
        <v>45.555121697253675</v>
      </c>
      <c r="U14">
        <f t="shared" si="4"/>
        <v>32.73965426925092</v>
      </c>
      <c r="V14">
        <v>-25.1</v>
      </c>
    </row>
    <row r="15" spans="1:22">
      <c r="A15" t="s">
        <v>0</v>
      </c>
      <c r="B15">
        <v>27</v>
      </c>
      <c r="C15">
        <v>85</v>
      </c>
      <c r="D15">
        <v>16.79</v>
      </c>
      <c r="E15">
        <v>8.3000000000000004E-2</v>
      </c>
      <c r="F15">
        <v>8863.2999999999993</v>
      </c>
      <c r="H15">
        <v>551</v>
      </c>
      <c r="I15">
        <v>0.42</v>
      </c>
      <c r="K15">
        <v>163.6</v>
      </c>
      <c r="N15">
        <v>5843.5</v>
      </c>
      <c r="Q15">
        <f t="shared" si="0"/>
        <v>62.166461701623554</v>
      </c>
      <c r="R15">
        <f t="shared" si="1"/>
        <v>18.458136360046485</v>
      </c>
      <c r="S15">
        <f t="shared" si="2"/>
        <v>1.5167793274578589</v>
      </c>
      <c r="T15">
        <f t="shared" si="3"/>
        <v>27.996919654316763</v>
      </c>
      <c r="U15">
        <f t="shared" si="4"/>
        <v>18.458136360046485</v>
      </c>
      <c r="V15">
        <v>-24.1</v>
      </c>
    </row>
    <row r="16" spans="1:22">
      <c r="A16" t="s">
        <v>0</v>
      </c>
      <c r="B16">
        <v>29</v>
      </c>
      <c r="C16">
        <v>105</v>
      </c>
      <c r="D16">
        <v>21.65</v>
      </c>
      <c r="E16">
        <v>6.2E-2</v>
      </c>
      <c r="F16">
        <v>5110.5</v>
      </c>
      <c r="H16">
        <v>864</v>
      </c>
      <c r="I16">
        <v>0.26</v>
      </c>
      <c r="K16">
        <v>273.10000000000002</v>
      </c>
      <c r="N16">
        <v>2459.5</v>
      </c>
      <c r="Q16">
        <f t="shared" si="0"/>
        <v>169.06369239800412</v>
      </c>
      <c r="R16">
        <f t="shared" si="1"/>
        <v>53.438998141082095</v>
      </c>
      <c r="S16">
        <f t="shared" si="2"/>
        <v>2.0778613539337263</v>
      </c>
      <c r="T16">
        <f t="shared" si="3"/>
        <v>111.03882903029071</v>
      </c>
      <c r="U16">
        <f t="shared" si="4"/>
        <v>53.438998141082095</v>
      </c>
      <c r="V16">
        <v>-24.55</v>
      </c>
    </row>
    <row r="17" spans="1:22">
      <c r="A17" t="s">
        <v>0</v>
      </c>
      <c r="B17">
        <v>31</v>
      </c>
      <c r="C17">
        <v>75</v>
      </c>
      <c r="D17">
        <v>30.86</v>
      </c>
      <c r="E17">
        <v>0.01</v>
      </c>
      <c r="F17">
        <v>2093.3000000000002</v>
      </c>
      <c r="H17">
        <v>23</v>
      </c>
      <c r="I17">
        <v>0.3</v>
      </c>
      <c r="J17">
        <v>5</v>
      </c>
      <c r="K17">
        <v>5.8</v>
      </c>
      <c r="L17">
        <v>1</v>
      </c>
      <c r="M17">
        <v>5</v>
      </c>
      <c r="N17">
        <v>1784.5</v>
      </c>
      <c r="Q17">
        <f t="shared" si="0"/>
        <v>10.987436105670472</v>
      </c>
      <c r="R17">
        <f t="shared" si="1"/>
        <v>2.7707447570821189</v>
      </c>
      <c r="S17">
        <f t="shared" si="2"/>
        <v>1.1730456710563184</v>
      </c>
      <c r="T17">
        <f t="shared" si="3"/>
        <v>6.0521154384981788</v>
      </c>
      <c r="U17">
        <f t="shared" si="4"/>
        <v>5.1593178235322217</v>
      </c>
      <c r="V17">
        <v>-26.8</v>
      </c>
    </row>
    <row r="18" spans="1:22">
      <c r="A18" t="s">
        <v>0</v>
      </c>
      <c r="B18">
        <v>33</v>
      </c>
      <c r="C18">
        <v>80</v>
      </c>
      <c r="D18">
        <v>12.37</v>
      </c>
      <c r="E18">
        <v>0.154</v>
      </c>
      <c r="F18">
        <v>8732.9</v>
      </c>
      <c r="H18">
        <v>931</v>
      </c>
      <c r="I18">
        <v>0.3</v>
      </c>
      <c r="K18">
        <v>270.7</v>
      </c>
      <c r="N18">
        <v>4859.2</v>
      </c>
      <c r="Q18">
        <f t="shared" si="0"/>
        <v>106.6083431620653</v>
      </c>
      <c r="R18">
        <f t="shared" si="1"/>
        <v>30.997721260978597</v>
      </c>
      <c r="S18">
        <f t="shared" ref="S18:S40" si="5">F18/N18</f>
        <v>1.7971888376687521</v>
      </c>
      <c r="T18">
        <f t="shared" si="3"/>
        <v>55.708758643398092</v>
      </c>
      <c r="U18">
        <f t="shared" si="4"/>
        <v>30.997721260978597</v>
      </c>
      <c r="V18">
        <v>-23.5</v>
      </c>
    </row>
    <row r="19" spans="1:22">
      <c r="A19" t="s">
        <v>0</v>
      </c>
      <c r="B19">
        <v>35</v>
      </c>
      <c r="C19">
        <v>70</v>
      </c>
      <c r="D19">
        <v>13.38</v>
      </c>
      <c r="E19">
        <v>0.13200000000000001</v>
      </c>
      <c r="F19">
        <v>1133.4000000000001</v>
      </c>
      <c r="H19">
        <v>39</v>
      </c>
      <c r="I19">
        <v>0.3</v>
      </c>
      <c r="K19">
        <v>9.1999999999999993</v>
      </c>
      <c r="N19">
        <v>1152.2</v>
      </c>
      <c r="Q19">
        <f t="shared" si="0"/>
        <v>34.409740603493908</v>
      </c>
      <c r="R19">
        <f t="shared" si="1"/>
        <v>8.1171695782601017</v>
      </c>
      <c r="S19">
        <f t="shared" si="5"/>
        <v>0.98368338830064228</v>
      </c>
      <c r="T19">
        <f t="shared" si="3"/>
        <v>7.9847248741537911</v>
      </c>
      <c r="U19">
        <f t="shared" si="4"/>
        <v>8.1171695782601017</v>
      </c>
      <c r="V19">
        <v>-25.75</v>
      </c>
    </row>
    <row r="20" spans="1:22">
      <c r="A20" t="s">
        <v>0</v>
      </c>
      <c r="B20">
        <v>37</v>
      </c>
      <c r="C20">
        <v>75</v>
      </c>
      <c r="D20">
        <v>12.74</v>
      </c>
      <c r="E20">
        <v>0.151</v>
      </c>
      <c r="V20">
        <v>-24.15</v>
      </c>
    </row>
    <row r="21" spans="1:22">
      <c r="A21" t="s">
        <v>0</v>
      </c>
      <c r="B21">
        <v>39</v>
      </c>
      <c r="C21">
        <v>80</v>
      </c>
      <c r="D21">
        <v>10.67</v>
      </c>
      <c r="E21">
        <v>0.19700000000000001</v>
      </c>
      <c r="V21">
        <v>-26</v>
      </c>
    </row>
    <row r="22" spans="1:22">
      <c r="A22" t="s">
        <v>1</v>
      </c>
      <c r="B22">
        <v>2</v>
      </c>
      <c r="C22">
        <v>105</v>
      </c>
      <c r="D22">
        <v>19.02</v>
      </c>
      <c r="E22">
        <v>5.8000000000000003E-2</v>
      </c>
      <c r="F22">
        <v>2239.1</v>
      </c>
      <c r="G22">
        <v>7.6165467625899304</v>
      </c>
      <c r="H22">
        <v>317</v>
      </c>
      <c r="I22">
        <v>0.18</v>
      </c>
      <c r="J22">
        <v>7.34</v>
      </c>
      <c r="K22">
        <v>69.5</v>
      </c>
      <c r="L22">
        <v>78</v>
      </c>
      <c r="M22">
        <v>256.2</v>
      </c>
      <c r="N22">
        <v>1237.0999999999999</v>
      </c>
      <c r="O22">
        <v>83.56</v>
      </c>
      <c r="P22">
        <v>2.718</v>
      </c>
      <c r="Q22">
        <f t="shared" si="0"/>
        <v>141.57473985083294</v>
      </c>
      <c r="R22">
        <f t="shared" si="1"/>
        <v>31.03925684426779</v>
      </c>
      <c r="S22">
        <f t="shared" si="5"/>
        <v>1.8099587745533912</v>
      </c>
      <c r="T22">
        <f t="shared" si="3"/>
        <v>263.27701883437072</v>
      </c>
      <c r="U22">
        <f t="shared" si="4"/>
        <v>145.46022955651824</v>
      </c>
    </row>
    <row r="23" spans="1:22">
      <c r="A23" t="s">
        <v>1</v>
      </c>
      <c r="B23">
        <v>4</v>
      </c>
      <c r="C23">
        <v>75</v>
      </c>
      <c r="D23">
        <v>16.57</v>
      </c>
      <c r="E23">
        <v>8.4000000000000005E-2</v>
      </c>
      <c r="G23">
        <v>7.3284768211920497</v>
      </c>
      <c r="O23">
        <v>154.6</v>
      </c>
      <c r="P23">
        <v>2.6259999999999999</v>
      </c>
    </row>
    <row r="24" spans="1:22">
      <c r="A24" t="s">
        <v>1</v>
      </c>
      <c r="B24">
        <v>6</v>
      </c>
      <c r="C24">
        <v>70</v>
      </c>
      <c r="D24">
        <v>14.32</v>
      </c>
      <c r="E24">
        <v>0.11600000000000001</v>
      </c>
      <c r="G24">
        <v>6.2147286821705396</v>
      </c>
      <c r="O24">
        <v>219.91</v>
      </c>
      <c r="P24">
        <v>2.8839999999999999</v>
      </c>
    </row>
    <row r="25" spans="1:22">
      <c r="A25" t="s">
        <v>1</v>
      </c>
      <c r="B25">
        <v>8</v>
      </c>
      <c r="C25">
        <v>75</v>
      </c>
      <c r="D25">
        <v>16.54</v>
      </c>
      <c r="E25">
        <v>8.7999999999999995E-2</v>
      </c>
      <c r="G25">
        <v>6.7568322981366498</v>
      </c>
      <c r="O25">
        <v>213.29</v>
      </c>
      <c r="P25">
        <v>2.895</v>
      </c>
    </row>
    <row r="26" spans="1:22">
      <c r="A26" t="s">
        <v>1</v>
      </c>
      <c r="B26">
        <v>10</v>
      </c>
      <c r="C26">
        <v>65</v>
      </c>
      <c r="D26">
        <v>13.78</v>
      </c>
      <c r="E26">
        <v>0.127</v>
      </c>
      <c r="F26">
        <v>2828.1</v>
      </c>
      <c r="G26">
        <v>9.1323308270676709</v>
      </c>
      <c r="H26">
        <v>565</v>
      </c>
      <c r="I26">
        <v>0.26</v>
      </c>
      <c r="J26">
        <v>6.36</v>
      </c>
      <c r="K26">
        <v>127.6</v>
      </c>
      <c r="L26">
        <v>97</v>
      </c>
      <c r="M26">
        <v>40.9</v>
      </c>
      <c r="N26">
        <v>1986.7</v>
      </c>
      <c r="O26">
        <v>144.84</v>
      </c>
      <c r="P26">
        <v>2.6680000000000001</v>
      </c>
      <c r="Q26">
        <f t="shared" si="0"/>
        <v>199.78077154273188</v>
      </c>
      <c r="R26">
        <f t="shared" si="1"/>
        <v>45.118630882924933</v>
      </c>
      <c r="S26">
        <f t="shared" si="5"/>
        <v>1.4235163839532894</v>
      </c>
      <c r="T26">
        <f t="shared" si="3"/>
        <v>84.814013187698194</v>
      </c>
      <c r="U26">
        <f t="shared" si="4"/>
        <v>59.580637176903217</v>
      </c>
    </row>
    <row r="27" spans="1:22">
      <c r="A27" t="s">
        <v>1</v>
      </c>
      <c r="B27">
        <v>12</v>
      </c>
      <c r="C27">
        <v>95</v>
      </c>
      <c r="D27">
        <v>15.15</v>
      </c>
      <c r="E27">
        <v>0.109</v>
      </c>
      <c r="F27">
        <v>2185.6999999999998</v>
      </c>
      <c r="G27">
        <v>7.8574850299401202</v>
      </c>
      <c r="H27">
        <v>311</v>
      </c>
      <c r="I27">
        <v>0.36</v>
      </c>
      <c r="J27">
        <v>9.4</v>
      </c>
      <c r="K27">
        <v>85.9</v>
      </c>
      <c r="L27">
        <v>46</v>
      </c>
      <c r="M27">
        <v>248.7</v>
      </c>
      <c r="N27">
        <v>1512.7</v>
      </c>
      <c r="O27">
        <v>182.4</v>
      </c>
      <c r="P27">
        <v>2.855</v>
      </c>
      <c r="Q27">
        <f t="shared" si="0"/>
        <v>142.2885116896189</v>
      </c>
      <c r="R27">
        <f t="shared" si="1"/>
        <v>39.300910463467083</v>
      </c>
      <c r="S27">
        <f t="shared" si="5"/>
        <v>1.4448998479539894</v>
      </c>
      <c r="T27">
        <f t="shared" si="3"/>
        <v>221.19389171679779</v>
      </c>
      <c r="U27">
        <f t="shared" si="4"/>
        <v>153.08596788214305</v>
      </c>
    </row>
    <row r="28" spans="1:22">
      <c r="A28" t="s">
        <v>1</v>
      </c>
      <c r="B28">
        <v>14</v>
      </c>
      <c r="C28">
        <v>90</v>
      </c>
      <c r="D28">
        <v>15.85</v>
      </c>
      <c r="E28">
        <v>9.6000000000000002E-2</v>
      </c>
      <c r="F28">
        <v>4825.7</v>
      </c>
      <c r="G28">
        <v>10.265000000000001</v>
      </c>
      <c r="H28">
        <v>451</v>
      </c>
      <c r="I28">
        <v>0.24</v>
      </c>
      <c r="J28">
        <v>9.8800000000000008</v>
      </c>
      <c r="K28">
        <v>70.599999999999994</v>
      </c>
      <c r="L28">
        <v>78</v>
      </c>
      <c r="M28">
        <v>231.4</v>
      </c>
      <c r="N28">
        <v>1986.5</v>
      </c>
      <c r="O28">
        <v>168.16</v>
      </c>
      <c r="P28">
        <v>2.9409999999999998</v>
      </c>
      <c r="Q28">
        <f t="shared" si="0"/>
        <v>93.45794392523365</v>
      </c>
      <c r="R28">
        <f t="shared" si="1"/>
        <v>14.630001865014401</v>
      </c>
      <c r="S28">
        <f t="shared" si="5"/>
        <v>2.4292474200855776</v>
      </c>
      <c r="T28">
        <f t="shared" si="3"/>
        <v>152.02617669267556</v>
      </c>
      <c r="U28">
        <f t="shared" si="4"/>
        <v>62.581594380089939</v>
      </c>
    </row>
    <row r="29" spans="1:22">
      <c r="A29" t="s">
        <v>1</v>
      </c>
      <c r="B29">
        <v>16</v>
      </c>
      <c r="C29">
        <v>95</v>
      </c>
      <c r="D29">
        <v>15.43</v>
      </c>
      <c r="E29">
        <v>9.7000000000000003E-2</v>
      </c>
      <c r="F29">
        <v>5504.6</v>
      </c>
      <c r="G29">
        <v>7.2897560975609803</v>
      </c>
      <c r="H29">
        <v>377</v>
      </c>
      <c r="I29">
        <v>0.26</v>
      </c>
      <c r="J29">
        <v>8.86</v>
      </c>
      <c r="K29">
        <v>98.3</v>
      </c>
      <c r="L29">
        <v>96</v>
      </c>
      <c r="M29">
        <v>33.700000000000003</v>
      </c>
      <c r="N29">
        <v>2679</v>
      </c>
      <c r="O29">
        <v>149.82</v>
      </c>
      <c r="P29">
        <v>2.4590000000000001</v>
      </c>
      <c r="Q29">
        <f t="shared" si="0"/>
        <v>68.488173527595094</v>
      </c>
      <c r="R29">
        <f t="shared" si="1"/>
        <v>17.857791665152778</v>
      </c>
      <c r="S29">
        <f t="shared" si="5"/>
        <v>2.0547219111608812</v>
      </c>
      <c r="T29">
        <f t="shared" si="3"/>
        <v>49.272116461366181</v>
      </c>
      <c r="U29">
        <f t="shared" si="4"/>
        <v>23.979944046797222</v>
      </c>
    </row>
    <row r="30" spans="1:22">
      <c r="A30" t="s">
        <v>1</v>
      </c>
      <c r="B30">
        <v>18</v>
      </c>
      <c r="C30">
        <v>105</v>
      </c>
      <c r="D30">
        <v>20.329999999999998</v>
      </c>
      <c r="E30">
        <v>4.7E-2</v>
      </c>
      <c r="F30">
        <v>6963.7</v>
      </c>
      <c r="G30">
        <v>10.72</v>
      </c>
      <c r="H30">
        <v>461</v>
      </c>
      <c r="I30">
        <v>0.24</v>
      </c>
      <c r="J30">
        <v>9.9600000000000009</v>
      </c>
      <c r="K30">
        <v>96.7</v>
      </c>
      <c r="L30">
        <v>79</v>
      </c>
      <c r="M30">
        <v>327.7</v>
      </c>
      <c r="N30">
        <v>5040.1000000000004</v>
      </c>
      <c r="O30">
        <v>125.48</v>
      </c>
      <c r="P30">
        <v>2.339</v>
      </c>
      <c r="Q30">
        <f t="shared" si="0"/>
        <v>66.200439421571858</v>
      </c>
      <c r="R30">
        <f t="shared" si="1"/>
        <v>13.886296078234272</v>
      </c>
      <c r="S30">
        <f t="shared" si="5"/>
        <v>1.3816590940655937</v>
      </c>
      <c r="T30">
        <f t="shared" si="3"/>
        <v>84.204678478601608</v>
      </c>
      <c r="U30">
        <f t="shared" si="4"/>
        <v>60.944612777690018</v>
      </c>
    </row>
    <row r="31" spans="1:22">
      <c r="A31" t="s">
        <v>1</v>
      </c>
      <c r="B31">
        <v>20</v>
      </c>
      <c r="C31">
        <v>145</v>
      </c>
      <c r="D31">
        <v>14.16</v>
      </c>
      <c r="E31">
        <v>0.123</v>
      </c>
      <c r="G31">
        <v>7.1255434782608704</v>
      </c>
      <c r="O31">
        <v>142.66</v>
      </c>
      <c r="P31">
        <v>2.5880000000000001</v>
      </c>
    </row>
    <row r="32" spans="1:22">
      <c r="A32" t="s">
        <v>1</v>
      </c>
      <c r="B32">
        <v>22</v>
      </c>
      <c r="C32">
        <v>100</v>
      </c>
      <c r="D32">
        <v>15.27</v>
      </c>
      <c r="E32">
        <v>0.112</v>
      </c>
      <c r="F32">
        <v>4732.8</v>
      </c>
      <c r="H32">
        <v>368</v>
      </c>
      <c r="I32">
        <v>0.34</v>
      </c>
      <c r="J32">
        <v>8.24</v>
      </c>
      <c r="K32">
        <v>87.8</v>
      </c>
      <c r="L32">
        <v>158</v>
      </c>
      <c r="M32">
        <v>702.8</v>
      </c>
      <c r="N32">
        <v>4938.8999999999996</v>
      </c>
      <c r="Q32">
        <f t="shared" si="0"/>
        <v>77.755240027045303</v>
      </c>
      <c r="R32">
        <f t="shared" si="1"/>
        <v>18.551386071670045</v>
      </c>
      <c r="S32">
        <f t="shared" si="5"/>
        <v>0.95827006013484795</v>
      </c>
      <c r="T32">
        <f t="shared" si="3"/>
        <v>160.07613031241775</v>
      </c>
      <c r="U32">
        <f t="shared" si="4"/>
        <v>167.04699121027718</v>
      </c>
      <c r="V32">
        <v>-24.2</v>
      </c>
    </row>
    <row r="33" spans="1:22">
      <c r="A33" t="s">
        <v>1</v>
      </c>
      <c r="B33">
        <v>24</v>
      </c>
      <c r="C33">
        <v>145</v>
      </c>
      <c r="D33">
        <v>18.07</v>
      </c>
      <c r="E33">
        <v>6.6000000000000003E-2</v>
      </c>
      <c r="F33">
        <v>5300.7</v>
      </c>
      <c r="H33">
        <v>812</v>
      </c>
      <c r="I33">
        <v>0.22</v>
      </c>
      <c r="J33">
        <v>9.6199999999999992</v>
      </c>
      <c r="K33">
        <v>227.7</v>
      </c>
      <c r="L33">
        <v>31</v>
      </c>
      <c r="M33">
        <v>147.5</v>
      </c>
      <c r="N33">
        <v>3478.8</v>
      </c>
      <c r="Q33">
        <f t="shared" si="0"/>
        <v>153.18731488294</v>
      </c>
      <c r="R33">
        <f t="shared" si="1"/>
        <v>42.956590638972209</v>
      </c>
      <c r="S33">
        <f t="shared" si="5"/>
        <v>1.5237150741635046</v>
      </c>
      <c r="T33">
        <f t="shared" si="3"/>
        <v>107.85328274117511</v>
      </c>
      <c r="U33">
        <f t="shared" si="4"/>
        <v>70.78310411832399</v>
      </c>
      <c r="V33">
        <v>-24.35</v>
      </c>
    </row>
    <row r="34" spans="1:22">
      <c r="A34" t="s">
        <v>1</v>
      </c>
      <c r="B34">
        <v>26</v>
      </c>
      <c r="C34">
        <v>100</v>
      </c>
      <c r="D34">
        <v>17.04</v>
      </c>
      <c r="E34">
        <v>7.8E-2</v>
      </c>
      <c r="F34">
        <v>5836.4</v>
      </c>
      <c r="H34">
        <v>895</v>
      </c>
      <c r="I34">
        <v>0.2</v>
      </c>
      <c r="J34">
        <v>7.66</v>
      </c>
      <c r="K34">
        <v>159.4</v>
      </c>
      <c r="L34">
        <v>67</v>
      </c>
      <c r="M34">
        <v>358.3</v>
      </c>
      <c r="N34">
        <v>4523.1000000000004</v>
      </c>
      <c r="Q34">
        <f t="shared" si="0"/>
        <v>153.34795421835378</v>
      </c>
      <c r="R34">
        <f t="shared" si="1"/>
        <v>27.311356315536976</v>
      </c>
      <c r="S34">
        <f t="shared" si="5"/>
        <v>1.2903539607791115</v>
      </c>
      <c r="T34">
        <f t="shared" si="3"/>
        <v>114.45689902942672</v>
      </c>
      <c r="U34">
        <f t="shared" si="4"/>
        <v>88.701939551778509</v>
      </c>
      <c r="V34">
        <v>-24.05</v>
      </c>
    </row>
    <row r="35" spans="1:22">
      <c r="A35" t="s">
        <v>1</v>
      </c>
      <c r="B35">
        <v>28</v>
      </c>
      <c r="C35">
        <v>105</v>
      </c>
      <c r="D35">
        <v>20.8</v>
      </c>
      <c r="E35">
        <v>4.3999999999999997E-2</v>
      </c>
      <c r="F35">
        <v>4372.5</v>
      </c>
      <c r="H35">
        <v>429</v>
      </c>
      <c r="I35">
        <v>0.2</v>
      </c>
      <c r="J35">
        <v>8.1</v>
      </c>
      <c r="K35">
        <v>86.5</v>
      </c>
      <c r="L35">
        <v>167</v>
      </c>
      <c r="M35">
        <v>650.20000000000005</v>
      </c>
      <c r="N35">
        <v>3145.4</v>
      </c>
      <c r="Q35">
        <f t="shared" si="0"/>
        <v>98.113207547169822</v>
      </c>
      <c r="R35">
        <f t="shared" si="1"/>
        <v>19.782732990280159</v>
      </c>
      <c r="S35">
        <f t="shared" si="5"/>
        <v>1.3901252622877853</v>
      </c>
      <c r="T35">
        <f t="shared" si="3"/>
        <v>234.21504419151779</v>
      </c>
      <c r="U35">
        <f t="shared" si="4"/>
        <v>168.4848484848485</v>
      </c>
      <c r="V35">
        <v>-24.45</v>
      </c>
    </row>
    <row r="36" spans="1:22">
      <c r="A36" t="s">
        <v>1</v>
      </c>
      <c r="B36">
        <v>30</v>
      </c>
      <c r="C36">
        <v>70</v>
      </c>
      <c r="D36">
        <v>13.01</v>
      </c>
      <c r="E36">
        <v>0.14000000000000001</v>
      </c>
      <c r="F36">
        <v>2147.5</v>
      </c>
      <c r="H36">
        <v>258</v>
      </c>
      <c r="I36">
        <v>0.24</v>
      </c>
      <c r="J36">
        <v>6.82</v>
      </c>
      <c r="K36">
        <v>61.6</v>
      </c>
      <c r="L36">
        <v>144</v>
      </c>
      <c r="M36">
        <v>295.89999999999998</v>
      </c>
      <c r="N36">
        <v>2076.6999999999998</v>
      </c>
      <c r="Q36">
        <f t="shared" si="0"/>
        <v>120.13969732246798</v>
      </c>
      <c r="R36">
        <f t="shared" si="1"/>
        <v>28.684516880093131</v>
      </c>
      <c r="S36">
        <f t="shared" si="5"/>
        <v>1.0340925506813696</v>
      </c>
      <c r="T36">
        <f t="shared" si="3"/>
        <v>172.14811961284732</v>
      </c>
      <c r="U36">
        <f t="shared" si="4"/>
        <v>166.47264260768335</v>
      </c>
      <c r="V36">
        <v>-24.75</v>
      </c>
    </row>
    <row r="37" spans="1:22">
      <c r="A37" t="s">
        <v>1</v>
      </c>
      <c r="B37">
        <v>32</v>
      </c>
      <c r="C37">
        <v>85</v>
      </c>
      <c r="D37">
        <v>26.22</v>
      </c>
      <c r="E37">
        <v>0.02</v>
      </c>
      <c r="F37">
        <v>3403.6</v>
      </c>
      <c r="H37">
        <v>175</v>
      </c>
      <c r="I37">
        <v>0.24</v>
      </c>
      <c r="J37">
        <v>10.98</v>
      </c>
      <c r="K37">
        <v>58.9</v>
      </c>
      <c r="L37">
        <v>55</v>
      </c>
      <c r="M37">
        <v>171.8</v>
      </c>
      <c r="N37">
        <v>3313.8</v>
      </c>
      <c r="Q37">
        <f t="shared" si="0"/>
        <v>51.416147608414619</v>
      </c>
      <c r="R37">
        <f t="shared" si="1"/>
        <v>17.305206252203551</v>
      </c>
      <c r="S37">
        <f t="shared" si="5"/>
        <v>1.0270987989619167</v>
      </c>
      <c r="T37">
        <f t="shared" si="3"/>
        <v>69.617961252942237</v>
      </c>
      <c r="U37">
        <f t="shared" si="4"/>
        <v>67.781172875778594</v>
      </c>
      <c r="V37">
        <v>-25.2</v>
      </c>
    </row>
    <row r="38" spans="1:22">
      <c r="A38" t="s">
        <v>1</v>
      </c>
      <c r="B38">
        <v>34</v>
      </c>
      <c r="C38">
        <v>80</v>
      </c>
      <c r="D38">
        <v>5.03</v>
      </c>
      <c r="E38">
        <v>0.46</v>
      </c>
      <c r="F38">
        <v>2983</v>
      </c>
      <c r="H38">
        <v>448</v>
      </c>
      <c r="I38">
        <v>0.28000000000000003</v>
      </c>
      <c r="J38">
        <v>7.76</v>
      </c>
      <c r="K38">
        <v>98.2</v>
      </c>
      <c r="L38">
        <v>88</v>
      </c>
      <c r="M38">
        <v>365.4</v>
      </c>
      <c r="N38">
        <v>3265.2</v>
      </c>
      <c r="Q38">
        <f t="shared" si="0"/>
        <v>150.18437814280924</v>
      </c>
      <c r="R38">
        <f t="shared" si="1"/>
        <v>32.919879316124707</v>
      </c>
      <c r="S38">
        <f t="shared" si="5"/>
        <v>0.91357344113683703</v>
      </c>
      <c r="T38">
        <f t="shared" si="3"/>
        <v>141.9821144187186</v>
      </c>
      <c r="U38">
        <f t="shared" si="4"/>
        <v>155.4140127388535</v>
      </c>
      <c r="V38">
        <v>-23.4</v>
      </c>
    </row>
    <row r="39" spans="1:22">
      <c r="A39" t="s">
        <v>1</v>
      </c>
      <c r="B39">
        <v>36</v>
      </c>
      <c r="C39">
        <v>55</v>
      </c>
      <c r="D39">
        <v>28.51</v>
      </c>
      <c r="E39">
        <v>1.4E-2</v>
      </c>
      <c r="V39">
        <v>-25.4</v>
      </c>
    </row>
    <row r="40" spans="1:22">
      <c r="A40" t="s">
        <v>1</v>
      </c>
      <c r="B40">
        <v>38</v>
      </c>
      <c r="C40">
        <v>55</v>
      </c>
      <c r="D40">
        <v>19.98</v>
      </c>
      <c r="E40">
        <v>5.1999999999999998E-2</v>
      </c>
      <c r="F40">
        <v>2311.9</v>
      </c>
      <c r="H40">
        <v>243</v>
      </c>
      <c r="I40">
        <v>0.32</v>
      </c>
      <c r="J40">
        <v>12.86</v>
      </c>
      <c r="K40">
        <v>73.400000000000006</v>
      </c>
      <c r="L40">
        <v>258</v>
      </c>
      <c r="M40">
        <v>2167.6999999999998</v>
      </c>
      <c r="N40">
        <v>1973.3</v>
      </c>
      <c r="Q40">
        <f t="shared" si="0"/>
        <v>105.10835243738916</v>
      </c>
      <c r="R40">
        <f t="shared" si="1"/>
        <v>31.748778061334832</v>
      </c>
      <c r="S40">
        <f t="shared" si="5"/>
        <v>1.1715907363300055</v>
      </c>
      <c r="T40">
        <f t="shared" si="3"/>
        <v>1135.7117518877008</v>
      </c>
      <c r="U40">
        <f t="shared" si="4"/>
        <v>969.37583805527913</v>
      </c>
      <c r="V40">
        <v>-26.3</v>
      </c>
    </row>
    <row r="41" spans="1:22">
      <c r="A41" t="s">
        <v>1</v>
      </c>
      <c r="B41">
        <v>40</v>
      </c>
      <c r="C41">
        <v>95</v>
      </c>
      <c r="D41">
        <v>15.22</v>
      </c>
      <c r="E41">
        <v>0.1</v>
      </c>
      <c r="V41">
        <v>-24.7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A1561C7AC61740AC0C42373ECAF626" ma:contentTypeVersion="15" ma:contentTypeDescription="Create a new document." ma:contentTypeScope="" ma:versionID="80769f96b7278dec73f74360565ac85f">
  <xsd:schema xmlns:xsd="http://www.w3.org/2001/XMLSchema" xmlns:xs="http://www.w3.org/2001/XMLSchema" xmlns:p="http://schemas.microsoft.com/office/2006/metadata/properties" xmlns:ns1="http://schemas.microsoft.com/sharepoint/v3" xmlns:ns3="0fb774b7-0571-4e61-9f02-9eb8691563b7" xmlns:ns4="4a3a446d-7f3a-4d3c-9240-ab7cb2625859" targetNamespace="http://schemas.microsoft.com/office/2006/metadata/properties" ma:root="true" ma:fieldsID="57085bee513167167c3dc3e9808dce92" ns1:_="" ns3:_="" ns4:_="">
    <xsd:import namespace="http://schemas.microsoft.com/sharepoint/v3"/>
    <xsd:import namespace="0fb774b7-0571-4e61-9f02-9eb8691563b7"/>
    <xsd:import namespace="4a3a446d-7f3a-4d3c-9240-ab7cb2625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b774b7-0571-4e61-9f02-9eb8691563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3a446d-7f3a-4d3c-9240-ab7cb2625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D96563C-AECF-4537-9A6F-82CA3C812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fb774b7-0571-4e61-9f02-9eb8691563b7"/>
    <ds:schemaRef ds:uri="4a3a446d-7f3a-4d3c-9240-ab7cb2625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6815C8-CC24-4D3B-BA2B-53A54D8F1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81D5B5E-6CD0-4324-A922-A72A04AC2D3D}">
  <ds:schemaRefs>
    <ds:schemaRef ds:uri="http://purl.org/dc/elements/1.1/"/>
    <ds:schemaRef ds:uri="4a3a446d-7f3a-4d3c-9240-ab7cb2625859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fb774b7-0571-4e61-9f02-9eb8691563b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Maireana for manuscript.txt</vt:lpstr>
    </vt:vector>
  </TitlesOfParts>
  <Company>Division of Botany and Zoology, ANU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Nicotra</dc:creator>
  <cp:lastModifiedBy>Andy Leigh</cp:lastModifiedBy>
  <dcterms:created xsi:type="dcterms:W3CDTF">2003-01-22T09:58:51Z</dcterms:created>
  <dcterms:modified xsi:type="dcterms:W3CDTF">2020-04-17T00:39:04Z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0x010100EAA1561C7AC61740AC0C42373ECAF626</vt:lpwstr>
  </property>
</Properties>
</file>