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j1\Downloads\"/>
    </mc:Choice>
  </mc:AlternateContent>
  <xr:revisionPtr revIDLastSave="0" documentId="8_{83CB23DE-6D60-4DCB-A976-6033362CACF9}" xr6:coauthVersionLast="47" xr6:coauthVersionMax="47" xr10:uidLastSave="{00000000-0000-0000-0000-000000000000}"/>
  <bookViews>
    <workbookView xWindow="-108" yWindow="-108" windowWidth="23256" windowHeight="12720" activeTab="1" xr2:uid="{E1971C97-ED53-48FF-8DA7-F57C5DEFA6E0}"/>
  </bookViews>
  <sheets>
    <sheet name="Ex1 Origin" sheetId="2" r:id="rId1"/>
    <sheet name="Ex2 Scalin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7" i="1" l="1"/>
  <c r="AB17" i="1"/>
  <c r="I14" i="2"/>
  <c r="F26" i="2"/>
  <c r="E2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4" i="2"/>
  <c r="C22" i="1"/>
  <c r="AC5" i="1"/>
  <c r="AC6" i="1"/>
  <c r="AC7" i="1"/>
  <c r="AC8" i="1"/>
  <c r="AC9" i="1"/>
  <c r="AC10" i="1"/>
  <c r="AC11" i="1"/>
  <c r="AC12" i="1"/>
  <c r="AC13" i="1"/>
  <c r="AC14" i="1"/>
  <c r="AC15" i="1"/>
  <c r="AC4" i="1"/>
  <c r="AB5" i="1"/>
  <c r="AB6" i="1"/>
  <c r="AB7" i="1"/>
  <c r="AB8" i="1"/>
  <c r="AB9" i="1"/>
  <c r="AB10" i="1"/>
  <c r="AB11" i="1"/>
  <c r="AB12" i="1"/>
  <c r="AB13" i="1"/>
  <c r="AB14" i="1"/>
  <c r="AB15" i="1"/>
  <c r="AB4" i="1"/>
  <c r="Z5" i="1"/>
  <c r="Z6" i="1"/>
  <c r="Z7" i="1"/>
  <c r="Z8" i="1"/>
  <c r="Z9" i="1"/>
  <c r="Z10" i="1"/>
  <c r="Z11" i="1"/>
  <c r="Z12" i="1"/>
  <c r="Z13" i="1"/>
  <c r="Z14" i="1"/>
  <c r="Z15" i="1"/>
  <c r="Z4" i="1"/>
  <c r="Y5" i="1"/>
  <c r="Y6" i="1"/>
  <c r="Y7" i="1"/>
  <c r="Y8" i="1"/>
  <c r="Y9" i="1"/>
  <c r="Y10" i="1"/>
  <c r="Y11" i="1"/>
  <c r="Y12" i="1"/>
  <c r="Y13" i="1"/>
  <c r="Y14" i="1"/>
  <c r="Y15" i="1"/>
  <c r="Y4" i="1"/>
  <c r="V18" i="1"/>
  <c r="V17" i="1"/>
  <c r="W16" i="1"/>
  <c r="V16" i="1"/>
  <c r="W5" i="1"/>
  <c r="W6" i="1"/>
  <c r="W7" i="1"/>
  <c r="W8" i="1"/>
  <c r="W9" i="1"/>
  <c r="W10" i="1"/>
  <c r="W11" i="1"/>
  <c r="W12" i="1"/>
  <c r="W13" i="1"/>
  <c r="W14" i="1"/>
  <c r="W15" i="1"/>
  <c r="W4" i="1"/>
  <c r="V5" i="1"/>
  <c r="V6" i="1"/>
  <c r="V7" i="1"/>
  <c r="V8" i="1"/>
  <c r="V9" i="1"/>
  <c r="V10" i="1"/>
  <c r="V11" i="1"/>
  <c r="V12" i="1"/>
  <c r="V13" i="1"/>
  <c r="V14" i="1"/>
  <c r="V15" i="1"/>
  <c r="V4" i="1"/>
  <c r="M5" i="1"/>
  <c r="M6" i="1"/>
  <c r="L18" i="1" s="1"/>
  <c r="M7" i="1"/>
  <c r="M8" i="1"/>
  <c r="M9" i="1"/>
  <c r="M10" i="1"/>
  <c r="M11" i="1"/>
  <c r="M12" i="1"/>
  <c r="P12" i="1" s="1"/>
  <c r="M13" i="1"/>
  <c r="M14" i="1"/>
  <c r="M15" i="1"/>
  <c r="M4" i="1"/>
  <c r="M16" i="1" s="1"/>
  <c r="L5" i="1"/>
  <c r="L6" i="1"/>
  <c r="L7" i="1"/>
  <c r="L8" i="1"/>
  <c r="L9" i="1"/>
  <c r="L10" i="1"/>
  <c r="L11" i="1"/>
  <c r="L12" i="1"/>
  <c r="L13" i="1"/>
  <c r="L14" i="1"/>
  <c r="L15" i="1"/>
  <c r="L4" i="1"/>
  <c r="B18" i="1"/>
  <c r="B17" i="1"/>
  <c r="E5" i="1" s="1"/>
  <c r="C16" i="1"/>
  <c r="B16" i="1"/>
  <c r="A6" i="2"/>
  <c r="A7" i="2"/>
  <c r="A8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5" i="2"/>
  <c r="W21" i="1" l="1"/>
  <c r="W22" i="1" s="1"/>
  <c r="P9" i="1"/>
  <c r="P11" i="1"/>
  <c r="O15" i="1"/>
  <c r="O11" i="1"/>
  <c r="P15" i="1"/>
  <c r="P7" i="1"/>
  <c r="P13" i="1"/>
  <c r="P5" i="1"/>
  <c r="P10" i="1"/>
  <c r="P8" i="1"/>
  <c r="P4" i="1"/>
  <c r="O8" i="1"/>
  <c r="P14" i="1"/>
  <c r="L16" i="1"/>
  <c r="L17" i="1"/>
  <c r="P6" i="1"/>
  <c r="I5" i="1"/>
  <c r="F13" i="1"/>
  <c r="F5" i="1"/>
  <c r="H5" i="1" s="1"/>
  <c r="E12" i="1"/>
  <c r="F8" i="1"/>
  <c r="F7" i="1"/>
  <c r="F14" i="1"/>
  <c r="E9" i="1"/>
  <c r="E4" i="1"/>
  <c r="E8" i="1"/>
  <c r="F12" i="1"/>
  <c r="E7" i="1"/>
  <c r="E14" i="1"/>
  <c r="E6" i="1"/>
  <c r="F10" i="1"/>
  <c r="F4" i="1"/>
  <c r="E11" i="1"/>
  <c r="F15" i="1"/>
  <c r="E10" i="1"/>
  <c r="F6" i="1"/>
  <c r="E15" i="1"/>
  <c r="F11" i="1"/>
  <c r="E13" i="1"/>
  <c r="F9" i="1"/>
  <c r="S11" i="1" l="1"/>
  <c r="R11" i="1"/>
  <c r="O6" i="1"/>
  <c r="O9" i="1"/>
  <c r="O14" i="1"/>
  <c r="O12" i="1"/>
  <c r="O4" i="1"/>
  <c r="R8" i="1"/>
  <c r="S8" i="1"/>
  <c r="R15" i="1"/>
  <c r="S15" i="1"/>
  <c r="O10" i="1"/>
  <c r="O5" i="1"/>
  <c r="O7" i="1"/>
  <c r="O13" i="1"/>
  <c r="I12" i="1"/>
  <c r="H12" i="1"/>
  <c r="I6" i="1"/>
  <c r="H6" i="1"/>
  <c r="I14" i="1"/>
  <c r="H14" i="1"/>
  <c r="H15" i="1"/>
  <c r="I15" i="1"/>
  <c r="I10" i="1"/>
  <c r="H10" i="1"/>
  <c r="H7" i="1"/>
  <c r="I7" i="1"/>
  <c r="H8" i="1"/>
  <c r="I8" i="1"/>
  <c r="H11" i="1"/>
  <c r="I11" i="1"/>
  <c r="I4" i="1"/>
  <c r="H4" i="1"/>
  <c r="I9" i="1"/>
  <c r="H9" i="1"/>
  <c r="H13" i="1"/>
  <c r="I13" i="1"/>
  <c r="R4" i="1" l="1"/>
  <c r="S4" i="1"/>
  <c r="S14" i="1"/>
  <c r="R14" i="1"/>
  <c r="S9" i="1"/>
  <c r="R9" i="1"/>
  <c r="R13" i="1"/>
  <c r="S13" i="1"/>
  <c r="S12" i="1"/>
  <c r="R12" i="1"/>
  <c r="R10" i="1"/>
  <c r="S10" i="1"/>
  <c r="R6" i="1"/>
  <c r="S6" i="1"/>
  <c r="R7" i="1"/>
  <c r="S7" i="1"/>
  <c r="R5" i="1"/>
  <c r="S5" i="1"/>
  <c r="H17" i="1"/>
  <c r="I17" i="1"/>
  <c r="S17" i="1" l="1"/>
  <c r="R17" i="1"/>
  <c r="M21" i="1" s="1"/>
  <c r="M22" i="1" s="1"/>
  <c r="C21" i="1"/>
</calcChain>
</file>

<file path=xl/sharedStrings.xml><?xml version="1.0" encoding="utf-8"?>
<sst xmlns="http://schemas.openxmlformats.org/spreadsheetml/2006/main" count="47" uniqueCount="23">
  <si>
    <t>obs.</t>
  </si>
  <si>
    <t>X</t>
  </si>
  <si>
    <t>Y</t>
  </si>
  <si>
    <t>Xbar</t>
  </si>
  <si>
    <t>Ybar</t>
  </si>
  <si>
    <t>Sums</t>
  </si>
  <si>
    <t>Find beta 1 and beta 2 after scaling them by using the factors w1=10 and w2=10. Repeat the experiment when w1=10 and w2=50</t>
  </si>
  <si>
    <t>obs</t>
  </si>
  <si>
    <t>The model is Regression through Origin</t>
  </si>
  <si>
    <t>xi</t>
  </si>
  <si>
    <t>yi</t>
  </si>
  <si>
    <t>xiyi</t>
  </si>
  <si>
    <t>xi^2</t>
  </si>
  <si>
    <t>Beta1</t>
  </si>
  <si>
    <t>Beta2</t>
  </si>
  <si>
    <t>X*10</t>
  </si>
  <si>
    <t>Y*10</t>
  </si>
  <si>
    <t>Y*50</t>
  </si>
  <si>
    <t xml:space="preserve"> </t>
  </si>
  <si>
    <t>XY</t>
  </si>
  <si>
    <t>X^2</t>
  </si>
  <si>
    <t>Sum =</t>
  </si>
  <si>
    <t>Sum=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</si>
</sst>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0" fillId="3" borderId="0" xfId="0" applyFill="1"/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9CFA8-5443-4D31-8257-D621E6F4F778}">
  <dimension ref="A2:I26"/>
  <sheetViews>
    <sheetView workbookViewId="0">
      <selection activeCell="I25" sqref="I25"/>
    </sheetView>
  </sheetViews>
  <sheetFormatPr defaultRowHeight="14.4" x14ac:dyDescent="0.3"/>
  <cols>
    <col min="6" max="7" width="12.21875" bestFit="1" customWidth="1"/>
  </cols>
  <sheetData>
    <row r="2" spans="1:9" ht="15" thickBot="1" x14ac:dyDescent="0.35">
      <c r="D2" t="s">
        <v>8</v>
      </c>
    </row>
    <row r="3" spans="1:9" x14ac:dyDescent="0.3">
      <c r="A3" t="s">
        <v>7</v>
      </c>
      <c r="B3" t="s">
        <v>1</v>
      </c>
      <c r="C3" t="s">
        <v>2</v>
      </c>
      <c r="E3" s="24" t="s">
        <v>19</v>
      </c>
      <c r="F3" s="25" t="s">
        <v>20</v>
      </c>
    </row>
    <row r="4" spans="1:9" x14ac:dyDescent="0.3">
      <c r="A4">
        <v>1</v>
      </c>
      <c r="B4" s="1">
        <v>5.3501859439999997</v>
      </c>
      <c r="C4" s="1">
        <v>1.100607603</v>
      </c>
      <c r="E4" s="26">
        <f>B4*C4</f>
        <v>5.8884553274301323</v>
      </c>
      <c r="F4" s="27">
        <f>POWER(B4,2)</f>
        <v>28.624489635375166</v>
      </c>
    </row>
    <row r="5" spans="1:9" x14ac:dyDescent="0.3">
      <c r="A5">
        <f>1+A4</f>
        <v>2</v>
      </c>
      <c r="B5" s="1">
        <v>4.1062458550000001</v>
      </c>
      <c r="C5" s="1">
        <v>4.9250831890000004</v>
      </c>
      <c r="E5" s="26">
        <f t="shared" ref="E5:E24" si="0">B5*C5</f>
        <v>20.223602430361435</v>
      </c>
      <c r="F5" s="27">
        <f t="shared" ref="F5:F24" si="1">POWER(B5,2)</f>
        <v>16.861255021704682</v>
      </c>
    </row>
    <row r="6" spans="1:9" x14ac:dyDescent="0.3">
      <c r="A6">
        <f t="shared" ref="A6:A24" si="2">1+A5</f>
        <v>3</v>
      </c>
      <c r="B6" s="1">
        <v>-3.6295473739999999</v>
      </c>
      <c r="C6" s="1">
        <v>-2.532068851</v>
      </c>
      <c r="E6" s="26">
        <f t="shared" si="0"/>
        <v>9.1902638489342472</v>
      </c>
      <c r="F6" s="27">
        <f t="shared" si="1"/>
        <v>13.173614140110296</v>
      </c>
    </row>
    <row r="7" spans="1:9" x14ac:dyDescent="0.3">
      <c r="A7">
        <f t="shared" si="2"/>
        <v>4</v>
      </c>
      <c r="B7" s="1">
        <v>-5.2058042990000004</v>
      </c>
      <c r="C7" s="1">
        <v>-6.6018728759999998</v>
      </c>
      <c r="E7" s="26">
        <f t="shared" si="0"/>
        <v>34.368058199332296</v>
      </c>
      <c r="F7" s="27">
        <f t="shared" si="1"/>
        <v>27.100398399486885</v>
      </c>
    </row>
    <row r="8" spans="1:9" x14ac:dyDescent="0.3">
      <c r="A8">
        <f t="shared" si="2"/>
        <v>5</v>
      </c>
      <c r="B8" s="1">
        <v>-2.1832448630000001</v>
      </c>
      <c r="C8" s="1">
        <v>-1.0237689430000001</v>
      </c>
      <c r="E8" s="26">
        <f t="shared" si="0"/>
        <v>2.2351382857036901</v>
      </c>
      <c r="F8" s="27">
        <f t="shared" si="1"/>
        <v>4.7665581318158896</v>
      </c>
    </row>
    <row r="9" spans="1:9" x14ac:dyDescent="0.3">
      <c r="A9">
        <f t="shared" si="2"/>
        <v>6</v>
      </c>
      <c r="B9" s="1">
        <v>-5.408563794</v>
      </c>
      <c r="C9" s="1">
        <v>-7.0979172659999996</v>
      </c>
      <c r="E9" s="26">
        <f t="shared" si="0"/>
        <v>38.389538337695065</v>
      </c>
      <c r="F9" s="27">
        <f t="shared" si="1"/>
        <v>29.252562313767672</v>
      </c>
    </row>
    <row r="10" spans="1:9" x14ac:dyDescent="0.3">
      <c r="A10">
        <f t="shared" si="2"/>
        <v>7</v>
      </c>
      <c r="B10" s="1">
        <v>10.57599169</v>
      </c>
      <c r="C10" s="1">
        <v>6.3766269250000001</v>
      </c>
      <c r="E10" s="26">
        <f t="shared" si="0"/>
        <v>67.439153369030251</v>
      </c>
      <c r="F10" s="27">
        <f t="shared" si="1"/>
        <v>111.85160022694906</v>
      </c>
    </row>
    <row r="11" spans="1:9" x14ac:dyDescent="0.3">
      <c r="A11">
        <f t="shared" si="2"/>
        <v>8</v>
      </c>
      <c r="B11" s="1">
        <v>-0.338612099</v>
      </c>
      <c r="C11" s="1">
        <v>1.861974711</v>
      </c>
      <c r="E11" s="26">
        <f t="shared" si="0"/>
        <v>-0.63048716517662839</v>
      </c>
      <c r="F11" s="27">
        <f t="shared" si="1"/>
        <v>0.1146581535891858</v>
      </c>
    </row>
    <row r="12" spans="1:9" x14ac:dyDescent="0.3">
      <c r="A12">
        <f t="shared" si="2"/>
        <v>9</v>
      </c>
      <c r="B12" s="1">
        <v>-2.21316202</v>
      </c>
      <c r="C12" s="1">
        <v>-5.5915275849999997</v>
      </c>
      <c r="E12" s="26">
        <f t="shared" si="0"/>
        <v>12.37495648490432</v>
      </c>
      <c r="F12" s="27">
        <f t="shared" si="1"/>
        <v>4.8980861267704805</v>
      </c>
    </row>
    <row r="13" spans="1:9" x14ac:dyDescent="0.3">
      <c r="A13">
        <f t="shared" si="2"/>
        <v>10</v>
      </c>
      <c r="B13" s="1">
        <v>-8.4761774269999997</v>
      </c>
      <c r="C13" s="1">
        <v>-15.31758975</v>
      </c>
      <c r="E13" s="26">
        <f t="shared" si="0"/>
        <v>129.83460847499657</v>
      </c>
      <c r="F13" s="27">
        <f t="shared" si="1"/>
        <v>71.84558377398433</v>
      </c>
    </row>
    <row r="14" spans="1:9" x14ac:dyDescent="0.3">
      <c r="A14">
        <f t="shared" si="2"/>
        <v>11</v>
      </c>
      <c r="B14" s="1">
        <v>-7.4594147099999999</v>
      </c>
      <c r="C14" s="1">
        <v>-10.172273580000001</v>
      </c>
      <c r="E14" s="26">
        <f t="shared" si="0"/>
        <v>75.879207176796371</v>
      </c>
      <c r="F14" s="27">
        <f t="shared" si="1"/>
        <v>55.642867815764383</v>
      </c>
      <c r="H14" s="2" t="s">
        <v>14</v>
      </c>
      <c r="I14" s="2">
        <f>E26/F26</f>
        <v>1.3044651193518935</v>
      </c>
    </row>
    <row r="15" spans="1:9" x14ac:dyDescent="0.3">
      <c r="A15">
        <f t="shared" si="2"/>
        <v>12</v>
      </c>
      <c r="B15" s="1">
        <v>-8.5887763000000006E-2</v>
      </c>
      <c r="C15" s="1">
        <v>-2.2173960450000001</v>
      </c>
      <c r="E15" s="26">
        <f t="shared" si="0"/>
        <v>0.19044718599009736</v>
      </c>
      <c r="F15" s="27">
        <f t="shared" si="1"/>
        <v>7.3767078331441697E-3</v>
      </c>
    </row>
    <row r="16" spans="1:9" x14ac:dyDescent="0.3">
      <c r="A16">
        <f t="shared" si="2"/>
        <v>13</v>
      </c>
      <c r="B16" s="1">
        <v>5.0347705339999997</v>
      </c>
      <c r="C16" s="1">
        <v>5.9742057979999998</v>
      </c>
      <c r="E16" s="26">
        <f t="shared" si="0"/>
        <v>30.078755315822352</v>
      </c>
      <c r="F16" s="27">
        <f t="shared" si="1"/>
        <v>25.348914330034642</v>
      </c>
    </row>
    <row r="17" spans="1:6" x14ac:dyDescent="0.3">
      <c r="A17">
        <f t="shared" si="2"/>
        <v>14</v>
      </c>
      <c r="B17" s="1">
        <v>-1.7677149080000001</v>
      </c>
      <c r="C17" s="1">
        <v>-0.85728903599999995</v>
      </c>
      <c r="E17" s="26">
        <f t="shared" si="0"/>
        <v>1.5154426094021487</v>
      </c>
      <c r="F17" s="27">
        <f t="shared" si="1"/>
        <v>3.1248159959654487</v>
      </c>
    </row>
    <row r="18" spans="1:6" x14ac:dyDescent="0.3">
      <c r="A18">
        <f t="shared" si="2"/>
        <v>15</v>
      </c>
      <c r="B18" s="1">
        <v>0.18910845600000001</v>
      </c>
      <c r="C18" s="1">
        <v>-3.7801845890000001</v>
      </c>
      <c r="E18" s="26">
        <f t="shared" si="0"/>
        <v>-0.71486487102078466</v>
      </c>
      <c r="F18" s="27">
        <f t="shared" si="1"/>
        <v>3.5762008130703939E-2</v>
      </c>
    </row>
    <row r="19" spans="1:6" x14ac:dyDescent="0.3">
      <c r="A19">
        <f t="shared" si="2"/>
        <v>16</v>
      </c>
      <c r="B19" s="1">
        <v>10.38741504</v>
      </c>
      <c r="C19" s="1">
        <v>20.64721437</v>
      </c>
      <c r="E19" s="26">
        <f t="shared" si="0"/>
        <v>214.47118508104214</v>
      </c>
      <c r="F19" s="27">
        <f t="shared" si="1"/>
        <v>107.89839121321822</v>
      </c>
    </row>
    <row r="20" spans="1:6" x14ac:dyDescent="0.3">
      <c r="A20">
        <f t="shared" si="2"/>
        <v>17</v>
      </c>
      <c r="B20" s="1">
        <v>2.921913827</v>
      </c>
      <c r="C20" s="1">
        <v>10.940680179999999</v>
      </c>
      <c r="E20" s="26">
        <f t="shared" si="0"/>
        <v>31.967724694726847</v>
      </c>
      <c r="F20" s="27">
        <f t="shared" si="1"/>
        <v>8.5375804124137868</v>
      </c>
    </row>
    <row r="21" spans="1:6" x14ac:dyDescent="0.3">
      <c r="A21">
        <f t="shared" si="2"/>
        <v>18</v>
      </c>
      <c r="B21" s="1">
        <v>0.97172018800000004</v>
      </c>
      <c r="C21" s="1">
        <v>-3.145639589</v>
      </c>
      <c r="E21" s="26">
        <f t="shared" si="0"/>
        <v>-3.0566814928033228</v>
      </c>
      <c r="F21" s="27">
        <f t="shared" si="1"/>
        <v>0.94424012376675537</v>
      </c>
    </row>
    <row r="22" spans="1:6" x14ac:dyDescent="0.3">
      <c r="A22">
        <f t="shared" si="2"/>
        <v>19</v>
      </c>
      <c r="B22" s="1">
        <v>-0.4317819</v>
      </c>
      <c r="C22" s="1">
        <v>-3.1428876450000001</v>
      </c>
      <c r="E22" s="26">
        <f t="shared" si="0"/>
        <v>1.3570419988446256</v>
      </c>
      <c r="F22" s="27">
        <f t="shared" si="1"/>
        <v>0.18643560916760998</v>
      </c>
    </row>
    <row r="23" spans="1:6" x14ac:dyDescent="0.3">
      <c r="A23">
        <f t="shared" si="2"/>
        <v>20</v>
      </c>
      <c r="B23" s="1">
        <v>-3.3429249859999999</v>
      </c>
      <c r="C23" s="1">
        <v>-1.9608661409999999</v>
      </c>
      <c r="E23" s="26">
        <f t="shared" si="0"/>
        <v>6.5550284169502984</v>
      </c>
      <c r="F23" s="27">
        <f t="shared" si="1"/>
        <v>11.1751474620231</v>
      </c>
    </row>
    <row r="24" spans="1:6" ht="15" thickBot="1" x14ac:dyDescent="0.35">
      <c r="A24">
        <f t="shared" si="2"/>
        <v>21</v>
      </c>
      <c r="B24" s="1">
        <v>5.242811509</v>
      </c>
      <c r="C24" s="1">
        <v>7.3309640309999997</v>
      </c>
      <c r="E24" s="28">
        <f t="shared" si="0"/>
        <v>38.434862593791834</v>
      </c>
      <c r="F24" s="29">
        <f t="shared" si="1"/>
        <v>27.487072518902856</v>
      </c>
    </row>
    <row r="26" spans="1:6" x14ac:dyDescent="0.3">
      <c r="D26" t="s">
        <v>21</v>
      </c>
      <c r="E26" s="23">
        <f>SUM(E4:E24)</f>
        <v>715.99143630275398</v>
      </c>
      <c r="F26" s="23">
        <f>SUM(F4:F24)</f>
        <v>548.87741012077424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0E1DE-5BCF-4B86-B757-BF086EDBBBCD}">
  <dimension ref="A1:AE22"/>
  <sheetViews>
    <sheetView tabSelected="1" workbookViewId="0">
      <selection activeCell="AA17" sqref="AA17"/>
    </sheetView>
  </sheetViews>
  <sheetFormatPr defaultRowHeight="14.4" x14ac:dyDescent="0.3"/>
  <sheetData>
    <row r="1" spans="1:29" x14ac:dyDescent="0.3">
      <c r="A1" t="s">
        <v>6</v>
      </c>
    </row>
    <row r="2" spans="1:29" ht="15" thickBot="1" x14ac:dyDescent="0.35"/>
    <row r="3" spans="1:29" x14ac:dyDescent="0.3">
      <c r="A3" s="3" t="s">
        <v>0</v>
      </c>
      <c r="B3" s="4" t="s">
        <v>1</v>
      </c>
      <c r="C3" s="4" t="s">
        <v>2</v>
      </c>
      <c r="D3" s="5"/>
      <c r="E3" s="4" t="s">
        <v>9</v>
      </c>
      <c r="F3" s="4" t="s">
        <v>10</v>
      </c>
      <c r="G3" s="5"/>
      <c r="H3" s="4" t="s">
        <v>11</v>
      </c>
      <c r="I3" s="6" t="s">
        <v>12</v>
      </c>
      <c r="J3" s="7"/>
      <c r="K3" s="8"/>
      <c r="L3" s="4" t="s">
        <v>15</v>
      </c>
      <c r="M3" s="4" t="s">
        <v>16</v>
      </c>
      <c r="N3" s="5"/>
      <c r="O3" s="4" t="s">
        <v>9</v>
      </c>
      <c r="P3" s="4" t="s">
        <v>10</v>
      </c>
      <c r="Q3" s="5"/>
      <c r="R3" s="4" t="s">
        <v>11</v>
      </c>
      <c r="S3" s="6" t="s">
        <v>12</v>
      </c>
      <c r="U3" s="8"/>
      <c r="V3" s="4" t="s">
        <v>15</v>
      </c>
      <c r="W3" s="4" t="s">
        <v>17</v>
      </c>
      <c r="X3" s="5"/>
      <c r="Y3" s="4" t="s">
        <v>9</v>
      </c>
      <c r="Z3" s="4" t="s">
        <v>10</v>
      </c>
      <c r="AA3" s="5"/>
      <c r="AB3" s="4" t="s">
        <v>11</v>
      </c>
      <c r="AC3" s="4" t="s">
        <v>12</v>
      </c>
    </row>
    <row r="4" spans="1:29" x14ac:dyDescent="0.3">
      <c r="A4" s="9">
        <v>1</v>
      </c>
      <c r="B4" s="7">
        <v>30</v>
      </c>
      <c r="C4" s="7">
        <v>130.4</v>
      </c>
      <c r="D4" s="7"/>
      <c r="E4" s="7">
        <f>B4-$B$17</f>
        <v>-7.25</v>
      </c>
      <c r="F4" s="7">
        <f>C4-$B$18</f>
        <v>-19.991666666666674</v>
      </c>
      <c r="G4" s="7"/>
      <c r="H4" s="7">
        <f>E4*F4</f>
        <v>144.93958333333339</v>
      </c>
      <c r="I4" s="10">
        <f>POWER(E4,2)</f>
        <v>52.5625</v>
      </c>
      <c r="J4" s="7"/>
      <c r="K4" s="9"/>
      <c r="L4" s="7">
        <f>B4*10</f>
        <v>300</v>
      </c>
      <c r="M4" s="7">
        <f>C4*10</f>
        <v>1304</v>
      </c>
      <c r="N4" s="7"/>
      <c r="O4" s="7">
        <f>L4-$L$17</f>
        <v>-72.5</v>
      </c>
      <c r="P4" s="7">
        <f>M4-$L$18</f>
        <v>-199.91666666666674</v>
      </c>
      <c r="Q4" s="7"/>
      <c r="R4" s="7">
        <f>O4*P4</f>
        <v>14493.958333333339</v>
      </c>
      <c r="S4" s="10">
        <f>POWER(O4,2)</f>
        <v>5256.25</v>
      </c>
      <c r="T4" s="7"/>
      <c r="U4" s="9"/>
      <c r="V4" s="7">
        <f>B4*10</f>
        <v>300</v>
      </c>
      <c r="W4" s="7">
        <f>C4*50</f>
        <v>6520</v>
      </c>
      <c r="X4" s="7"/>
      <c r="Y4" s="7">
        <f>V4-$V$17</f>
        <v>-72.5</v>
      </c>
      <c r="Z4" s="7">
        <f>W4-$V$18</f>
        <v>-999.58333333333303</v>
      </c>
      <c r="AA4" s="7"/>
      <c r="AB4" s="7">
        <f>Y4*Z4</f>
        <v>72469.791666666642</v>
      </c>
      <c r="AC4" s="10">
        <f>POWER(Y4,2)</f>
        <v>5256.25</v>
      </c>
    </row>
    <row r="5" spans="1:29" x14ac:dyDescent="0.3">
      <c r="A5" s="9">
        <v>2</v>
      </c>
      <c r="B5" s="7">
        <v>28</v>
      </c>
      <c r="C5" s="7">
        <v>125</v>
      </c>
      <c r="D5" s="7"/>
      <c r="E5" s="7">
        <f t="shared" ref="E5:E15" si="0">B5-$B$17</f>
        <v>-9.25</v>
      </c>
      <c r="F5" s="7">
        <f t="shared" ref="F5:F15" si="1">C5-$B$18</f>
        <v>-25.39166666666668</v>
      </c>
      <c r="G5" s="7"/>
      <c r="H5" s="7">
        <f t="shared" ref="H5:H15" si="2">E5*F5</f>
        <v>234.87291666666678</v>
      </c>
      <c r="I5" s="10">
        <f t="shared" ref="I5:I15" si="3">POWER(E5,2)</f>
        <v>85.5625</v>
      </c>
      <c r="J5" s="7"/>
      <c r="K5" s="9"/>
      <c r="L5" s="7">
        <f t="shared" ref="L5:L15" si="4">B5*10</f>
        <v>280</v>
      </c>
      <c r="M5" s="7">
        <f t="shared" ref="M5:M15" si="5">C5*10</f>
        <v>1250</v>
      </c>
      <c r="N5" s="7"/>
      <c r="O5" s="7">
        <f t="shared" ref="O5:O15" si="6">L5-$L$17</f>
        <v>-92.5</v>
      </c>
      <c r="P5" s="7">
        <f t="shared" ref="P5:P15" si="7">M5-$L$18</f>
        <v>-253.91666666666674</v>
      </c>
      <c r="Q5" s="7"/>
      <c r="R5" s="7">
        <f t="shared" ref="R5:R15" si="8">O5*P5</f>
        <v>23487.291666666675</v>
      </c>
      <c r="S5" s="10">
        <f t="shared" ref="S5:S15" si="9">POWER(O5,2)</f>
        <v>8556.25</v>
      </c>
      <c r="T5" s="7"/>
      <c r="U5" s="9"/>
      <c r="V5" s="7">
        <f t="shared" ref="V5:V15" si="10">B5*10</f>
        <v>280</v>
      </c>
      <c r="W5" s="7">
        <f t="shared" ref="W5:W15" si="11">C5*50</f>
        <v>6250</v>
      </c>
      <c r="X5" s="7"/>
      <c r="Y5" s="7">
        <f t="shared" ref="Y5:Y15" si="12">V5-$V$17</f>
        <v>-92.5</v>
      </c>
      <c r="Z5" s="7">
        <f t="shared" ref="Z5:Z15" si="13">W5-$V$18</f>
        <v>-1269.583333333333</v>
      </c>
      <c r="AA5" s="7"/>
      <c r="AB5" s="7">
        <f t="shared" ref="AB5:AB15" si="14">Y5*Z5</f>
        <v>117436.4583333333</v>
      </c>
      <c r="AC5" s="10">
        <f t="shared" ref="AC5:AC15" si="15">POWER(Y5,2)</f>
        <v>8556.25</v>
      </c>
    </row>
    <row r="6" spans="1:29" x14ac:dyDescent="0.3">
      <c r="A6" s="9">
        <v>3</v>
      </c>
      <c r="B6" s="7">
        <v>41</v>
      </c>
      <c r="C6" s="7">
        <v>163.30000000000001</v>
      </c>
      <c r="D6" s="7"/>
      <c r="E6" s="7">
        <f t="shared" si="0"/>
        <v>3.75</v>
      </c>
      <c r="F6" s="7">
        <f t="shared" si="1"/>
        <v>12.908333333333331</v>
      </c>
      <c r="G6" s="7"/>
      <c r="H6" s="7">
        <f t="shared" si="2"/>
        <v>48.406249999999993</v>
      </c>
      <c r="I6" s="10">
        <f t="shared" si="3"/>
        <v>14.0625</v>
      </c>
      <c r="J6" s="7"/>
      <c r="K6" s="9"/>
      <c r="L6" s="7">
        <f t="shared" si="4"/>
        <v>410</v>
      </c>
      <c r="M6" s="7">
        <f t="shared" si="5"/>
        <v>1633</v>
      </c>
      <c r="N6" s="7"/>
      <c r="O6" s="7">
        <f t="shared" si="6"/>
        <v>37.5</v>
      </c>
      <c r="P6" s="7">
        <f t="shared" si="7"/>
        <v>129.08333333333326</v>
      </c>
      <c r="Q6" s="7"/>
      <c r="R6" s="7">
        <f t="shared" si="8"/>
        <v>4840.6249999999973</v>
      </c>
      <c r="S6" s="10">
        <f t="shared" si="9"/>
        <v>1406.25</v>
      </c>
      <c r="T6" s="7"/>
      <c r="U6" s="9"/>
      <c r="V6" s="7">
        <f t="shared" si="10"/>
        <v>410</v>
      </c>
      <c r="W6" s="7">
        <f t="shared" si="11"/>
        <v>8165.0000000000009</v>
      </c>
      <c r="X6" s="7"/>
      <c r="Y6" s="7">
        <f t="shared" si="12"/>
        <v>37.5</v>
      </c>
      <c r="Z6" s="7">
        <f t="shared" si="13"/>
        <v>645.41666666666788</v>
      </c>
      <c r="AA6" s="7"/>
      <c r="AB6" s="7">
        <f t="shared" si="14"/>
        <v>24203.125000000044</v>
      </c>
      <c r="AC6" s="10">
        <f t="shared" si="15"/>
        <v>1406.25</v>
      </c>
    </row>
    <row r="7" spans="1:29" x14ac:dyDescent="0.3">
      <c r="A7" s="9">
        <v>4</v>
      </c>
      <c r="B7" s="7">
        <v>18</v>
      </c>
      <c r="C7" s="7">
        <v>94.4</v>
      </c>
      <c r="D7" s="7"/>
      <c r="E7" s="7">
        <f t="shared" si="0"/>
        <v>-19.25</v>
      </c>
      <c r="F7" s="7">
        <f t="shared" si="1"/>
        <v>-55.991666666666674</v>
      </c>
      <c r="G7" s="7"/>
      <c r="H7" s="7">
        <f t="shared" si="2"/>
        <v>1077.8395833333334</v>
      </c>
      <c r="I7" s="10">
        <f t="shared" si="3"/>
        <v>370.5625</v>
      </c>
      <c r="J7" s="7"/>
      <c r="K7" s="9"/>
      <c r="L7" s="7">
        <f t="shared" si="4"/>
        <v>180</v>
      </c>
      <c r="M7" s="7">
        <f t="shared" si="5"/>
        <v>944</v>
      </c>
      <c r="N7" s="7"/>
      <c r="O7" s="7">
        <f t="shared" si="6"/>
        <v>-192.5</v>
      </c>
      <c r="P7" s="7">
        <f t="shared" si="7"/>
        <v>-559.91666666666674</v>
      </c>
      <c r="Q7" s="7"/>
      <c r="R7" s="7">
        <f t="shared" si="8"/>
        <v>107783.95833333334</v>
      </c>
      <c r="S7" s="10">
        <f t="shared" si="9"/>
        <v>37056.25</v>
      </c>
      <c r="T7" s="7"/>
      <c r="U7" s="9"/>
      <c r="V7" s="7">
        <f t="shared" si="10"/>
        <v>180</v>
      </c>
      <c r="W7" s="7">
        <f t="shared" si="11"/>
        <v>4720</v>
      </c>
      <c r="X7" s="7"/>
      <c r="Y7" s="7">
        <f t="shared" si="12"/>
        <v>-192.5</v>
      </c>
      <c r="Z7" s="7">
        <f t="shared" si="13"/>
        <v>-2799.583333333333</v>
      </c>
      <c r="AA7" s="7"/>
      <c r="AB7" s="7">
        <f t="shared" si="14"/>
        <v>538919.79166666663</v>
      </c>
      <c r="AC7" s="10">
        <f t="shared" si="15"/>
        <v>37056.25</v>
      </c>
    </row>
    <row r="8" spans="1:29" x14ac:dyDescent="0.3">
      <c r="A8" s="9">
        <v>5</v>
      </c>
      <c r="B8" s="7">
        <v>30</v>
      </c>
      <c r="C8" s="7">
        <v>130.4</v>
      </c>
      <c r="D8" s="7"/>
      <c r="E8" s="7">
        <f t="shared" si="0"/>
        <v>-7.25</v>
      </c>
      <c r="F8" s="7">
        <f t="shared" si="1"/>
        <v>-19.991666666666674</v>
      </c>
      <c r="G8" s="7"/>
      <c r="H8" s="7">
        <f t="shared" si="2"/>
        <v>144.93958333333339</v>
      </c>
      <c r="I8" s="10">
        <f t="shared" si="3"/>
        <v>52.5625</v>
      </c>
      <c r="J8" s="7"/>
      <c r="K8" s="9"/>
      <c r="L8" s="7">
        <f t="shared" si="4"/>
        <v>300</v>
      </c>
      <c r="M8" s="7">
        <f t="shared" si="5"/>
        <v>1304</v>
      </c>
      <c r="N8" s="7"/>
      <c r="O8" s="7">
        <f t="shared" si="6"/>
        <v>-72.5</v>
      </c>
      <c r="P8" s="7">
        <f t="shared" si="7"/>
        <v>-199.91666666666674</v>
      </c>
      <c r="Q8" s="7"/>
      <c r="R8" s="7">
        <f t="shared" si="8"/>
        <v>14493.958333333339</v>
      </c>
      <c r="S8" s="10">
        <f t="shared" si="9"/>
        <v>5256.25</v>
      </c>
      <c r="T8" s="7"/>
      <c r="U8" s="9"/>
      <c r="V8" s="7">
        <f t="shared" si="10"/>
        <v>300</v>
      </c>
      <c r="W8" s="7">
        <f t="shared" si="11"/>
        <v>6520</v>
      </c>
      <c r="X8" s="7"/>
      <c r="Y8" s="7">
        <f t="shared" si="12"/>
        <v>-72.5</v>
      </c>
      <c r="Z8" s="7">
        <f t="shared" si="13"/>
        <v>-999.58333333333303</v>
      </c>
      <c r="AA8" s="7"/>
      <c r="AB8" s="7">
        <f t="shared" si="14"/>
        <v>72469.791666666642</v>
      </c>
      <c r="AC8" s="10">
        <f t="shared" si="15"/>
        <v>5256.25</v>
      </c>
    </row>
    <row r="9" spans="1:29" x14ac:dyDescent="0.3">
      <c r="A9" s="9">
        <v>6</v>
      </c>
      <c r="B9" s="7">
        <v>45</v>
      </c>
      <c r="C9" s="7">
        <v>173.9</v>
      </c>
      <c r="D9" s="7"/>
      <c r="E9" s="7">
        <f t="shared" si="0"/>
        <v>7.75</v>
      </c>
      <c r="F9" s="7">
        <f t="shared" si="1"/>
        <v>23.508333333333326</v>
      </c>
      <c r="G9" s="7"/>
      <c r="H9" s="7">
        <f t="shared" si="2"/>
        <v>182.18958333333327</v>
      </c>
      <c r="I9" s="10">
        <f t="shared" si="3"/>
        <v>60.0625</v>
      </c>
      <c r="J9" s="7"/>
      <c r="K9" s="9"/>
      <c r="L9" s="7">
        <f t="shared" si="4"/>
        <v>450</v>
      </c>
      <c r="M9" s="7">
        <f t="shared" si="5"/>
        <v>1739</v>
      </c>
      <c r="N9" s="7"/>
      <c r="O9" s="7">
        <f t="shared" si="6"/>
        <v>77.5</v>
      </c>
      <c r="P9" s="7">
        <f t="shared" si="7"/>
        <v>235.08333333333326</v>
      </c>
      <c r="Q9" s="7"/>
      <c r="R9" s="7">
        <f t="shared" si="8"/>
        <v>18218.958333333328</v>
      </c>
      <c r="S9" s="10">
        <f t="shared" si="9"/>
        <v>6006.25</v>
      </c>
      <c r="T9" s="7"/>
      <c r="U9" s="9"/>
      <c r="V9" s="7">
        <f t="shared" si="10"/>
        <v>450</v>
      </c>
      <c r="W9" s="7">
        <f t="shared" si="11"/>
        <v>8695</v>
      </c>
      <c r="X9" s="7"/>
      <c r="Y9" s="7">
        <f t="shared" si="12"/>
        <v>77.5</v>
      </c>
      <c r="Z9" s="7">
        <f t="shared" si="13"/>
        <v>1175.416666666667</v>
      </c>
      <c r="AA9" s="7"/>
      <c r="AB9" s="7">
        <f t="shared" si="14"/>
        <v>91094.791666666686</v>
      </c>
      <c r="AC9" s="10">
        <f t="shared" si="15"/>
        <v>6006.25</v>
      </c>
    </row>
    <row r="10" spans="1:29" x14ac:dyDescent="0.3">
      <c r="A10" s="9">
        <v>7</v>
      </c>
      <c r="B10" s="7">
        <v>38</v>
      </c>
      <c r="C10" s="7">
        <v>152.80000000000001</v>
      </c>
      <c r="D10" s="7"/>
      <c r="E10" s="7">
        <f t="shared" si="0"/>
        <v>0.75</v>
      </c>
      <c r="F10" s="7">
        <f t="shared" si="1"/>
        <v>2.4083333333333314</v>
      </c>
      <c r="G10" s="7"/>
      <c r="H10" s="7">
        <f t="shared" si="2"/>
        <v>1.8062499999999986</v>
      </c>
      <c r="I10" s="10">
        <f t="shared" si="3"/>
        <v>0.5625</v>
      </c>
      <c r="J10" s="7"/>
      <c r="K10" s="9"/>
      <c r="L10" s="7">
        <f t="shared" si="4"/>
        <v>380</v>
      </c>
      <c r="M10" s="7">
        <f t="shared" si="5"/>
        <v>1528</v>
      </c>
      <c r="N10" s="7"/>
      <c r="O10" s="7">
        <f t="shared" si="6"/>
        <v>7.5</v>
      </c>
      <c r="P10" s="7">
        <f t="shared" si="7"/>
        <v>24.083333333333258</v>
      </c>
      <c r="Q10" s="7"/>
      <c r="R10" s="7">
        <f t="shared" si="8"/>
        <v>180.62499999999943</v>
      </c>
      <c r="S10" s="10">
        <f t="shared" si="9"/>
        <v>56.25</v>
      </c>
      <c r="T10" s="7"/>
      <c r="U10" s="9"/>
      <c r="V10" s="7">
        <f t="shared" si="10"/>
        <v>380</v>
      </c>
      <c r="W10" s="7">
        <f t="shared" si="11"/>
        <v>7640.0000000000009</v>
      </c>
      <c r="X10" s="7"/>
      <c r="Y10" s="7">
        <f t="shared" si="12"/>
        <v>7.5</v>
      </c>
      <c r="Z10" s="7">
        <f t="shared" si="13"/>
        <v>120.41666666666788</v>
      </c>
      <c r="AA10" s="7"/>
      <c r="AB10" s="7">
        <f t="shared" si="14"/>
        <v>903.12500000000909</v>
      </c>
      <c r="AC10" s="10">
        <f t="shared" si="15"/>
        <v>56.25</v>
      </c>
    </row>
    <row r="11" spans="1:29" x14ac:dyDescent="0.3">
      <c r="A11" s="9">
        <v>8</v>
      </c>
      <c r="B11" s="7">
        <v>40</v>
      </c>
      <c r="C11" s="7">
        <v>157.5</v>
      </c>
      <c r="D11" s="7"/>
      <c r="E11" s="7">
        <f t="shared" si="0"/>
        <v>2.75</v>
      </c>
      <c r="F11" s="7">
        <f t="shared" si="1"/>
        <v>7.1083333333333201</v>
      </c>
      <c r="G11" s="7"/>
      <c r="H11" s="7">
        <f t="shared" si="2"/>
        <v>19.54791666666663</v>
      </c>
      <c r="I11" s="10">
        <f t="shared" si="3"/>
        <v>7.5625</v>
      </c>
      <c r="J11" s="7"/>
      <c r="K11" s="9"/>
      <c r="L11" s="7">
        <f t="shared" si="4"/>
        <v>400</v>
      </c>
      <c r="M11" s="7">
        <f t="shared" si="5"/>
        <v>1575</v>
      </c>
      <c r="N11" s="7"/>
      <c r="O11" s="7">
        <f t="shared" si="6"/>
        <v>27.5</v>
      </c>
      <c r="P11" s="7">
        <f t="shared" si="7"/>
        <v>71.083333333333258</v>
      </c>
      <c r="Q11" s="7"/>
      <c r="R11" s="7">
        <f t="shared" si="8"/>
        <v>1954.7916666666647</v>
      </c>
      <c r="S11" s="10">
        <f t="shared" si="9"/>
        <v>756.25</v>
      </c>
      <c r="T11" s="7"/>
      <c r="U11" s="9"/>
      <c r="V11" s="7">
        <f t="shared" si="10"/>
        <v>400</v>
      </c>
      <c r="W11" s="7">
        <f t="shared" si="11"/>
        <v>7875</v>
      </c>
      <c r="X11" s="7"/>
      <c r="Y11" s="7">
        <f t="shared" si="12"/>
        <v>27.5</v>
      </c>
      <c r="Z11" s="7">
        <f t="shared" si="13"/>
        <v>355.41666666666697</v>
      </c>
      <c r="AA11" s="7"/>
      <c r="AB11" s="7">
        <f t="shared" si="14"/>
        <v>9773.9583333333412</v>
      </c>
      <c r="AC11" s="10">
        <f t="shared" si="15"/>
        <v>756.25</v>
      </c>
    </row>
    <row r="12" spans="1:29" x14ac:dyDescent="0.3">
      <c r="A12" s="9">
        <v>9</v>
      </c>
      <c r="B12" s="7">
        <v>42</v>
      </c>
      <c r="C12" s="7">
        <v>162.19999999999999</v>
      </c>
      <c r="D12" s="7"/>
      <c r="E12" s="7">
        <f t="shared" si="0"/>
        <v>4.75</v>
      </c>
      <c r="F12" s="7">
        <f t="shared" si="1"/>
        <v>11.808333333333309</v>
      </c>
      <c r="G12" s="7"/>
      <c r="H12" s="7">
        <f t="shared" si="2"/>
        <v>56.089583333333216</v>
      </c>
      <c r="I12" s="10">
        <f t="shared" si="3"/>
        <v>22.5625</v>
      </c>
      <c r="J12" s="7"/>
      <c r="K12" s="9"/>
      <c r="L12" s="7">
        <f t="shared" si="4"/>
        <v>420</v>
      </c>
      <c r="M12" s="7">
        <f t="shared" si="5"/>
        <v>1622</v>
      </c>
      <c r="N12" s="7"/>
      <c r="O12" s="7">
        <f t="shared" si="6"/>
        <v>47.5</v>
      </c>
      <c r="P12" s="7">
        <f t="shared" si="7"/>
        <v>118.08333333333326</v>
      </c>
      <c r="Q12" s="7"/>
      <c r="R12" s="7">
        <f t="shared" si="8"/>
        <v>5608.9583333333294</v>
      </c>
      <c r="S12" s="10">
        <f t="shared" si="9"/>
        <v>2256.25</v>
      </c>
      <c r="T12" s="7"/>
      <c r="U12" s="9"/>
      <c r="V12" s="7">
        <f t="shared" si="10"/>
        <v>420</v>
      </c>
      <c r="W12" s="7">
        <f t="shared" si="11"/>
        <v>8109.9999999999991</v>
      </c>
      <c r="X12" s="7"/>
      <c r="Y12" s="7">
        <f t="shared" si="12"/>
        <v>47.5</v>
      </c>
      <c r="Z12" s="7">
        <f t="shared" si="13"/>
        <v>590.41666666666606</v>
      </c>
      <c r="AA12" s="7"/>
      <c r="AB12" s="7">
        <f t="shared" si="14"/>
        <v>28044.791666666639</v>
      </c>
      <c r="AC12" s="10">
        <f t="shared" si="15"/>
        <v>2256.25</v>
      </c>
    </row>
    <row r="13" spans="1:29" x14ac:dyDescent="0.3">
      <c r="A13" s="9">
        <v>10</v>
      </c>
      <c r="B13" s="7">
        <v>43</v>
      </c>
      <c r="C13" s="7">
        <v>166.9</v>
      </c>
      <c r="D13" s="7"/>
      <c r="E13" s="7">
        <f t="shared" si="0"/>
        <v>5.75</v>
      </c>
      <c r="F13" s="7">
        <f t="shared" si="1"/>
        <v>16.508333333333326</v>
      </c>
      <c r="G13" s="7"/>
      <c r="H13" s="7">
        <f t="shared" si="2"/>
        <v>94.922916666666623</v>
      </c>
      <c r="I13" s="10">
        <f t="shared" si="3"/>
        <v>33.0625</v>
      </c>
      <c r="J13" s="7"/>
      <c r="K13" s="9"/>
      <c r="L13" s="7">
        <f t="shared" si="4"/>
        <v>430</v>
      </c>
      <c r="M13" s="7">
        <f t="shared" si="5"/>
        <v>1669</v>
      </c>
      <c r="N13" s="7"/>
      <c r="O13" s="7">
        <f t="shared" si="6"/>
        <v>57.5</v>
      </c>
      <c r="P13" s="7">
        <f t="shared" si="7"/>
        <v>165.08333333333326</v>
      </c>
      <c r="Q13" s="7"/>
      <c r="R13" s="7">
        <f t="shared" si="8"/>
        <v>9492.2916666666624</v>
      </c>
      <c r="S13" s="10">
        <f t="shared" si="9"/>
        <v>3306.25</v>
      </c>
      <c r="T13" s="7"/>
      <c r="U13" s="9"/>
      <c r="V13" s="7">
        <f t="shared" si="10"/>
        <v>430</v>
      </c>
      <c r="W13" s="7">
        <f t="shared" si="11"/>
        <v>8345</v>
      </c>
      <c r="X13" s="7"/>
      <c r="Y13" s="7">
        <f t="shared" si="12"/>
        <v>57.5</v>
      </c>
      <c r="Z13" s="7">
        <f t="shared" si="13"/>
        <v>825.41666666666697</v>
      </c>
      <c r="AA13" s="7"/>
      <c r="AB13" s="7">
        <f t="shared" si="14"/>
        <v>47461.45833333335</v>
      </c>
      <c r="AC13" s="10">
        <f t="shared" si="15"/>
        <v>3306.25</v>
      </c>
    </row>
    <row r="14" spans="1:29" x14ac:dyDescent="0.3">
      <c r="A14" s="9">
        <v>11</v>
      </c>
      <c r="B14" s="7">
        <v>45</v>
      </c>
      <c r="C14" s="7">
        <v>171.6</v>
      </c>
      <c r="D14" s="7"/>
      <c r="E14" s="7">
        <f t="shared" si="0"/>
        <v>7.75</v>
      </c>
      <c r="F14" s="7">
        <f t="shared" si="1"/>
        <v>21.208333333333314</v>
      </c>
      <c r="G14" s="7"/>
      <c r="H14" s="7">
        <f t="shared" si="2"/>
        <v>164.3645833333332</v>
      </c>
      <c r="I14" s="10">
        <f t="shared" si="3"/>
        <v>60.0625</v>
      </c>
      <c r="J14" s="7"/>
      <c r="K14" s="9"/>
      <c r="L14" s="7">
        <f t="shared" si="4"/>
        <v>450</v>
      </c>
      <c r="M14" s="7">
        <f t="shared" si="5"/>
        <v>1716</v>
      </c>
      <c r="N14" s="7"/>
      <c r="O14" s="7">
        <f t="shared" si="6"/>
        <v>77.5</v>
      </c>
      <c r="P14" s="7">
        <f t="shared" si="7"/>
        <v>212.08333333333326</v>
      </c>
      <c r="Q14" s="7"/>
      <c r="R14" s="7">
        <f t="shared" si="8"/>
        <v>16436.458333333328</v>
      </c>
      <c r="S14" s="10">
        <f t="shared" si="9"/>
        <v>6006.25</v>
      </c>
      <c r="T14" s="7"/>
      <c r="U14" s="9"/>
      <c r="V14" s="7">
        <f t="shared" si="10"/>
        <v>450</v>
      </c>
      <c r="W14" s="7">
        <f t="shared" si="11"/>
        <v>8580</v>
      </c>
      <c r="X14" s="7"/>
      <c r="Y14" s="7">
        <f t="shared" si="12"/>
        <v>77.5</v>
      </c>
      <c r="Z14" s="7">
        <f t="shared" si="13"/>
        <v>1060.416666666667</v>
      </c>
      <c r="AA14" s="7"/>
      <c r="AB14" s="7">
        <f t="shared" si="14"/>
        <v>82182.291666666686</v>
      </c>
      <c r="AC14" s="10">
        <f t="shared" si="15"/>
        <v>6006.25</v>
      </c>
    </row>
    <row r="15" spans="1:29" ht="15" thickBot="1" x14ac:dyDescent="0.35">
      <c r="A15" s="9">
        <v>12</v>
      </c>
      <c r="B15" s="7">
        <v>47</v>
      </c>
      <c r="C15" s="7">
        <v>176.3</v>
      </c>
      <c r="D15" s="7"/>
      <c r="E15" s="7">
        <f t="shared" si="0"/>
        <v>9.75</v>
      </c>
      <c r="F15" s="7">
        <f t="shared" si="1"/>
        <v>25.908333333333331</v>
      </c>
      <c r="G15" s="7"/>
      <c r="H15" s="7">
        <f t="shared" si="2"/>
        <v>252.60624999999999</v>
      </c>
      <c r="I15" s="10">
        <f t="shared" si="3"/>
        <v>95.0625</v>
      </c>
      <c r="J15" s="7"/>
      <c r="K15" s="9"/>
      <c r="L15" s="7">
        <f t="shared" si="4"/>
        <v>470</v>
      </c>
      <c r="M15" s="7">
        <f t="shared" si="5"/>
        <v>1763</v>
      </c>
      <c r="N15" s="7"/>
      <c r="O15" s="7">
        <f t="shared" si="6"/>
        <v>97.5</v>
      </c>
      <c r="P15" s="7">
        <f t="shared" si="7"/>
        <v>259.08333333333326</v>
      </c>
      <c r="Q15" s="7"/>
      <c r="R15" s="7">
        <f t="shared" si="8"/>
        <v>25260.624999999993</v>
      </c>
      <c r="S15" s="10">
        <f t="shared" si="9"/>
        <v>9506.25</v>
      </c>
      <c r="T15" s="7"/>
      <c r="U15" s="9"/>
      <c r="V15" s="7">
        <f t="shared" si="10"/>
        <v>470</v>
      </c>
      <c r="W15" s="7">
        <f t="shared" si="11"/>
        <v>8815</v>
      </c>
      <c r="X15" s="7"/>
      <c r="Y15" s="7">
        <f t="shared" si="12"/>
        <v>97.5</v>
      </c>
      <c r="Z15" s="7">
        <f t="shared" si="13"/>
        <v>1295.416666666667</v>
      </c>
      <c r="AA15" s="7"/>
      <c r="AB15" s="7">
        <f t="shared" si="14"/>
        <v>126303.12500000003</v>
      </c>
      <c r="AC15" s="10">
        <f t="shared" si="15"/>
        <v>9506.25</v>
      </c>
    </row>
    <row r="16" spans="1:29" x14ac:dyDescent="0.3">
      <c r="A16" s="8" t="s">
        <v>5</v>
      </c>
      <c r="B16" s="11">
        <f>SUM(B4:B15)</f>
        <v>447</v>
      </c>
      <c r="C16" s="12">
        <f>SUM(C4:C15)</f>
        <v>1804.7</v>
      </c>
      <c r="D16" s="7"/>
      <c r="E16" s="7"/>
      <c r="F16" s="13"/>
      <c r="G16" s="7"/>
      <c r="H16" s="7"/>
      <c r="I16" s="10"/>
      <c r="J16" s="7"/>
      <c r="K16" s="8" t="s">
        <v>5</v>
      </c>
      <c r="L16" s="11">
        <f>SUM(L4:L15)</f>
        <v>4470</v>
      </c>
      <c r="M16" s="12">
        <f>SUM(M4:M15)</f>
        <v>18047</v>
      </c>
      <c r="N16" s="7"/>
      <c r="O16" s="7"/>
      <c r="P16" s="13"/>
      <c r="Q16" s="7"/>
      <c r="R16" s="7"/>
      <c r="S16" s="10"/>
      <c r="T16" s="7"/>
      <c r="U16" s="8" t="s">
        <v>5</v>
      </c>
      <c r="V16" s="11">
        <f>SUM(V4:V15)</f>
        <v>4470</v>
      </c>
      <c r="W16" s="12">
        <f>SUM(W4:W15)</f>
        <v>90235</v>
      </c>
      <c r="X16" s="7"/>
      <c r="Y16" s="7"/>
      <c r="Z16" s="7"/>
      <c r="AA16" s="7"/>
      <c r="AB16" s="7"/>
      <c r="AC16" s="10"/>
    </row>
    <row r="17" spans="1:31" x14ac:dyDescent="0.3">
      <c r="A17" s="9" t="s">
        <v>3</v>
      </c>
      <c r="B17" s="14">
        <f>AVERAGE(B4:B15)</f>
        <v>37.25</v>
      </c>
      <c r="C17" s="15"/>
      <c r="D17" s="7"/>
      <c r="E17" s="7"/>
      <c r="F17" s="7"/>
      <c r="G17" s="7" t="s">
        <v>22</v>
      </c>
      <c r="H17" s="14">
        <f>SUM(H4:H15)</f>
        <v>2422.5249999999996</v>
      </c>
      <c r="I17" s="15">
        <f>SUM(I4:I15)</f>
        <v>854.25</v>
      </c>
      <c r="J17" s="7"/>
      <c r="K17" s="9" t="s">
        <v>3</v>
      </c>
      <c r="L17" s="14">
        <f>AVERAGE(L4:L15)</f>
        <v>372.5</v>
      </c>
      <c r="M17" s="15"/>
      <c r="N17" s="7"/>
      <c r="O17" s="7"/>
      <c r="P17" s="7"/>
      <c r="Q17" s="7" t="s">
        <v>22</v>
      </c>
      <c r="R17" s="14">
        <f>SUM(R4:R15)</f>
        <v>242252.50000000006</v>
      </c>
      <c r="S17" s="15">
        <f>SUM(S4:S15)</f>
        <v>85425</v>
      </c>
      <c r="T17" s="7"/>
      <c r="U17" s="9" t="s">
        <v>3</v>
      </c>
      <c r="V17" s="14">
        <f>AVERAGE(V4:V15)</f>
        <v>372.5</v>
      </c>
      <c r="W17" s="15"/>
      <c r="X17" s="7"/>
      <c r="Y17" s="7"/>
      <c r="Z17" s="7"/>
      <c r="AA17" s="7" t="s">
        <v>22</v>
      </c>
      <c r="AB17" s="14">
        <f>SUM(AB4:AB15)</f>
        <v>1211262.5</v>
      </c>
      <c r="AC17" s="15">
        <f>SUM(AC4:AC15)</f>
        <v>85425</v>
      </c>
    </row>
    <row r="18" spans="1:31" ht="15" thickBot="1" x14ac:dyDescent="0.35">
      <c r="A18" s="16" t="s">
        <v>4</v>
      </c>
      <c r="B18" s="17">
        <f>AVERAGE(C4:C15)</f>
        <v>150.39166666666668</v>
      </c>
      <c r="C18" s="18"/>
      <c r="D18" s="7"/>
      <c r="E18" s="7"/>
      <c r="F18" s="7"/>
      <c r="G18" s="7"/>
      <c r="H18" s="7"/>
      <c r="I18" s="10"/>
      <c r="J18" s="7"/>
      <c r="K18" s="16" t="s">
        <v>4</v>
      </c>
      <c r="L18" s="17">
        <f>AVERAGE(M4:M15)</f>
        <v>1503.9166666666667</v>
      </c>
      <c r="M18" s="18"/>
      <c r="N18" s="7"/>
      <c r="O18" s="7"/>
      <c r="P18" s="7"/>
      <c r="Q18" s="7"/>
      <c r="R18" s="7"/>
      <c r="S18" s="10"/>
      <c r="T18" s="7"/>
      <c r="U18" s="16" t="s">
        <v>4</v>
      </c>
      <c r="V18" s="17">
        <f>AVERAGE(W4:W15)</f>
        <v>7519.583333333333</v>
      </c>
      <c r="W18" s="18"/>
      <c r="X18" s="7"/>
      <c r="Y18" s="7"/>
      <c r="Z18" s="7"/>
      <c r="AA18" s="7"/>
      <c r="AB18" s="7"/>
      <c r="AC18" s="10"/>
    </row>
    <row r="19" spans="1:31" x14ac:dyDescent="0.3">
      <c r="A19" s="9"/>
      <c r="B19" s="7"/>
      <c r="C19" s="7"/>
      <c r="D19" s="7"/>
      <c r="E19" s="7"/>
      <c r="F19" s="7"/>
      <c r="G19" s="7"/>
      <c r="H19" s="7"/>
      <c r="I19" s="10"/>
      <c r="J19" s="7"/>
      <c r="K19" s="9"/>
      <c r="L19" s="7"/>
      <c r="M19" s="7"/>
      <c r="N19" s="7"/>
      <c r="O19" s="7"/>
      <c r="P19" s="7"/>
      <c r="Q19" s="7"/>
      <c r="R19" s="7"/>
      <c r="S19" s="10"/>
      <c r="T19" s="7"/>
      <c r="U19" s="9"/>
      <c r="V19" s="7"/>
      <c r="W19" s="7"/>
      <c r="X19" s="7"/>
      <c r="Y19" s="7"/>
      <c r="Z19" s="7"/>
      <c r="AA19" s="7"/>
      <c r="AB19" s="7"/>
      <c r="AC19" s="10"/>
    </row>
    <row r="20" spans="1:31" x14ac:dyDescent="0.3">
      <c r="A20" s="9"/>
      <c r="B20" s="7"/>
      <c r="C20" s="7"/>
      <c r="D20" s="7"/>
      <c r="E20" s="7"/>
      <c r="F20" s="7"/>
      <c r="G20" s="7"/>
      <c r="H20" s="7"/>
      <c r="I20" s="10"/>
      <c r="J20" s="7"/>
      <c r="K20" s="9"/>
      <c r="L20" s="7"/>
      <c r="M20" s="7"/>
      <c r="N20" s="7"/>
      <c r="O20" s="7"/>
      <c r="P20" s="7"/>
      <c r="Q20" s="7"/>
      <c r="R20" s="7"/>
      <c r="S20" s="10"/>
      <c r="T20" s="7"/>
      <c r="U20" s="9"/>
      <c r="V20" s="7"/>
      <c r="W20" s="7"/>
      <c r="X20" s="7"/>
      <c r="Y20" s="7"/>
      <c r="Z20" s="7"/>
      <c r="AA20" s="7"/>
      <c r="AB20" s="7"/>
      <c r="AC20" s="10"/>
      <c r="AE20" t="s">
        <v>18</v>
      </c>
    </row>
    <row r="21" spans="1:31" x14ac:dyDescent="0.3">
      <c r="A21" s="9"/>
      <c r="B21" s="19" t="s">
        <v>14</v>
      </c>
      <c r="C21" s="19">
        <f>H17/I17</f>
        <v>2.8358501609599061</v>
      </c>
      <c r="D21" s="7"/>
      <c r="E21" s="7"/>
      <c r="F21" s="7"/>
      <c r="G21" s="7"/>
      <c r="H21" s="7"/>
      <c r="I21" s="10"/>
      <c r="J21" s="7"/>
      <c r="K21" s="9"/>
      <c r="L21" s="19" t="s">
        <v>14</v>
      </c>
      <c r="M21" s="19">
        <f>R17/S17</f>
        <v>2.8358501609599069</v>
      </c>
      <c r="N21" s="7"/>
      <c r="O21" s="7"/>
      <c r="P21" s="7"/>
      <c r="Q21" s="7"/>
      <c r="R21" s="7"/>
      <c r="S21" s="10"/>
      <c r="T21" s="7"/>
      <c r="U21" s="9"/>
      <c r="V21" s="19" t="s">
        <v>14</v>
      </c>
      <c r="W21" s="19">
        <f>AB17/AC17</f>
        <v>14.179250804799532</v>
      </c>
      <c r="X21" s="7"/>
      <c r="Y21" s="7"/>
      <c r="Z21" s="7"/>
      <c r="AA21" s="7"/>
      <c r="AB21" s="7"/>
      <c r="AC21" s="10"/>
    </row>
    <row r="22" spans="1:31" ht="15" thickBot="1" x14ac:dyDescent="0.35">
      <c r="A22" s="16"/>
      <c r="B22" s="20" t="s">
        <v>13</v>
      </c>
      <c r="C22" s="20">
        <f>B18-(B17*C21)</f>
        <v>44.756248170910183</v>
      </c>
      <c r="D22" s="21"/>
      <c r="E22" s="21"/>
      <c r="F22" s="21"/>
      <c r="G22" s="21"/>
      <c r="H22" s="21"/>
      <c r="I22" s="22"/>
      <c r="J22" s="7"/>
      <c r="K22" s="16"/>
      <c r="L22" s="20" t="s">
        <v>13</v>
      </c>
      <c r="M22" s="20">
        <f>L18-(L17*M21)</f>
        <v>447.56248170910135</v>
      </c>
      <c r="N22" s="21"/>
      <c r="O22" s="21"/>
      <c r="P22" s="21"/>
      <c r="Q22" s="21"/>
      <c r="R22" s="21"/>
      <c r="S22" s="22"/>
      <c r="T22" s="7"/>
      <c r="U22" s="16"/>
      <c r="V22" s="20" t="s">
        <v>13</v>
      </c>
      <c r="W22" s="20">
        <f>V18-(V17*W21)</f>
        <v>2237.8124085455074</v>
      </c>
      <c r="X22" s="21"/>
      <c r="Y22" s="21"/>
      <c r="Z22" s="21"/>
      <c r="AA22" s="21"/>
      <c r="AB22" s="21"/>
      <c r="AC22" s="2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Ex1 Origin</vt:lpstr>
      <vt:lpstr>Ex2 Scaling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Alfaris, Rand</dc:creator>
  <cp:lastModifiedBy>tushar raj</cp:lastModifiedBy>
  <dcterms:created xsi:type="dcterms:W3CDTF">2021-09-15T14:42:13Z</dcterms:created>
  <dcterms:modified xsi:type="dcterms:W3CDTF">2021-09-26T22:30:27Z</dcterms:modified>
</cp:coreProperties>
</file>