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raj1\Desktop\Syllabus\Linear Regression\Assignment\"/>
    </mc:Choice>
  </mc:AlternateContent>
  <xr:revisionPtr revIDLastSave="0" documentId="13_ncr:1_{684DB2DE-C333-4E48-A78D-2D10EE9F058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robem 1" sheetId="1" r:id="rId1"/>
    <sheet name="Problem 2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3" l="1"/>
  <c r="C19" i="3"/>
  <c r="E5" i="3" s="1"/>
  <c r="G4" i="3"/>
  <c r="D3" i="3"/>
  <c r="E6" i="3"/>
  <c r="E8" i="3"/>
  <c r="E9" i="3"/>
  <c r="E11" i="3"/>
  <c r="E12" i="3"/>
  <c r="E13" i="3"/>
  <c r="E14" i="3"/>
  <c r="E15" i="3"/>
  <c r="E16" i="3"/>
  <c r="E17" i="3"/>
  <c r="E4" i="3"/>
  <c r="F4" i="3" s="1"/>
  <c r="D5" i="3"/>
  <c r="D8" i="3"/>
  <c r="G9" i="3" s="1"/>
  <c r="D12" i="3"/>
  <c r="G13" i="3" s="1"/>
  <c r="D13" i="3"/>
  <c r="F14" i="3" s="1"/>
  <c r="D16" i="3"/>
  <c r="G17" i="3" s="1"/>
  <c r="D4" i="3"/>
  <c r="G5" i="3" s="1"/>
  <c r="E10" i="3" l="1"/>
  <c r="E7" i="3"/>
  <c r="E19" i="3" s="1"/>
  <c r="F6" i="3"/>
  <c r="F17" i="3"/>
  <c r="F9" i="3"/>
  <c r="G14" i="3"/>
  <c r="G6" i="3"/>
  <c r="F13" i="3"/>
  <c r="F5" i="3"/>
  <c r="D6" i="3"/>
  <c r="D9" i="3"/>
  <c r="D15" i="3"/>
  <c r="D11" i="3"/>
  <c r="D7" i="3"/>
  <c r="D14" i="3"/>
  <c r="D10" i="3"/>
  <c r="B8" i="1"/>
  <c r="D5" i="1" s="1"/>
  <c r="C8" i="1"/>
  <c r="E3" i="1" s="1"/>
  <c r="G3" i="1" s="1"/>
  <c r="D19" i="3" l="1"/>
  <c r="F11" i="3"/>
  <c r="G11" i="3"/>
  <c r="F16" i="3"/>
  <c r="G16" i="3"/>
  <c r="F15" i="3"/>
  <c r="G15" i="3"/>
  <c r="G10" i="3"/>
  <c r="F10" i="3"/>
  <c r="F8" i="3"/>
  <c r="G8" i="3"/>
  <c r="F7" i="3"/>
  <c r="G7" i="3"/>
  <c r="G12" i="3"/>
  <c r="F12" i="3"/>
  <c r="D2" i="1"/>
  <c r="E6" i="1"/>
  <c r="G6" i="1" s="1"/>
  <c r="D7" i="1"/>
  <c r="F7" i="1" s="1"/>
  <c r="E5" i="1"/>
  <c r="D4" i="1"/>
  <c r="F4" i="1" s="1"/>
  <c r="D3" i="1"/>
  <c r="F3" i="1" s="1"/>
  <c r="D6" i="1"/>
  <c r="F6" i="1" s="1"/>
  <c r="E2" i="1"/>
  <c r="E4" i="1"/>
  <c r="G4" i="1" s="1"/>
  <c r="E7" i="1"/>
  <c r="G7" i="1" s="1"/>
  <c r="G19" i="3" l="1"/>
  <c r="F5" i="1"/>
  <c r="G5" i="1"/>
  <c r="F2" i="1"/>
  <c r="F8" i="1" s="1"/>
  <c r="D8" i="1"/>
  <c r="F19" i="3"/>
  <c r="C23" i="3" s="1"/>
  <c r="C24" i="3" s="1"/>
  <c r="E8" i="1"/>
  <c r="G2" i="1"/>
  <c r="G8" i="1" s="1"/>
  <c r="D11" i="1" l="1"/>
  <c r="D12" i="1" s="1"/>
  <c r="H7" i="3"/>
  <c r="I7" i="3" s="1"/>
  <c r="H11" i="3"/>
  <c r="I11" i="3" s="1"/>
  <c r="H15" i="3"/>
  <c r="I15" i="3" s="1"/>
  <c r="H9" i="3"/>
  <c r="I9" i="3" s="1"/>
  <c r="H17" i="3"/>
  <c r="I17" i="3" s="1"/>
  <c r="D25" i="3" s="1"/>
  <c r="H10" i="3"/>
  <c r="I10" i="3" s="1"/>
  <c r="H4" i="3"/>
  <c r="H8" i="3"/>
  <c r="I8" i="3" s="1"/>
  <c r="H12" i="3"/>
  <c r="I12" i="3" s="1"/>
  <c r="H16" i="3"/>
  <c r="I16" i="3" s="1"/>
  <c r="H5" i="3"/>
  <c r="I5" i="3" s="1"/>
  <c r="H13" i="3"/>
  <c r="I13" i="3" s="1"/>
  <c r="H6" i="3"/>
  <c r="I6" i="3" s="1"/>
  <c r="H14" i="3"/>
  <c r="I14" i="3" s="1"/>
  <c r="H6" i="1" l="1"/>
  <c r="I6" i="1" s="1"/>
  <c r="H14" i="1"/>
  <c r="H7" i="1"/>
  <c r="I7" i="1" s="1"/>
  <c r="H2" i="1"/>
  <c r="F13" i="1"/>
  <c r="H5" i="1"/>
  <c r="I5" i="1" s="1"/>
  <c r="H3" i="1"/>
  <c r="I3" i="1" s="1"/>
  <c r="H4" i="1"/>
  <c r="I4" i="1" s="1"/>
  <c r="I4" i="3"/>
  <c r="H19" i="3"/>
  <c r="H8" i="1" l="1"/>
  <c r="I2" i="1"/>
  <c r="I8" i="1" s="1"/>
  <c r="I19" i="3"/>
</calcChain>
</file>

<file path=xl/sharedStrings.xml><?xml version="1.0" encoding="utf-8"?>
<sst xmlns="http://schemas.openxmlformats.org/spreadsheetml/2006/main" count="27" uniqueCount="27">
  <si>
    <t>X</t>
  </si>
  <si>
    <t>Y</t>
  </si>
  <si>
    <t>y</t>
  </si>
  <si>
    <t>x</t>
  </si>
  <si>
    <t>y*x</t>
  </si>
  <si>
    <t>x*x</t>
  </si>
  <si>
    <t>β1</t>
  </si>
  <si>
    <t>β2</t>
  </si>
  <si>
    <t>y^</t>
  </si>
  <si>
    <t>y at x =40 is</t>
  </si>
  <si>
    <t>u^</t>
  </si>
  <si>
    <t>SL No.</t>
  </si>
  <si>
    <t>estimated regression line pass through mean values of x and y =</t>
  </si>
  <si>
    <t>year</t>
  </si>
  <si>
    <t>Unemployment rate % (ur)</t>
  </si>
  <si>
    <t>Inflation rate % (p)</t>
  </si>
  <si>
    <t>ur</t>
  </si>
  <si>
    <t>p</t>
  </si>
  <si>
    <t>ur*p</t>
  </si>
  <si>
    <t>ur^2</t>
  </si>
  <si>
    <t>p^</t>
  </si>
  <si>
    <t>UR</t>
  </si>
  <si>
    <t>P</t>
  </si>
  <si>
    <t xml:space="preserve"> 2006 level of inflation by inserting the 2005 unemployment rate is </t>
  </si>
  <si>
    <t>β=</t>
  </si>
  <si>
    <t>α=</t>
  </si>
  <si>
    <t>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</si>
</sst>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0000000"/>
    <numFmt numFmtId="166" formatCode="0.00000"/>
    <numFmt numFmtId="167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1" fillId="2" borderId="2" xfId="1" applyBorder="1"/>
    <xf numFmtId="0" fontId="2" fillId="0" borderId="4" xfId="0" applyFont="1" applyBorder="1"/>
    <xf numFmtId="0" fontId="2" fillId="0" borderId="6" xfId="0" applyFont="1" applyBorder="1"/>
    <xf numFmtId="0" fontId="1" fillId="2" borderId="5" xfId="1" applyBorder="1"/>
    <xf numFmtId="0" fontId="1" fillId="2" borderId="7" xfId="1" applyBorder="1"/>
    <xf numFmtId="165" fontId="0" fillId="0" borderId="0" xfId="0" applyNumberFormat="1" applyFill="1" applyBorder="1"/>
    <xf numFmtId="0" fontId="1" fillId="2" borderId="8" xfId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0" fillId="0" borderId="4" xfId="0" applyBorder="1"/>
    <xf numFmtId="164" fontId="1" fillId="2" borderId="1" xfId="1" applyNumberFormat="1" applyBorder="1"/>
    <xf numFmtId="0" fontId="0" fillId="0" borderId="15" xfId="0" applyBorder="1"/>
    <xf numFmtId="0" fontId="0" fillId="0" borderId="4" xfId="0" applyBorder="1" applyAlignment="1">
      <alignment horizontal="right"/>
    </xf>
    <xf numFmtId="167" fontId="0" fillId="0" borderId="3" xfId="0" applyNumberFormat="1" applyBorder="1"/>
    <xf numFmtId="166" fontId="0" fillId="0" borderId="3" xfId="0" applyNumberFormat="1" applyBorder="1"/>
    <xf numFmtId="166" fontId="0" fillId="0" borderId="2" xfId="0" applyNumberFormat="1" applyBorder="1"/>
    <xf numFmtId="0" fontId="0" fillId="0" borderId="10" xfId="0" applyFill="1" applyBorder="1"/>
    <xf numFmtId="0" fontId="0" fillId="0" borderId="11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12" xfId="0" applyFon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246983</xdr:colOff>
      <xdr:row>15</xdr:row>
      <xdr:rowOff>35083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952583" y="27782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9</xdr:col>
      <xdr:colOff>60960</xdr:colOff>
      <xdr:row>7</xdr:row>
      <xdr:rowOff>0</xdr:rowOff>
    </xdr:from>
    <xdr:ext cx="3575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6545580" y="1303020"/>
              <a:ext cx="3575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IN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∑</m:t>
                    </m:r>
                    <m:r>
                      <a:rPr lang="en-IN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545580" y="1303020"/>
              <a:ext cx="3575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∑𝜇</a:t>
              </a: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H8" sqref="H8"/>
    </sheetView>
  </sheetViews>
  <sheetFormatPr defaultRowHeight="14.4" x14ac:dyDescent="0.3"/>
  <cols>
    <col min="2" max="2" width="12" bestFit="1" customWidth="1"/>
    <col min="4" max="4" width="12.6640625" bestFit="1" customWidth="1"/>
    <col min="5" max="5" width="10.44140625" bestFit="1" customWidth="1"/>
    <col min="6" max="6" width="12" bestFit="1" customWidth="1"/>
    <col min="9" max="9" width="12.6640625" bestFit="1" customWidth="1"/>
  </cols>
  <sheetData>
    <row r="1" spans="1:11" x14ac:dyDescent="0.3">
      <c r="A1" s="13" t="s">
        <v>11</v>
      </c>
      <c r="B1" s="14" t="s">
        <v>1</v>
      </c>
      <c r="C1" s="14" t="s">
        <v>0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8</v>
      </c>
      <c r="I1" s="15" t="s">
        <v>10</v>
      </c>
      <c r="J1" s="3"/>
      <c r="K1" s="3"/>
    </row>
    <row r="2" spans="1:11" x14ac:dyDescent="0.3">
      <c r="A2" s="16">
        <v>1</v>
      </c>
      <c r="B2" s="3">
        <v>130.4</v>
      </c>
      <c r="C2" s="3">
        <v>30</v>
      </c>
      <c r="D2" s="3">
        <f t="shared" ref="D2:D7" si="0">(B2-$B$8)</f>
        <v>-5.8333333333333144</v>
      </c>
      <c r="E2" s="3">
        <f t="shared" ref="E2:E7" si="1">C2-$C$8</f>
        <v>-2</v>
      </c>
      <c r="F2" s="3">
        <f t="shared" ref="F2:F7" si="2">D2*E2</f>
        <v>11.666666666666629</v>
      </c>
      <c r="G2" s="3">
        <f>E2^2</f>
        <v>4</v>
      </c>
      <c r="H2" s="3">
        <f>$D$12+$D$11*C2</f>
        <v>130.33035460992906</v>
      </c>
      <c r="I2" s="17">
        <f>B2-H2</f>
        <v>6.9645390070945723E-2</v>
      </c>
      <c r="J2" s="3"/>
      <c r="K2" s="3"/>
    </row>
    <row r="3" spans="1:11" x14ac:dyDescent="0.3">
      <c r="A3" s="16">
        <v>2</v>
      </c>
      <c r="B3" s="3">
        <v>125</v>
      </c>
      <c r="C3" s="3">
        <v>28</v>
      </c>
      <c r="D3" s="3">
        <f t="shared" si="0"/>
        <v>-11.23333333333332</v>
      </c>
      <c r="E3" s="3">
        <f t="shared" si="1"/>
        <v>-4</v>
      </c>
      <c r="F3" s="3">
        <f t="shared" si="2"/>
        <v>44.93333333333328</v>
      </c>
      <c r="G3" s="3">
        <f t="shared" ref="G3:G7" si="3">E3^2</f>
        <v>16</v>
      </c>
      <c r="H3" s="3">
        <f t="shared" ref="H3:H7" si="4">$D$12+$D$11*C3</f>
        <v>124.42737588652481</v>
      </c>
      <c r="I3" s="17">
        <f t="shared" ref="I3:I7" si="5">B3-H3</f>
        <v>0.57262411347518594</v>
      </c>
      <c r="J3" s="3"/>
      <c r="K3" s="3"/>
    </row>
    <row r="4" spans="1:11" ht="15" thickBot="1" x14ac:dyDescent="0.35">
      <c r="A4" s="16">
        <v>3</v>
      </c>
      <c r="B4" s="3">
        <v>163.30000000000001</v>
      </c>
      <c r="C4" s="3">
        <v>41</v>
      </c>
      <c r="D4" s="3">
        <f t="shared" si="0"/>
        <v>27.066666666666691</v>
      </c>
      <c r="E4" s="3">
        <f t="shared" si="1"/>
        <v>9</v>
      </c>
      <c r="F4" s="3">
        <f t="shared" si="2"/>
        <v>243.60000000000022</v>
      </c>
      <c r="G4" s="3">
        <f t="shared" si="3"/>
        <v>81</v>
      </c>
      <c r="H4" s="3">
        <f t="shared" si="4"/>
        <v>162.79673758865249</v>
      </c>
      <c r="I4" s="17">
        <f t="shared" si="5"/>
        <v>0.50326241134752081</v>
      </c>
      <c r="J4" s="3"/>
      <c r="K4" s="3"/>
    </row>
    <row r="5" spans="1:11" ht="15" thickBot="1" x14ac:dyDescent="0.35">
      <c r="A5" s="1">
        <v>4</v>
      </c>
      <c r="B5" s="5">
        <v>94.4</v>
      </c>
      <c r="C5" s="5">
        <v>18</v>
      </c>
      <c r="D5" s="5">
        <f t="shared" si="0"/>
        <v>-41.833333333333314</v>
      </c>
      <c r="E5" s="5">
        <f t="shared" si="1"/>
        <v>-14</v>
      </c>
      <c r="F5" s="5">
        <f t="shared" si="2"/>
        <v>585.6666666666664</v>
      </c>
      <c r="G5" s="5">
        <f t="shared" si="3"/>
        <v>196</v>
      </c>
      <c r="H5" s="5">
        <f t="shared" si="4"/>
        <v>94.912482269503528</v>
      </c>
      <c r="I5" s="6">
        <f t="shared" si="5"/>
        <v>-0.51248226950352205</v>
      </c>
      <c r="J5" s="3"/>
      <c r="K5" s="3"/>
    </row>
    <row r="6" spans="1:11" x14ac:dyDescent="0.3">
      <c r="A6" s="16">
        <v>5</v>
      </c>
      <c r="B6" s="3">
        <v>130.4</v>
      </c>
      <c r="C6" s="3">
        <v>30</v>
      </c>
      <c r="D6" s="3">
        <f t="shared" si="0"/>
        <v>-5.8333333333333144</v>
      </c>
      <c r="E6" s="3">
        <f t="shared" si="1"/>
        <v>-2</v>
      </c>
      <c r="F6" s="3">
        <f t="shared" si="2"/>
        <v>11.666666666666629</v>
      </c>
      <c r="G6" s="3">
        <f t="shared" si="3"/>
        <v>4</v>
      </c>
      <c r="H6" s="3">
        <f t="shared" si="4"/>
        <v>130.33035460992906</v>
      </c>
      <c r="I6" s="17">
        <f t="shared" si="5"/>
        <v>6.9645390070945723E-2</v>
      </c>
      <c r="J6" s="3"/>
      <c r="K6" s="3"/>
    </row>
    <row r="7" spans="1:11" ht="15" thickBot="1" x14ac:dyDescent="0.35">
      <c r="A7" s="18">
        <v>6</v>
      </c>
      <c r="B7" s="19">
        <v>173.9</v>
      </c>
      <c r="C7" s="19">
        <v>45</v>
      </c>
      <c r="D7" s="19">
        <f t="shared" si="0"/>
        <v>37.666666666666686</v>
      </c>
      <c r="E7" s="19">
        <f t="shared" si="1"/>
        <v>13</v>
      </c>
      <c r="F7" s="19">
        <f t="shared" si="2"/>
        <v>489.66666666666691</v>
      </c>
      <c r="G7" s="19">
        <f t="shared" si="3"/>
        <v>169</v>
      </c>
      <c r="H7" s="19">
        <f t="shared" si="4"/>
        <v>174.60269503546095</v>
      </c>
      <c r="I7" s="17">
        <f t="shared" si="5"/>
        <v>-0.70269503546094825</v>
      </c>
      <c r="J7" s="3"/>
      <c r="K7" s="3"/>
    </row>
    <row r="8" spans="1:11" ht="15" thickBot="1" x14ac:dyDescent="0.35">
      <c r="A8" s="3"/>
      <c r="B8" s="12">
        <f>AVERAGE(B2:B7)</f>
        <v>136.23333333333332</v>
      </c>
      <c r="C8" s="3">
        <f>AVERAGE(C2:C7)</f>
        <v>32</v>
      </c>
      <c r="D8" s="11">
        <f>SUM(D2:D7)</f>
        <v>1.1368683772161603E-13</v>
      </c>
      <c r="E8" s="4">
        <f>SUM(E2:E7)</f>
        <v>0</v>
      </c>
      <c r="F8" s="3">
        <f>SUM(F2:F7)</f>
        <v>1387.2</v>
      </c>
      <c r="G8" s="3">
        <f>SUM(G2:G7)</f>
        <v>470</v>
      </c>
      <c r="H8" s="12">
        <f>AVERAGE(H2:H7)</f>
        <v>136.23333333333332</v>
      </c>
      <c r="I8" s="21">
        <f>AVERAGE(I2:I7)</f>
        <v>2.1316282072803006E-14</v>
      </c>
      <c r="J8" s="2"/>
      <c r="K8" s="3"/>
    </row>
    <row r="9" spans="1:1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thickBot="1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3">
      <c r="C11" s="7" t="s">
        <v>7</v>
      </c>
      <c r="D11" s="9">
        <f>F8/G8</f>
        <v>2.9514893617021278</v>
      </c>
    </row>
    <row r="12" spans="1:11" ht="15" thickBot="1" x14ac:dyDescent="0.35">
      <c r="C12" s="8" t="s">
        <v>6</v>
      </c>
      <c r="D12" s="10">
        <f>B8-D11*C8</f>
        <v>41.785673758865229</v>
      </c>
    </row>
    <row r="13" spans="1:11" ht="15" thickBot="1" x14ac:dyDescent="0.35">
      <c r="E13" s="20" t="s">
        <v>9</v>
      </c>
      <c r="F13" s="9">
        <f>D12+D11*40</f>
        <v>159.84524822695033</v>
      </c>
    </row>
    <row r="14" spans="1:11" ht="15" thickBot="1" x14ac:dyDescent="0.35">
      <c r="C14" s="38" t="s">
        <v>12</v>
      </c>
      <c r="D14" s="39"/>
      <c r="E14" s="39"/>
      <c r="F14" s="39"/>
      <c r="G14" s="39"/>
      <c r="H14" s="6">
        <f>D12+D11*C8</f>
        <v>136.23333333333332</v>
      </c>
    </row>
  </sheetData>
  <mergeCells count="1">
    <mergeCell ref="C14:G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workbookViewId="0">
      <selection activeCell="I3" sqref="I3"/>
    </sheetView>
  </sheetViews>
  <sheetFormatPr defaultRowHeight="14.4" x14ac:dyDescent="0.3"/>
  <cols>
    <col min="2" max="2" width="22.77734375" bestFit="1" customWidth="1"/>
    <col min="3" max="3" width="22.21875" customWidth="1"/>
    <col min="4" max="5" width="12.6640625" bestFit="1" customWidth="1"/>
    <col min="9" max="9" width="12" bestFit="1" customWidth="1"/>
  </cols>
  <sheetData>
    <row r="1" spans="1:9" ht="15" thickBot="1" x14ac:dyDescent="0.35">
      <c r="B1" t="s">
        <v>21</v>
      </c>
      <c r="C1" t="s">
        <v>22</v>
      </c>
    </row>
    <row r="2" spans="1:9" x14ac:dyDescent="0.3">
      <c r="A2" s="13" t="s">
        <v>13</v>
      </c>
      <c r="B2" s="14" t="s">
        <v>14</v>
      </c>
      <c r="C2" s="14" t="s">
        <v>15</v>
      </c>
      <c r="D2" s="27" t="s">
        <v>16</v>
      </c>
      <c r="E2" s="27" t="s">
        <v>17</v>
      </c>
      <c r="F2" s="27" t="s">
        <v>18</v>
      </c>
      <c r="G2" s="27" t="s">
        <v>19</v>
      </c>
      <c r="H2" s="27" t="s">
        <v>20</v>
      </c>
      <c r="I2" s="28" t="s">
        <v>26</v>
      </c>
    </row>
    <row r="3" spans="1:9" x14ac:dyDescent="0.3">
      <c r="A3" s="29">
        <v>1991</v>
      </c>
      <c r="B3" s="22">
        <v>8.6</v>
      </c>
      <c r="C3" s="22"/>
      <c r="D3" s="22">
        <f t="shared" ref="D3:D16" si="0">B3-$B$19</f>
        <v>1.5928571428571416</v>
      </c>
      <c r="E3" s="22"/>
      <c r="F3" s="22"/>
      <c r="G3" s="22"/>
      <c r="H3" s="22"/>
      <c r="I3" s="30"/>
    </row>
    <row r="4" spans="1:9" x14ac:dyDescent="0.3">
      <c r="A4" s="29">
        <v>1992</v>
      </c>
      <c r="B4" s="22">
        <v>9.6999999999999993</v>
      </c>
      <c r="C4" s="22">
        <v>4.2</v>
      </c>
      <c r="D4" s="22">
        <f t="shared" si="0"/>
        <v>2.6928571428571413</v>
      </c>
      <c r="E4" s="22">
        <f t="shared" ref="E4:E17" si="1">C4-$C$19</f>
        <v>2.2999999999999998</v>
      </c>
      <c r="F4" s="22">
        <f>D3*E4</f>
        <v>3.6635714285714256</v>
      </c>
      <c r="G4" s="22">
        <f>D3^2</f>
        <v>2.5371938775510166</v>
      </c>
      <c r="H4" s="22">
        <f>$C$24+$C$23*B3</f>
        <v>2.3547470822638514</v>
      </c>
      <c r="I4" s="30">
        <f>C4-H4</f>
        <v>1.8452529177361487</v>
      </c>
    </row>
    <row r="5" spans="1:9" x14ac:dyDescent="0.3">
      <c r="A5" s="29">
        <v>1993</v>
      </c>
      <c r="B5" s="22">
        <v>10.199999999999999</v>
      </c>
      <c r="C5" s="22">
        <v>2.5</v>
      </c>
      <c r="D5" s="22">
        <f t="shared" si="0"/>
        <v>3.1928571428571413</v>
      </c>
      <c r="E5" s="22">
        <f t="shared" si="1"/>
        <v>0.59999999999999987</v>
      </c>
      <c r="F5" s="22">
        <f t="shared" ref="F5:F17" si="2">D4*E5</f>
        <v>1.6157142857142843</v>
      </c>
      <c r="G5" s="22">
        <f t="shared" ref="G5:G17" si="3">D4^2</f>
        <v>7.2514795918367261</v>
      </c>
      <c r="H5" s="22">
        <f t="shared" ref="H5:H17" si="4">$C$24+$C$23*B4</f>
        <v>2.6687876682218468</v>
      </c>
      <c r="I5" s="30">
        <f t="shared" ref="I5:I17" si="5">C5-H5</f>
        <v>-0.16878766822184676</v>
      </c>
    </row>
    <row r="6" spans="1:9" x14ac:dyDescent="0.3">
      <c r="A6" s="29">
        <v>1994</v>
      </c>
      <c r="B6" s="22">
        <v>9.3000000000000007</v>
      </c>
      <c r="C6" s="22">
        <v>2</v>
      </c>
      <c r="D6" s="22">
        <f t="shared" si="0"/>
        <v>2.2928571428571427</v>
      </c>
      <c r="E6" s="22">
        <f t="shared" si="1"/>
        <v>9.9999999999999867E-2</v>
      </c>
      <c r="F6" s="22">
        <f t="shared" si="2"/>
        <v>0.31928571428571373</v>
      </c>
      <c r="G6" s="22">
        <f t="shared" si="3"/>
        <v>10.194336734693868</v>
      </c>
      <c r="H6" s="22">
        <f t="shared" si="4"/>
        <v>2.8115333891118457</v>
      </c>
      <c r="I6" s="30">
        <f t="shared" si="5"/>
        <v>-0.81153338911184569</v>
      </c>
    </row>
    <row r="7" spans="1:9" x14ac:dyDescent="0.3">
      <c r="A7" s="29">
        <v>1995</v>
      </c>
      <c r="B7" s="22">
        <v>8.5</v>
      </c>
      <c r="C7" s="22">
        <v>2.7</v>
      </c>
      <c r="D7" s="22">
        <f t="shared" si="0"/>
        <v>1.492857142857142</v>
      </c>
      <c r="E7" s="22">
        <f t="shared" si="1"/>
        <v>0.8</v>
      </c>
      <c r="F7" s="22">
        <f t="shared" si="2"/>
        <v>1.8342857142857143</v>
      </c>
      <c r="G7" s="22">
        <f t="shared" si="3"/>
        <v>5.2571938775510194</v>
      </c>
      <c r="H7" s="22">
        <f t="shared" si="4"/>
        <v>2.5545910915098489</v>
      </c>
      <c r="I7" s="30">
        <f t="shared" si="5"/>
        <v>0.14540890849015131</v>
      </c>
    </row>
    <row r="8" spans="1:9" x14ac:dyDescent="0.3">
      <c r="A8" s="29">
        <v>1996</v>
      </c>
      <c r="B8" s="22">
        <v>7.9</v>
      </c>
      <c r="C8" s="22">
        <v>2.5</v>
      </c>
      <c r="D8" s="22">
        <f t="shared" si="0"/>
        <v>0.89285714285714235</v>
      </c>
      <c r="E8" s="22">
        <f t="shared" si="1"/>
        <v>0.59999999999999987</v>
      </c>
      <c r="F8" s="22">
        <f t="shared" si="2"/>
        <v>0.89571428571428502</v>
      </c>
      <c r="G8" s="22">
        <f t="shared" si="3"/>
        <v>2.2286224489795892</v>
      </c>
      <c r="H8" s="22">
        <f t="shared" si="4"/>
        <v>2.3261979380858513</v>
      </c>
      <c r="I8" s="30">
        <f t="shared" si="5"/>
        <v>0.17380206191414871</v>
      </c>
    </row>
    <row r="9" spans="1:9" x14ac:dyDescent="0.3">
      <c r="A9" s="29">
        <v>1997</v>
      </c>
      <c r="B9" s="22">
        <v>6.8</v>
      </c>
      <c r="C9" s="22">
        <v>1.8</v>
      </c>
      <c r="D9" s="22">
        <f t="shared" si="0"/>
        <v>-0.20714285714285818</v>
      </c>
      <c r="E9" s="22">
        <f t="shared" si="1"/>
        <v>-0.10000000000000009</v>
      </c>
      <c r="F9" s="22">
        <f t="shared" si="2"/>
        <v>-8.9285714285714315E-2</v>
      </c>
      <c r="G9" s="22">
        <f t="shared" si="3"/>
        <v>0.79719387755101945</v>
      </c>
      <c r="H9" s="22">
        <f t="shared" si="4"/>
        <v>2.154903073017854</v>
      </c>
      <c r="I9" s="30">
        <f t="shared" si="5"/>
        <v>-0.35490307301785395</v>
      </c>
    </row>
    <row r="10" spans="1:9" x14ac:dyDescent="0.3">
      <c r="A10" s="29">
        <v>1998</v>
      </c>
      <c r="B10" s="22">
        <v>6.1</v>
      </c>
      <c r="C10" s="22">
        <v>1.6</v>
      </c>
      <c r="D10" s="22">
        <f t="shared" si="0"/>
        <v>-0.90714285714285836</v>
      </c>
      <c r="E10" s="22">
        <f t="shared" si="1"/>
        <v>-0.30000000000000004</v>
      </c>
      <c r="F10" s="22">
        <f t="shared" si="2"/>
        <v>6.2142857142857465E-2</v>
      </c>
      <c r="G10" s="22">
        <f t="shared" si="3"/>
        <v>4.2908163265306554E-2</v>
      </c>
      <c r="H10" s="22">
        <f t="shared" si="4"/>
        <v>1.8408624870598578</v>
      </c>
      <c r="I10" s="30">
        <f t="shared" si="5"/>
        <v>-0.24086248705985769</v>
      </c>
    </row>
    <row r="11" spans="1:9" x14ac:dyDescent="0.3">
      <c r="A11" s="29">
        <v>1999</v>
      </c>
      <c r="B11" s="22">
        <v>5.9</v>
      </c>
      <c r="C11" s="22">
        <v>1.3</v>
      </c>
      <c r="D11" s="22">
        <f t="shared" si="0"/>
        <v>-1.1071428571428577</v>
      </c>
      <c r="E11" s="22">
        <f t="shared" si="1"/>
        <v>-0.60000000000000009</v>
      </c>
      <c r="F11" s="22">
        <f t="shared" si="2"/>
        <v>0.54428571428571515</v>
      </c>
      <c r="G11" s="22">
        <f t="shared" si="3"/>
        <v>0.82290816326530836</v>
      </c>
      <c r="H11" s="22">
        <f t="shared" si="4"/>
        <v>1.6410184778138603</v>
      </c>
      <c r="I11" s="30">
        <f t="shared" si="5"/>
        <v>-0.3410184778138603</v>
      </c>
    </row>
    <row r="12" spans="1:9" x14ac:dyDescent="0.3">
      <c r="A12" s="29">
        <v>2000</v>
      </c>
      <c r="B12" s="22">
        <v>5.4</v>
      </c>
      <c r="C12" s="22">
        <v>0.8</v>
      </c>
      <c r="D12" s="22">
        <f t="shared" si="0"/>
        <v>-1.6071428571428577</v>
      </c>
      <c r="E12" s="22">
        <f t="shared" si="1"/>
        <v>-1.1000000000000001</v>
      </c>
      <c r="F12" s="22">
        <f t="shared" si="2"/>
        <v>1.2178571428571434</v>
      </c>
      <c r="G12" s="22">
        <f t="shared" si="3"/>
        <v>1.22576530612245</v>
      </c>
      <c r="H12" s="22">
        <f t="shared" si="4"/>
        <v>1.5839201894578612</v>
      </c>
      <c r="I12" s="30">
        <f t="shared" si="5"/>
        <v>-0.78392018945786113</v>
      </c>
    </row>
    <row r="13" spans="1:9" x14ac:dyDescent="0.3">
      <c r="A13" s="29">
        <v>2001</v>
      </c>
      <c r="B13" s="22">
        <v>5</v>
      </c>
      <c r="C13" s="22">
        <v>1.2</v>
      </c>
      <c r="D13" s="22">
        <f t="shared" si="0"/>
        <v>-2.007142857142858</v>
      </c>
      <c r="E13" s="22">
        <f t="shared" si="1"/>
        <v>-0.70000000000000018</v>
      </c>
      <c r="F13" s="22">
        <f t="shared" si="2"/>
        <v>1.1250000000000007</v>
      </c>
      <c r="G13" s="22">
        <f t="shared" si="3"/>
        <v>2.5829081632653077</v>
      </c>
      <c r="H13" s="22">
        <f t="shared" si="4"/>
        <v>1.4411744685678631</v>
      </c>
      <c r="I13" s="30">
        <f t="shared" si="5"/>
        <v>-0.24117446856786318</v>
      </c>
    </row>
    <row r="14" spans="1:9" x14ac:dyDescent="0.3">
      <c r="A14" s="29">
        <v>2002</v>
      </c>
      <c r="B14" s="22">
        <v>5.0999999999999996</v>
      </c>
      <c r="C14" s="22">
        <v>1.3</v>
      </c>
      <c r="D14" s="22">
        <f t="shared" si="0"/>
        <v>-1.9071428571428584</v>
      </c>
      <c r="E14" s="22">
        <f t="shared" si="1"/>
        <v>-0.60000000000000009</v>
      </c>
      <c r="F14" s="22">
        <f t="shared" si="2"/>
        <v>1.2042857142857151</v>
      </c>
      <c r="G14" s="22">
        <f t="shared" si="3"/>
        <v>4.0286224489795952</v>
      </c>
      <c r="H14" s="22">
        <f t="shared" si="4"/>
        <v>1.3269778918558643</v>
      </c>
      <c r="I14" s="30">
        <f t="shared" si="5"/>
        <v>-2.69778918558643E-2</v>
      </c>
    </row>
    <row r="15" spans="1:9" x14ac:dyDescent="0.3">
      <c r="A15" s="29">
        <v>2003</v>
      </c>
      <c r="B15" s="22">
        <v>4.9000000000000004</v>
      </c>
      <c r="C15" s="22">
        <v>1.4</v>
      </c>
      <c r="D15" s="22">
        <f t="shared" si="0"/>
        <v>-2.1071428571428577</v>
      </c>
      <c r="E15" s="22">
        <f t="shared" si="1"/>
        <v>-0.50000000000000022</v>
      </c>
      <c r="F15" s="22">
        <f t="shared" si="2"/>
        <v>0.95357142857142962</v>
      </c>
      <c r="G15" s="22">
        <f t="shared" si="3"/>
        <v>3.6371938775510251</v>
      </c>
      <c r="H15" s="22">
        <f t="shared" si="4"/>
        <v>1.355527036033864</v>
      </c>
      <c r="I15" s="30">
        <f t="shared" si="5"/>
        <v>4.447296396613587E-2</v>
      </c>
    </row>
    <row r="16" spans="1:9" x14ac:dyDescent="0.3">
      <c r="A16" s="29">
        <v>2004</v>
      </c>
      <c r="B16" s="22">
        <v>4.7</v>
      </c>
      <c r="C16" s="22">
        <v>1.3</v>
      </c>
      <c r="D16" s="22">
        <f t="shared" si="0"/>
        <v>-2.3071428571428578</v>
      </c>
      <c r="E16" s="22">
        <f t="shared" si="1"/>
        <v>-0.60000000000000009</v>
      </c>
      <c r="F16" s="22">
        <f t="shared" si="2"/>
        <v>1.2642857142857147</v>
      </c>
      <c r="G16" s="22">
        <f t="shared" si="3"/>
        <v>4.4400510204081653</v>
      </c>
      <c r="H16" s="22">
        <f t="shared" si="4"/>
        <v>1.2984287476778649</v>
      </c>
      <c r="I16" s="30">
        <f t="shared" si="5"/>
        <v>1.5712523221351749E-3</v>
      </c>
    </row>
    <row r="17" spans="1:9" x14ac:dyDescent="0.3">
      <c r="A17" s="29">
        <v>2005</v>
      </c>
      <c r="B17" s="22"/>
      <c r="C17" s="22">
        <v>2</v>
      </c>
      <c r="D17" s="22"/>
      <c r="E17" s="22">
        <f t="shared" si="1"/>
        <v>9.9999999999999867E-2</v>
      </c>
      <c r="F17" s="22">
        <f t="shared" si="2"/>
        <v>-0.23071428571428548</v>
      </c>
      <c r="G17" s="22">
        <f t="shared" si="3"/>
        <v>5.3229081632653097</v>
      </c>
      <c r="H17" s="22">
        <f t="shared" si="4"/>
        <v>1.2413304593218655</v>
      </c>
      <c r="I17" s="30">
        <f t="shared" si="5"/>
        <v>0.75866954067813452</v>
      </c>
    </row>
    <row r="18" spans="1:9" ht="15" thickBot="1" x14ac:dyDescent="0.35">
      <c r="A18" s="31">
        <v>2006</v>
      </c>
      <c r="B18" s="32"/>
      <c r="C18" s="32"/>
      <c r="D18" s="32"/>
      <c r="E18" s="32"/>
      <c r="F18" s="32"/>
      <c r="G18" s="32"/>
      <c r="H18" s="32"/>
      <c r="I18" s="33"/>
    </row>
    <row r="19" spans="1:9" ht="15" thickBot="1" x14ac:dyDescent="0.35">
      <c r="A19" s="1"/>
      <c r="B19" s="5">
        <f>AVERAGE(B3:B16)</f>
        <v>7.007142857142858</v>
      </c>
      <c r="C19" s="5">
        <f>AVERAGE(C4:C17)</f>
        <v>1.9000000000000001</v>
      </c>
      <c r="D19" s="24">
        <f>SUM(D3:D16)</f>
        <v>-1.3322676295501878E-14</v>
      </c>
      <c r="E19" s="25">
        <f>SUM(E4:E17)</f>
        <v>-1.7763568394002505E-15</v>
      </c>
      <c r="F19" s="5">
        <f>SUM(F4:F17)</f>
        <v>14.379999999999999</v>
      </c>
      <c r="G19" s="5">
        <f>SUM(G4:G17)</f>
        <v>50.369285714285702</v>
      </c>
      <c r="H19" s="5">
        <f>AVERAGE(H4:H17)</f>
        <v>1.8999999999999997</v>
      </c>
      <c r="I19" s="26">
        <f>SUM(I4:I17)</f>
        <v>1.3322676295501878E-15</v>
      </c>
    </row>
    <row r="22" spans="1:9" ht="15" thickBot="1" x14ac:dyDescent="0.35"/>
    <row r="23" spans="1:9" x14ac:dyDescent="0.3">
      <c r="B23" s="23" t="s">
        <v>24</v>
      </c>
      <c r="C23" s="36">
        <f>F19/G19</f>
        <v>0.28549144177999636</v>
      </c>
    </row>
    <row r="24" spans="1:9" ht="15" thickBot="1" x14ac:dyDescent="0.35">
      <c r="B24" s="34" t="s">
        <v>25</v>
      </c>
      <c r="C24" s="37">
        <f>C19-C23*B19</f>
        <v>-0.10047931704411739</v>
      </c>
    </row>
    <row r="25" spans="1:9" ht="15" thickBot="1" x14ac:dyDescent="0.35">
      <c r="A25" s="38" t="s">
        <v>23</v>
      </c>
      <c r="B25" s="39"/>
      <c r="C25" s="39"/>
      <c r="D25" s="35">
        <f>C24+C23*4.7+I17</f>
        <v>2</v>
      </c>
    </row>
  </sheetData>
  <mergeCells count="1">
    <mergeCell ref="A25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Probem 1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tushar raj</cp:lastModifiedBy>
  <dcterms:created xsi:type="dcterms:W3CDTF">2021-03-07T04:17:16Z</dcterms:created>
  <dcterms:modified xsi:type="dcterms:W3CDTF">2021-09-27T16:11:59Z</dcterms:modified>
</cp:coreProperties>
</file>